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P\InputData\bldgs\DSCF\"/>
    </mc:Choice>
  </mc:AlternateContent>
  <bookViews>
    <workbookView xWindow="120" yWindow="75" windowWidth="24915" windowHeight="12090" activeTab="1"/>
  </bookViews>
  <sheets>
    <sheet name="About" sheetId="1" r:id="rId1"/>
    <sheet name="Solar - PV Dist. Res" sheetId="4" r:id="rId2"/>
    <sheet name="DSCF" sheetId="2" r:id="rId3"/>
  </sheets>
  <calcPr calcId="162913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2" i="2"/>
  <c r="M248" i="4"/>
  <c r="AE247" i="4"/>
  <c r="O247" i="4"/>
  <c r="AS246" i="4"/>
  <c r="AG246" i="4"/>
  <c r="AC246" i="4"/>
  <c r="Q246" i="4"/>
  <c r="M246" i="4"/>
  <c r="AQ245" i="4"/>
  <c r="AI245" i="4"/>
  <c r="AE245" i="4"/>
  <c r="AA245" i="4"/>
  <c r="O245" i="4"/>
  <c r="AS244" i="4"/>
  <c r="AI244" i="4"/>
  <c r="AG244" i="4"/>
  <c r="AC244" i="4"/>
  <c r="U244" i="4"/>
  <c r="Q244" i="4"/>
  <c r="M244" i="4"/>
  <c r="AR243" i="4"/>
  <c r="AQ243" i="4"/>
  <c r="AK243" i="4"/>
  <c r="AI243" i="4"/>
  <c r="AE243" i="4"/>
  <c r="AC243" i="4"/>
  <c r="U243" i="4"/>
  <c r="S243" i="4"/>
  <c r="P243" i="4"/>
  <c r="AM242" i="4"/>
  <c r="AL242" i="4"/>
  <c r="AK242" i="4"/>
  <c r="Y242" i="4"/>
  <c r="W242" i="4"/>
  <c r="U242" i="4"/>
  <c r="N242" i="4"/>
  <c r="M242" i="4"/>
  <c r="AO241" i="4"/>
  <c r="AM241" i="4"/>
  <c r="AG241" i="4"/>
  <c r="AB241" i="4"/>
  <c r="Y241" i="4"/>
  <c r="W241" i="4"/>
  <c r="T241" i="4"/>
  <c r="P241" i="4"/>
  <c r="AQ240" i="4"/>
  <c r="AP240" i="4"/>
  <c r="AO240" i="4"/>
  <c r="AK240" i="4"/>
  <c r="AC240" i="4"/>
  <c r="AA240" i="4"/>
  <c r="Y240" i="4"/>
  <c r="U240" i="4"/>
  <c r="R240" i="4"/>
  <c r="Q240" i="4"/>
  <c r="AS239" i="4"/>
  <c r="AQ239" i="4"/>
  <c r="AM239" i="4"/>
  <c r="AK239" i="4"/>
  <c r="AC239" i="4"/>
  <c r="AA239" i="4"/>
  <c r="W239" i="4"/>
  <c r="M239" i="4"/>
  <c r="AS238" i="4"/>
  <c r="AO238" i="4"/>
  <c r="AG238" i="4"/>
  <c r="AE238" i="4"/>
  <c r="AC238" i="4"/>
  <c r="Y238" i="4"/>
  <c r="U238" i="4"/>
  <c r="O238" i="4"/>
  <c r="M238" i="4"/>
  <c r="AQ237" i="4"/>
  <c r="AO237" i="4"/>
  <c r="AG237" i="4"/>
  <c r="AE237" i="4"/>
  <c r="AB237" i="4"/>
  <c r="AA237" i="4"/>
  <c r="Y237" i="4"/>
  <c r="S237" i="4"/>
  <c r="R237" i="4"/>
  <c r="Q237" i="4"/>
  <c r="O237" i="4"/>
  <c r="AR236" i="4"/>
  <c r="AQ236" i="4"/>
  <c r="AM236" i="4"/>
  <c r="AK236" i="4"/>
  <c r="AI236" i="4"/>
  <c r="AH236" i="4"/>
  <c r="Z236" i="4"/>
  <c r="Y236" i="4"/>
  <c r="V236" i="4"/>
  <c r="N236" i="4"/>
  <c r="AR235" i="4"/>
  <c r="AN235" i="4"/>
  <c r="AJ235" i="4"/>
  <c r="AI235" i="4"/>
  <c r="AA235" i="4"/>
  <c r="X235" i="4"/>
  <c r="S235" i="4"/>
  <c r="P235" i="4"/>
  <c r="L235" i="4"/>
  <c r="AS232" i="4"/>
  <c r="AL232" i="4"/>
  <c r="AK232" i="4"/>
  <c r="AD232" i="4"/>
  <c r="AC232" i="4"/>
  <c r="Z232" i="4"/>
  <c r="U232" i="4"/>
  <c r="R232" i="4"/>
  <c r="N232" i="4"/>
  <c r="M232" i="4"/>
  <c r="AR231" i="4"/>
  <c r="AN231" i="4"/>
  <c r="AM231" i="4"/>
  <c r="AE231" i="4"/>
  <c r="AB231" i="4"/>
  <c r="W231" i="4"/>
  <c r="T231" i="4"/>
  <c r="P231" i="4"/>
  <c r="O231" i="4"/>
  <c r="AP230" i="4"/>
  <c r="AO230" i="4"/>
  <c r="AH230" i="4"/>
  <c r="AG230" i="4"/>
  <c r="AD230" i="4"/>
  <c r="Y230" i="4"/>
  <c r="V230" i="4"/>
  <c r="R230" i="4"/>
  <c r="Q230" i="4"/>
  <c r="N230" i="4"/>
  <c r="AR229" i="4"/>
  <c r="AQ229" i="4"/>
  <c r="AI229" i="4"/>
  <c r="AF229" i="4"/>
  <c r="AA229" i="4"/>
  <c r="X229" i="4"/>
  <c r="T229" i="4"/>
  <c r="S229" i="4"/>
  <c r="L229" i="4"/>
  <c r="AS228" i="4"/>
  <c r="AL228" i="4"/>
  <c r="AK228" i="4"/>
  <c r="AH228" i="4"/>
  <c r="AC228" i="4"/>
  <c r="Z228" i="4"/>
  <c r="V228" i="4"/>
  <c r="U228" i="4"/>
  <c r="R228" i="4"/>
  <c r="N228" i="4"/>
  <c r="M228" i="4"/>
  <c r="AM227" i="4"/>
  <c r="AJ227" i="4"/>
  <c r="AE227" i="4"/>
  <c r="AB227" i="4"/>
  <c r="X227" i="4"/>
  <c r="W227" i="4"/>
  <c r="P227" i="4"/>
  <c r="O227" i="4"/>
  <c r="AP232" i="4"/>
  <c r="AN232" i="4"/>
  <c r="AM232" i="4"/>
  <c r="AH232" i="4"/>
  <c r="AF232" i="4"/>
  <c r="AE232" i="4"/>
  <c r="X232" i="4"/>
  <c r="W232" i="4"/>
  <c r="P232" i="4"/>
  <c r="O232" i="4"/>
  <c r="AP231" i="4"/>
  <c r="AO231" i="4"/>
  <c r="AH231" i="4"/>
  <c r="AG231" i="4"/>
  <c r="Z231" i="4"/>
  <c r="Y231" i="4"/>
  <c r="R231" i="4"/>
  <c r="Q231" i="4"/>
  <c r="L231" i="4"/>
  <c r="AR230" i="4"/>
  <c r="AQ230" i="4"/>
  <c r="AL230" i="4"/>
  <c r="AJ230" i="4"/>
  <c r="AI230" i="4"/>
  <c r="AB230" i="4"/>
  <c r="AA230" i="4"/>
  <c r="S230" i="4"/>
  <c r="AS243" i="4"/>
  <c r="AK246" i="4"/>
  <c r="AD240" i="4"/>
  <c r="AC229" i="4"/>
  <c r="U246" i="4"/>
  <c r="S240" i="4"/>
  <c r="P229" i="4"/>
  <c r="M249" i="4"/>
  <c r="AS236" i="4"/>
  <c r="AP228" i="4"/>
  <c r="AM248" i="4"/>
  <c r="AJ236" i="4"/>
  <c r="AE248" i="4"/>
  <c r="AC242" i="4"/>
  <c r="AB242" i="4"/>
  <c r="Z242" i="4"/>
  <c r="X248" i="4"/>
  <c r="W248" i="4"/>
  <c r="T239" i="4"/>
  <c r="O248" i="4"/>
  <c r="M245" i="4"/>
  <c r="AS241" i="4"/>
  <c r="AQ235" i="4"/>
  <c r="AO247" i="4"/>
  <c r="AG247" i="4"/>
  <c r="AE244" i="4"/>
  <c r="AB235" i="4"/>
  <c r="Y247" i="4"/>
  <c r="W238" i="4"/>
  <c r="T227" i="4"/>
  <c r="Q247" i="4"/>
  <c r="O244" i="4"/>
  <c r="M241" i="4"/>
  <c r="L227" i="4"/>
  <c r="S48" i="4"/>
  <c r="S42" i="4"/>
  <c r="S38" i="4"/>
  <c r="AM179" i="4"/>
  <c r="AM182" i="4" s="1"/>
  <c r="AE179" i="4"/>
  <c r="AE182" i="4" s="1"/>
  <c r="V178" i="4"/>
  <c r="V181" i="4" s="1"/>
  <c r="AQ177" i="4"/>
  <c r="AQ180" i="4" s="1"/>
  <c r="AI177" i="4"/>
  <c r="AI180" i="4" s="1"/>
  <c r="AS176" i="4"/>
  <c r="AS179" i="4" s="1"/>
  <c r="AS182" i="4" s="1"/>
  <c r="AP176" i="4"/>
  <c r="AP179" i="4" s="1"/>
  <c r="AP182" i="4" s="1"/>
  <c r="AN176" i="4"/>
  <c r="AN179" i="4" s="1"/>
  <c r="AN182" i="4" s="1"/>
  <c r="AL176" i="4"/>
  <c r="AL179" i="4" s="1"/>
  <c r="AL182" i="4" s="1"/>
  <c r="AK176" i="4"/>
  <c r="AK179" i="4" s="1"/>
  <c r="AK182" i="4" s="1"/>
  <c r="AH176" i="4"/>
  <c r="AH179" i="4" s="1"/>
  <c r="AH182" i="4" s="1"/>
  <c r="AD176" i="4"/>
  <c r="AD179" i="4" s="1"/>
  <c r="AD182" i="4" s="1"/>
  <c r="AC176" i="4"/>
  <c r="AC179" i="4" s="1"/>
  <c r="AC182" i="4" s="1"/>
  <c r="Z176" i="4"/>
  <c r="Z179" i="4" s="1"/>
  <c r="Z182" i="4" s="1"/>
  <c r="V176" i="4"/>
  <c r="V179" i="4" s="1"/>
  <c r="V182" i="4" s="1"/>
  <c r="U176" i="4"/>
  <c r="U179" i="4" s="1"/>
  <c r="U182" i="4" s="1"/>
  <c r="R176" i="4"/>
  <c r="R179" i="4" s="1"/>
  <c r="R182" i="4" s="1"/>
  <c r="P176" i="4"/>
  <c r="P179" i="4" s="1"/>
  <c r="P182" i="4" s="1"/>
  <c r="M176" i="4"/>
  <c r="M179" i="4" s="1"/>
  <c r="M182" i="4" s="1"/>
  <c r="AR175" i="4"/>
  <c r="AR178" i="4" s="1"/>
  <c r="AR181" i="4" s="1"/>
  <c r="AP175" i="4"/>
  <c r="AP178" i="4" s="1"/>
  <c r="AP181" i="4" s="1"/>
  <c r="AM175" i="4"/>
  <c r="AM178" i="4" s="1"/>
  <c r="AM181" i="4" s="1"/>
  <c r="AH175" i="4"/>
  <c r="AH178" i="4" s="1"/>
  <c r="AH181" i="4" s="1"/>
  <c r="AE175" i="4"/>
  <c r="AE178" i="4" s="1"/>
  <c r="AE181" i="4" s="1"/>
  <c r="Z175" i="4"/>
  <c r="Z178" i="4" s="1"/>
  <c r="Z181" i="4" s="1"/>
  <c r="X175" i="4"/>
  <c r="X178" i="4" s="1"/>
  <c r="X181" i="4" s="1"/>
  <c r="W175" i="4"/>
  <c r="W178" i="4" s="1"/>
  <c r="W181" i="4" s="1"/>
  <c r="V175" i="4"/>
  <c r="R175" i="4"/>
  <c r="R178" i="4" s="1"/>
  <c r="R181" i="4" s="1"/>
  <c r="O175" i="4"/>
  <c r="O178" i="4" s="1"/>
  <c r="O181" i="4" s="1"/>
  <c r="L175" i="4"/>
  <c r="L178" i="4" s="1"/>
  <c r="L181" i="4" s="1"/>
  <c r="AR174" i="4"/>
  <c r="AR177" i="4" s="1"/>
  <c r="AR180" i="4" s="1"/>
  <c r="AP174" i="4"/>
  <c r="AP177" i="4" s="1"/>
  <c r="AP180" i="4" s="1"/>
  <c r="AO174" i="4"/>
  <c r="AO177" i="4" s="1"/>
  <c r="AO180" i="4" s="1"/>
  <c r="AL174" i="4"/>
  <c r="AL177" i="4" s="1"/>
  <c r="AL180" i="4" s="1"/>
  <c r="AH174" i="4"/>
  <c r="AH177" i="4" s="1"/>
  <c r="AH180" i="4" s="1"/>
  <c r="AG174" i="4"/>
  <c r="AG177" i="4" s="1"/>
  <c r="AG180" i="4" s="1"/>
  <c r="AD174" i="4"/>
  <c r="AD177" i="4" s="1"/>
  <c r="AD180" i="4" s="1"/>
  <c r="Z174" i="4"/>
  <c r="Z177" i="4" s="1"/>
  <c r="Z180" i="4" s="1"/>
  <c r="Y174" i="4"/>
  <c r="Y177" i="4" s="1"/>
  <c r="Y180" i="4" s="1"/>
  <c r="V174" i="4"/>
  <c r="V177" i="4" s="1"/>
  <c r="V180" i="4" s="1"/>
  <c r="T174" i="4"/>
  <c r="T177" i="4" s="1"/>
  <c r="T180" i="4" s="1"/>
  <c r="Q174" i="4"/>
  <c r="Q177" i="4" s="1"/>
  <c r="Q180" i="4" s="1"/>
  <c r="N174" i="4"/>
  <c r="N177" i="4" s="1"/>
  <c r="N180" i="4" s="1"/>
  <c r="L174" i="4"/>
  <c r="L177" i="4" s="1"/>
  <c r="L180" i="4" s="1"/>
  <c r="AS173" i="4"/>
  <c r="AR173" i="4"/>
  <c r="AR176" i="4" s="1"/>
  <c r="AR179" i="4" s="1"/>
  <c r="AR182" i="4" s="1"/>
  <c r="AQ173" i="4"/>
  <c r="AQ176" i="4" s="1"/>
  <c r="AQ179" i="4" s="1"/>
  <c r="AQ182" i="4" s="1"/>
  <c r="AP173" i="4"/>
  <c r="AO173" i="4"/>
  <c r="AO176" i="4" s="1"/>
  <c r="AO179" i="4" s="1"/>
  <c r="AO182" i="4" s="1"/>
  <c r="AN173" i="4"/>
  <c r="AM173" i="4"/>
  <c r="AM176" i="4" s="1"/>
  <c r="AL173" i="4"/>
  <c r="AK173" i="4"/>
  <c r="AJ173" i="4"/>
  <c r="AJ176" i="4" s="1"/>
  <c r="AJ179" i="4" s="1"/>
  <c r="AJ182" i="4" s="1"/>
  <c r="AI173" i="4"/>
  <c r="AI176" i="4" s="1"/>
  <c r="AI179" i="4" s="1"/>
  <c r="AI182" i="4" s="1"/>
  <c r="AH173" i="4"/>
  <c r="AG173" i="4"/>
  <c r="AG176" i="4" s="1"/>
  <c r="AG179" i="4" s="1"/>
  <c r="AG182" i="4" s="1"/>
  <c r="AF173" i="4"/>
  <c r="AF176" i="4" s="1"/>
  <c r="AF179" i="4" s="1"/>
  <c r="AF182" i="4" s="1"/>
  <c r="AE173" i="4"/>
  <c r="AE176" i="4" s="1"/>
  <c r="AD173" i="4"/>
  <c r="AC173" i="4"/>
  <c r="AB173" i="4"/>
  <c r="AB176" i="4" s="1"/>
  <c r="AB179" i="4" s="1"/>
  <c r="AB182" i="4" s="1"/>
  <c r="AA173" i="4"/>
  <c r="AA176" i="4" s="1"/>
  <c r="AA179" i="4" s="1"/>
  <c r="AA182" i="4" s="1"/>
  <c r="Z173" i="4"/>
  <c r="Y173" i="4"/>
  <c r="Y176" i="4" s="1"/>
  <c r="Y179" i="4" s="1"/>
  <c r="Y182" i="4" s="1"/>
  <c r="X173" i="4"/>
  <c r="X176" i="4" s="1"/>
  <c r="X179" i="4" s="1"/>
  <c r="X182" i="4" s="1"/>
  <c r="W173" i="4"/>
  <c r="W176" i="4" s="1"/>
  <c r="W179" i="4" s="1"/>
  <c r="W182" i="4" s="1"/>
  <c r="V173" i="4"/>
  <c r="U173" i="4"/>
  <c r="T173" i="4"/>
  <c r="T176" i="4" s="1"/>
  <c r="T179" i="4" s="1"/>
  <c r="T182" i="4" s="1"/>
  <c r="S173" i="4"/>
  <c r="S176" i="4" s="1"/>
  <c r="S179" i="4" s="1"/>
  <c r="S182" i="4" s="1"/>
  <c r="R173" i="4"/>
  <c r="Q173" i="4"/>
  <c r="Q176" i="4" s="1"/>
  <c r="Q179" i="4" s="1"/>
  <c r="Q182" i="4" s="1"/>
  <c r="P173" i="4"/>
  <c r="O173" i="4"/>
  <c r="O176" i="4" s="1"/>
  <c r="O179" i="4" s="1"/>
  <c r="O182" i="4" s="1"/>
  <c r="N173" i="4"/>
  <c r="N176" i="4" s="1"/>
  <c r="N179" i="4" s="1"/>
  <c r="N182" i="4" s="1"/>
  <c r="M173" i="4"/>
  <c r="L173" i="4"/>
  <c r="L176" i="4" s="1"/>
  <c r="L179" i="4" s="1"/>
  <c r="L182" i="4" s="1"/>
  <c r="AS172" i="4"/>
  <c r="AS175" i="4" s="1"/>
  <c r="AS178" i="4" s="1"/>
  <c r="AS181" i="4" s="1"/>
  <c r="AR172" i="4"/>
  <c r="AQ172" i="4"/>
  <c r="AQ175" i="4" s="1"/>
  <c r="AQ178" i="4" s="1"/>
  <c r="AQ181" i="4" s="1"/>
  <c r="AP172" i="4"/>
  <c r="AO172" i="4"/>
  <c r="AO175" i="4" s="1"/>
  <c r="AO178" i="4" s="1"/>
  <c r="AO181" i="4" s="1"/>
  <c r="AN172" i="4"/>
  <c r="AN175" i="4" s="1"/>
  <c r="AN178" i="4" s="1"/>
  <c r="AN181" i="4" s="1"/>
  <c r="AM172" i="4"/>
  <c r="AL172" i="4"/>
  <c r="AL175" i="4" s="1"/>
  <c r="AL178" i="4" s="1"/>
  <c r="AL181" i="4" s="1"/>
  <c r="AK172" i="4"/>
  <c r="AK175" i="4" s="1"/>
  <c r="AK178" i="4" s="1"/>
  <c r="AK181" i="4" s="1"/>
  <c r="AJ172" i="4"/>
  <c r="AJ175" i="4" s="1"/>
  <c r="AJ178" i="4" s="1"/>
  <c r="AJ181" i="4" s="1"/>
  <c r="AI172" i="4"/>
  <c r="AI175" i="4" s="1"/>
  <c r="AI178" i="4" s="1"/>
  <c r="AI181" i="4" s="1"/>
  <c r="AH172" i="4"/>
  <c r="AG172" i="4"/>
  <c r="AG175" i="4" s="1"/>
  <c r="AG178" i="4" s="1"/>
  <c r="AG181" i="4" s="1"/>
  <c r="AF172" i="4"/>
  <c r="AF175" i="4" s="1"/>
  <c r="AF178" i="4" s="1"/>
  <c r="AF181" i="4" s="1"/>
  <c r="AE172" i="4"/>
  <c r="AD172" i="4"/>
  <c r="AD175" i="4" s="1"/>
  <c r="AD178" i="4" s="1"/>
  <c r="AD181" i="4" s="1"/>
  <c r="AC172" i="4"/>
  <c r="AC175" i="4" s="1"/>
  <c r="AC178" i="4" s="1"/>
  <c r="AC181" i="4" s="1"/>
  <c r="AB172" i="4"/>
  <c r="AB175" i="4" s="1"/>
  <c r="AB178" i="4" s="1"/>
  <c r="AB181" i="4" s="1"/>
  <c r="AA172" i="4"/>
  <c r="AA175" i="4" s="1"/>
  <c r="AA178" i="4" s="1"/>
  <c r="AA181" i="4" s="1"/>
  <c r="Z172" i="4"/>
  <c r="Y172" i="4"/>
  <c r="Y175" i="4" s="1"/>
  <c r="Y178" i="4" s="1"/>
  <c r="Y181" i="4" s="1"/>
  <c r="X172" i="4"/>
  <c r="W172" i="4"/>
  <c r="V172" i="4"/>
  <c r="U172" i="4"/>
  <c r="U175" i="4" s="1"/>
  <c r="U178" i="4" s="1"/>
  <c r="U181" i="4" s="1"/>
  <c r="T172" i="4"/>
  <c r="T175" i="4" s="1"/>
  <c r="T178" i="4" s="1"/>
  <c r="T181" i="4" s="1"/>
  <c r="S172" i="4"/>
  <c r="S175" i="4" s="1"/>
  <c r="S178" i="4" s="1"/>
  <c r="S181" i="4" s="1"/>
  <c r="R172" i="4"/>
  <c r="Q172" i="4"/>
  <c r="Q175" i="4" s="1"/>
  <c r="Q178" i="4" s="1"/>
  <c r="Q181" i="4" s="1"/>
  <c r="P172" i="4"/>
  <c r="P175" i="4" s="1"/>
  <c r="P178" i="4" s="1"/>
  <c r="P181" i="4" s="1"/>
  <c r="O172" i="4"/>
  <c r="N172" i="4"/>
  <c r="N175" i="4" s="1"/>
  <c r="N178" i="4" s="1"/>
  <c r="N181" i="4" s="1"/>
  <c r="M172" i="4"/>
  <c r="M175" i="4" s="1"/>
  <c r="M178" i="4" s="1"/>
  <c r="M181" i="4" s="1"/>
  <c r="L172" i="4"/>
  <c r="AS171" i="4"/>
  <c r="AS174" i="4" s="1"/>
  <c r="AS177" i="4" s="1"/>
  <c r="AS180" i="4" s="1"/>
  <c r="AR171" i="4"/>
  <c r="AQ171" i="4"/>
  <c r="AQ174" i="4" s="1"/>
  <c r="AP171" i="4"/>
  <c r="AO171" i="4"/>
  <c r="AN171" i="4"/>
  <c r="AN174" i="4" s="1"/>
  <c r="AN177" i="4" s="1"/>
  <c r="AN180" i="4" s="1"/>
  <c r="AM171" i="4"/>
  <c r="AM174" i="4" s="1"/>
  <c r="AM177" i="4" s="1"/>
  <c r="AM180" i="4" s="1"/>
  <c r="AL171" i="4"/>
  <c r="AK171" i="4"/>
  <c r="AK174" i="4" s="1"/>
  <c r="AK177" i="4" s="1"/>
  <c r="AK180" i="4" s="1"/>
  <c r="AJ171" i="4"/>
  <c r="AJ174" i="4" s="1"/>
  <c r="AJ177" i="4" s="1"/>
  <c r="AJ180" i="4" s="1"/>
  <c r="AI171" i="4"/>
  <c r="AI174" i="4" s="1"/>
  <c r="AH171" i="4"/>
  <c r="AG171" i="4"/>
  <c r="AF171" i="4"/>
  <c r="AF174" i="4" s="1"/>
  <c r="AF177" i="4" s="1"/>
  <c r="AF180" i="4" s="1"/>
  <c r="AE171" i="4"/>
  <c r="AE174" i="4" s="1"/>
  <c r="AE177" i="4" s="1"/>
  <c r="AE180" i="4" s="1"/>
  <c r="AD171" i="4"/>
  <c r="AC171" i="4"/>
  <c r="AC174" i="4" s="1"/>
  <c r="AC177" i="4" s="1"/>
  <c r="AC180" i="4" s="1"/>
  <c r="AB171" i="4"/>
  <c r="AB174" i="4" s="1"/>
  <c r="AB177" i="4" s="1"/>
  <c r="AB180" i="4" s="1"/>
  <c r="AA171" i="4"/>
  <c r="AA174" i="4" s="1"/>
  <c r="AA177" i="4" s="1"/>
  <c r="AA180" i="4" s="1"/>
  <c r="Z171" i="4"/>
  <c r="Y171" i="4"/>
  <c r="X171" i="4"/>
  <c r="X174" i="4" s="1"/>
  <c r="X177" i="4" s="1"/>
  <c r="X180" i="4" s="1"/>
  <c r="W171" i="4"/>
  <c r="W174" i="4" s="1"/>
  <c r="W177" i="4" s="1"/>
  <c r="W180" i="4" s="1"/>
  <c r="V171" i="4"/>
  <c r="U171" i="4"/>
  <c r="U174" i="4" s="1"/>
  <c r="U177" i="4" s="1"/>
  <c r="U180" i="4" s="1"/>
  <c r="T171" i="4"/>
  <c r="S171" i="4"/>
  <c r="S174" i="4" s="1"/>
  <c r="S177" i="4" s="1"/>
  <c r="S180" i="4" s="1"/>
  <c r="R171" i="4"/>
  <c r="R174" i="4" s="1"/>
  <c r="R177" i="4" s="1"/>
  <c r="R180" i="4" s="1"/>
  <c r="Q171" i="4"/>
  <c r="P171" i="4"/>
  <c r="P174" i="4" s="1"/>
  <c r="P177" i="4" s="1"/>
  <c r="P180" i="4" s="1"/>
  <c r="O171" i="4"/>
  <c r="O174" i="4" s="1"/>
  <c r="O177" i="4" s="1"/>
  <c r="O180" i="4" s="1"/>
  <c r="N171" i="4"/>
  <c r="M171" i="4"/>
  <c r="M174" i="4" s="1"/>
  <c r="M177" i="4" s="1"/>
  <c r="M180" i="4" s="1"/>
  <c r="L171" i="4"/>
  <c r="V165" i="4"/>
  <c r="V148" i="4" s="1"/>
  <c r="AQ164" i="4"/>
  <c r="AQ147" i="4" s="1"/>
  <c r="M163" i="4"/>
  <c r="M146" i="4" s="1"/>
  <c r="AM162" i="4"/>
  <c r="AM165" i="4" s="1"/>
  <c r="AM148" i="4" s="1"/>
  <c r="AH162" i="4"/>
  <c r="AH165" i="4" s="1"/>
  <c r="AH148" i="4" s="1"/>
  <c r="AE162" i="4"/>
  <c r="AE165" i="4" s="1"/>
  <c r="AE148" i="4" s="1"/>
  <c r="V162" i="4"/>
  <c r="V145" i="4" s="1"/>
  <c r="AP161" i="4"/>
  <c r="AP164" i="4" s="1"/>
  <c r="AP147" i="4" s="1"/>
  <c r="AG161" i="4"/>
  <c r="AG164" i="4" s="1"/>
  <c r="Q161" i="4"/>
  <c r="AQ160" i="4"/>
  <c r="AQ163" i="4" s="1"/>
  <c r="AQ146" i="4" s="1"/>
  <c r="AL160" i="4"/>
  <c r="AL143" i="4" s="1"/>
  <c r="AI160" i="4"/>
  <c r="AI163" i="4" s="1"/>
  <c r="AI146" i="4" s="1"/>
  <c r="AS159" i="4"/>
  <c r="AS162" i="4" s="1"/>
  <c r="AS165" i="4" s="1"/>
  <c r="AS148" i="4" s="1"/>
  <c r="AP159" i="4"/>
  <c r="AP162" i="4" s="1"/>
  <c r="AP165" i="4" s="1"/>
  <c r="AK159" i="4"/>
  <c r="AK162" i="4" s="1"/>
  <c r="AK165" i="4" s="1"/>
  <c r="AK148" i="4" s="1"/>
  <c r="AH159" i="4"/>
  <c r="AH142" i="4" s="1"/>
  <c r="AC159" i="4"/>
  <c r="AC162" i="4" s="1"/>
  <c r="AC165" i="4" s="1"/>
  <c r="AC148" i="4" s="1"/>
  <c r="Z159" i="4"/>
  <c r="Z142" i="4" s="1"/>
  <c r="U159" i="4"/>
  <c r="R159" i="4"/>
  <c r="R162" i="4" s="1"/>
  <c r="R165" i="4" s="1"/>
  <c r="R148" i="4" s="1"/>
  <c r="M159" i="4"/>
  <c r="M162" i="4" s="1"/>
  <c r="M165" i="4" s="1"/>
  <c r="M148" i="4" s="1"/>
  <c r="L159" i="4"/>
  <c r="L162" i="4" s="1"/>
  <c r="AR158" i="4"/>
  <c r="AR161" i="4" s="1"/>
  <c r="AR164" i="4" s="1"/>
  <c r="AR147" i="4" s="1"/>
  <c r="AP158" i="4"/>
  <c r="AM158" i="4"/>
  <c r="AM161" i="4" s="1"/>
  <c r="AM164" i="4" s="1"/>
  <c r="AM147" i="4" s="1"/>
  <c r="AH158" i="4"/>
  <c r="AH161" i="4" s="1"/>
  <c r="AH164" i="4" s="1"/>
  <c r="AH147" i="4" s="1"/>
  <c r="AE158" i="4"/>
  <c r="AE161" i="4" s="1"/>
  <c r="AE164" i="4" s="1"/>
  <c r="AE147" i="4" s="1"/>
  <c r="AD158" i="4"/>
  <c r="AD141" i="4" s="1"/>
  <c r="W158" i="4"/>
  <c r="W161" i="4" s="1"/>
  <c r="W164" i="4" s="1"/>
  <c r="W147" i="4" s="1"/>
  <c r="V158" i="4"/>
  <c r="V141" i="4" s="1"/>
  <c r="T158" i="4"/>
  <c r="T161" i="4" s="1"/>
  <c r="T164" i="4" s="1"/>
  <c r="T147" i="4" s="1"/>
  <c r="O158" i="4"/>
  <c r="O161" i="4" s="1"/>
  <c r="O164" i="4" s="1"/>
  <c r="O147" i="4" s="1"/>
  <c r="L158" i="4"/>
  <c r="L161" i="4" s="1"/>
  <c r="L164" i="4" s="1"/>
  <c r="AO157" i="4"/>
  <c r="AO160" i="4" s="1"/>
  <c r="AO163" i="4" s="1"/>
  <c r="AL157" i="4"/>
  <c r="AL140" i="4" s="1"/>
  <c r="AG157" i="4"/>
  <c r="AG160" i="4" s="1"/>
  <c r="AG163" i="4" s="1"/>
  <c r="AD157" i="4"/>
  <c r="AD140" i="4" s="1"/>
  <c r="Y157" i="4"/>
  <c r="V157" i="4"/>
  <c r="V160" i="4" s="1"/>
  <c r="V163" i="4" s="1"/>
  <c r="Q157" i="4"/>
  <c r="Q160" i="4" s="1"/>
  <c r="Q163" i="4" s="1"/>
  <c r="P157" i="4"/>
  <c r="P160" i="4" s="1"/>
  <c r="N157" i="4"/>
  <c r="N160" i="4" s="1"/>
  <c r="N163" i="4" s="1"/>
  <c r="AS156" i="4"/>
  <c r="AR156" i="4"/>
  <c r="AR159" i="4" s="1"/>
  <c r="AQ156" i="4"/>
  <c r="AQ159" i="4" s="1"/>
  <c r="AQ162" i="4" s="1"/>
  <c r="AQ165" i="4" s="1"/>
  <c r="AQ148" i="4" s="1"/>
  <c r="AP156" i="4"/>
  <c r="AO156" i="4"/>
  <c r="AO159" i="4" s="1"/>
  <c r="AO162" i="4" s="1"/>
  <c r="AO145" i="4" s="1"/>
  <c r="AN156" i="4"/>
  <c r="AN159" i="4" s="1"/>
  <c r="AN162" i="4" s="1"/>
  <c r="AN165" i="4" s="1"/>
  <c r="AN148" i="4" s="1"/>
  <c r="AM156" i="4"/>
  <c r="AM159" i="4" s="1"/>
  <c r="AL156" i="4"/>
  <c r="AL159" i="4" s="1"/>
  <c r="AL162" i="4" s="1"/>
  <c r="AK156" i="4"/>
  <c r="AJ156" i="4"/>
  <c r="AJ159" i="4" s="1"/>
  <c r="AI156" i="4"/>
  <c r="AI159" i="4" s="1"/>
  <c r="AI162" i="4" s="1"/>
  <c r="AI165" i="4" s="1"/>
  <c r="AI148" i="4" s="1"/>
  <c r="AH156" i="4"/>
  <c r="AG156" i="4"/>
  <c r="AG159" i="4" s="1"/>
  <c r="AG162" i="4" s="1"/>
  <c r="AG145" i="4" s="1"/>
  <c r="AF156" i="4"/>
  <c r="AF159" i="4" s="1"/>
  <c r="AF162" i="4" s="1"/>
  <c r="AF165" i="4" s="1"/>
  <c r="AF148" i="4" s="1"/>
  <c r="AE156" i="4"/>
  <c r="AE159" i="4" s="1"/>
  <c r="AD156" i="4"/>
  <c r="AD159" i="4" s="1"/>
  <c r="AD162" i="4" s="1"/>
  <c r="AC156" i="4"/>
  <c r="AB156" i="4"/>
  <c r="AB159" i="4" s="1"/>
  <c r="AA156" i="4"/>
  <c r="AA159" i="4" s="1"/>
  <c r="AA162" i="4" s="1"/>
  <c r="AA165" i="4" s="1"/>
  <c r="AA148" i="4" s="1"/>
  <c r="Z156" i="4"/>
  <c r="Y156" i="4"/>
  <c r="Y159" i="4" s="1"/>
  <c r="Y162" i="4" s="1"/>
  <c r="Y165" i="4" s="1"/>
  <c r="Y148" i="4" s="1"/>
  <c r="X156" i="4"/>
  <c r="X159" i="4" s="1"/>
  <c r="X162" i="4" s="1"/>
  <c r="X165" i="4" s="1"/>
  <c r="X148" i="4" s="1"/>
  <c r="W156" i="4"/>
  <c r="W159" i="4" s="1"/>
  <c r="W162" i="4" s="1"/>
  <c r="V156" i="4"/>
  <c r="V159" i="4" s="1"/>
  <c r="U156" i="4"/>
  <c r="T156" i="4"/>
  <c r="T159" i="4" s="1"/>
  <c r="S156" i="4"/>
  <c r="S159" i="4" s="1"/>
  <c r="S162" i="4" s="1"/>
  <c r="S165" i="4" s="1"/>
  <c r="S148" i="4" s="1"/>
  <c r="R156" i="4"/>
  <c r="Q156" i="4"/>
  <c r="Q159" i="4" s="1"/>
  <c r="Q162" i="4" s="1"/>
  <c r="Q145" i="4" s="1"/>
  <c r="P156" i="4"/>
  <c r="P159" i="4" s="1"/>
  <c r="P162" i="4" s="1"/>
  <c r="P165" i="4" s="1"/>
  <c r="P148" i="4" s="1"/>
  <c r="O156" i="4"/>
  <c r="O159" i="4" s="1"/>
  <c r="O162" i="4" s="1"/>
  <c r="N156" i="4"/>
  <c r="N159" i="4" s="1"/>
  <c r="N162" i="4" s="1"/>
  <c r="M156" i="4"/>
  <c r="L156" i="4"/>
  <c r="AS155" i="4"/>
  <c r="AS158" i="4" s="1"/>
  <c r="AS161" i="4" s="1"/>
  <c r="AS164" i="4" s="1"/>
  <c r="AS147" i="4" s="1"/>
  <c r="AR155" i="4"/>
  <c r="AQ155" i="4"/>
  <c r="AQ158" i="4" s="1"/>
  <c r="AQ161" i="4" s="1"/>
  <c r="AQ144" i="4" s="1"/>
  <c r="AP155" i="4"/>
  <c r="AP138" i="4" s="1"/>
  <c r="AO155" i="4"/>
  <c r="AO158" i="4" s="1"/>
  <c r="AO161" i="4" s="1"/>
  <c r="AN155" i="4"/>
  <c r="AN158" i="4" s="1"/>
  <c r="AN161" i="4" s="1"/>
  <c r="AM155" i="4"/>
  <c r="AL155" i="4"/>
  <c r="AL158" i="4" s="1"/>
  <c r="AK155" i="4"/>
  <c r="AK158" i="4" s="1"/>
  <c r="AK161" i="4" s="1"/>
  <c r="AK164" i="4" s="1"/>
  <c r="AK147" i="4" s="1"/>
  <c r="AJ155" i="4"/>
  <c r="AJ158" i="4" s="1"/>
  <c r="AI155" i="4"/>
  <c r="AI158" i="4" s="1"/>
  <c r="AI161" i="4" s="1"/>
  <c r="AI144" i="4" s="1"/>
  <c r="AH155" i="4"/>
  <c r="AH138" i="4" s="1"/>
  <c r="AG155" i="4"/>
  <c r="AG158" i="4" s="1"/>
  <c r="AF155" i="4"/>
  <c r="AF158" i="4" s="1"/>
  <c r="AF161" i="4" s="1"/>
  <c r="AE155" i="4"/>
  <c r="AD155" i="4"/>
  <c r="AC155" i="4"/>
  <c r="AC158" i="4" s="1"/>
  <c r="AC161" i="4" s="1"/>
  <c r="AC164" i="4" s="1"/>
  <c r="AC147" i="4" s="1"/>
  <c r="AB155" i="4"/>
  <c r="AB158" i="4" s="1"/>
  <c r="AA155" i="4"/>
  <c r="AA158" i="4" s="1"/>
  <c r="AA161" i="4" s="1"/>
  <c r="AA144" i="4" s="1"/>
  <c r="Z155" i="4"/>
  <c r="Y155" i="4"/>
  <c r="Y158" i="4" s="1"/>
  <c r="Y161" i="4" s="1"/>
  <c r="X155" i="4"/>
  <c r="X158" i="4" s="1"/>
  <c r="X161" i="4" s="1"/>
  <c r="W155" i="4"/>
  <c r="V155" i="4"/>
  <c r="U155" i="4"/>
  <c r="U158" i="4" s="1"/>
  <c r="U161" i="4" s="1"/>
  <c r="U164" i="4" s="1"/>
  <c r="T155" i="4"/>
  <c r="S155" i="4"/>
  <c r="S158" i="4" s="1"/>
  <c r="S161" i="4" s="1"/>
  <c r="S164" i="4" s="1"/>
  <c r="S147" i="4" s="1"/>
  <c r="R155" i="4"/>
  <c r="Q155" i="4"/>
  <c r="Q158" i="4" s="1"/>
  <c r="P155" i="4"/>
  <c r="P158" i="4" s="1"/>
  <c r="O155" i="4"/>
  <c r="N155" i="4"/>
  <c r="N158" i="4" s="1"/>
  <c r="M155" i="4"/>
  <c r="M158" i="4" s="1"/>
  <c r="M161" i="4" s="1"/>
  <c r="M164" i="4" s="1"/>
  <c r="M147" i="4" s="1"/>
  <c r="L155" i="4"/>
  <c r="AS154" i="4"/>
  <c r="AS157" i="4" s="1"/>
  <c r="AS160" i="4" s="1"/>
  <c r="AS143" i="4" s="1"/>
  <c r="AR154" i="4"/>
  <c r="AQ154" i="4"/>
  <c r="AQ157" i="4" s="1"/>
  <c r="AP154" i="4"/>
  <c r="AP157" i="4" s="1"/>
  <c r="AP160" i="4" s="1"/>
  <c r="AO154" i="4"/>
  <c r="AN154" i="4"/>
  <c r="AN157" i="4" s="1"/>
  <c r="AM154" i="4"/>
  <c r="AM157" i="4" s="1"/>
  <c r="AM160" i="4" s="1"/>
  <c r="AM163" i="4" s="1"/>
  <c r="AM146" i="4" s="1"/>
  <c r="AL154" i="4"/>
  <c r="AK154" i="4"/>
  <c r="AK157" i="4" s="1"/>
  <c r="AK160" i="4" s="1"/>
  <c r="AK143" i="4" s="1"/>
  <c r="AJ154" i="4"/>
  <c r="AI154" i="4"/>
  <c r="AI157" i="4" s="1"/>
  <c r="AH154" i="4"/>
  <c r="AH157" i="4" s="1"/>
  <c r="AH160" i="4" s="1"/>
  <c r="AG154" i="4"/>
  <c r="AF154" i="4"/>
  <c r="AF157" i="4" s="1"/>
  <c r="AE154" i="4"/>
  <c r="AE157" i="4" s="1"/>
  <c r="AE160" i="4" s="1"/>
  <c r="AE163" i="4" s="1"/>
  <c r="AE146" i="4" s="1"/>
  <c r="AD154" i="4"/>
  <c r="AC154" i="4"/>
  <c r="AC157" i="4" s="1"/>
  <c r="AC160" i="4" s="1"/>
  <c r="AC163" i="4" s="1"/>
  <c r="AC146" i="4" s="1"/>
  <c r="AB154" i="4"/>
  <c r="AA154" i="4"/>
  <c r="AA157" i="4" s="1"/>
  <c r="AA160" i="4" s="1"/>
  <c r="Z154" i="4"/>
  <c r="Z157" i="4" s="1"/>
  <c r="Z160" i="4" s="1"/>
  <c r="Y154" i="4"/>
  <c r="X154" i="4"/>
  <c r="X157" i="4" s="1"/>
  <c r="W154" i="4"/>
  <c r="W157" i="4" s="1"/>
  <c r="W160" i="4" s="1"/>
  <c r="W163" i="4" s="1"/>
  <c r="W146" i="4" s="1"/>
  <c r="V154" i="4"/>
  <c r="U154" i="4"/>
  <c r="U157" i="4" s="1"/>
  <c r="U160" i="4" s="1"/>
  <c r="U143" i="4" s="1"/>
  <c r="T154" i="4"/>
  <c r="S154" i="4"/>
  <c r="S157" i="4" s="1"/>
  <c r="S160" i="4" s="1"/>
  <c r="R154" i="4"/>
  <c r="R157" i="4" s="1"/>
  <c r="R160" i="4" s="1"/>
  <c r="Q154" i="4"/>
  <c r="P154" i="4"/>
  <c r="O154" i="4"/>
  <c r="O157" i="4" s="1"/>
  <c r="O160" i="4" s="1"/>
  <c r="O163" i="4" s="1"/>
  <c r="O146" i="4" s="1"/>
  <c r="N154" i="4"/>
  <c r="M154" i="4"/>
  <c r="M157" i="4" s="1"/>
  <c r="M160" i="4" s="1"/>
  <c r="M143" i="4" s="1"/>
  <c r="L154" i="4"/>
  <c r="L137" i="4" s="1"/>
  <c r="AP148" i="4"/>
  <c r="AG147" i="4"/>
  <c r="U147" i="4"/>
  <c r="L147" i="4"/>
  <c r="AO146" i="4"/>
  <c r="AG146" i="4"/>
  <c r="V146" i="4"/>
  <c r="Q146" i="4"/>
  <c r="N146" i="4"/>
  <c r="AS145" i="4"/>
  <c r="AQ145" i="4"/>
  <c r="AP145" i="4"/>
  <c r="AI145" i="4"/>
  <c r="AF145" i="4"/>
  <c r="AC145" i="4"/>
  <c r="AA145" i="4"/>
  <c r="S145" i="4"/>
  <c r="R145" i="4"/>
  <c r="AS144" i="4"/>
  <c r="AR144" i="4"/>
  <c r="AP144" i="4"/>
  <c r="AK144" i="4"/>
  <c r="AE144" i="4"/>
  <c r="AC144" i="4"/>
  <c r="W144" i="4"/>
  <c r="U144" i="4"/>
  <c r="T144" i="4"/>
  <c r="O144" i="4"/>
  <c r="M144" i="4"/>
  <c r="L144" i="4"/>
  <c r="AM143" i="4"/>
  <c r="AG143" i="4"/>
  <c r="AE143" i="4"/>
  <c r="W143" i="4"/>
  <c r="V143" i="4"/>
  <c r="O143" i="4"/>
  <c r="AS142" i="4"/>
  <c r="AQ142" i="4"/>
  <c r="AO142" i="4"/>
  <c r="AN142" i="4"/>
  <c r="AM142" i="4"/>
  <c r="AL142" i="4"/>
  <c r="AI142" i="4"/>
  <c r="AG142" i="4"/>
  <c r="AE142" i="4"/>
  <c r="AD142" i="4"/>
  <c r="AA142" i="4"/>
  <c r="Y142" i="4"/>
  <c r="X142" i="4"/>
  <c r="W142" i="4"/>
  <c r="V142" i="4"/>
  <c r="S142" i="4"/>
  <c r="Q142" i="4"/>
  <c r="P142" i="4"/>
  <c r="O142" i="4"/>
  <c r="N142" i="4"/>
  <c r="L142" i="4"/>
  <c r="AS141" i="4"/>
  <c r="AQ141" i="4"/>
  <c r="AP141" i="4"/>
  <c r="AO141" i="4"/>
  <c r="AN141" i="4"/>
  <c r="AK141" i="4"/>
  <c r="AI141" i="4"/>
  <c r="AH141" i="4"/>
  <c r="AG141" i="4"/>
  <c r="AF141" i="4"/>
  <c r="AC141" i="4"/>
  <c r="AA141" i="4"/>
  <c r="Y141" i="4"/>
  <c r="X141" i="4"/>
  <c r="W141" i="4"/>
  <c r="U141" i="4"/>
  <c r="S141" i="4"/>
  <c r="Q141" i="4"/>
  <c r="O141" i="4"/>
  <c r="M141" i="4"/>
  <c r="AS140" i="4"/>
  <c r="AQ140" i="4"/>
  <c r="AM140" i="4"/>
  <c r="AK140" i="4"/>
  <c r="AI140" i="4"/>
  <c r="AH140" i="4"/>
  <c r="AE140" i="4"/>
  <c r="AC140" i="4"/>
  <c r="AA140" i="4"/>
  <c r="Z140" i="4"/>
  <c r="W140" i="4"/>
  <c r="U140" i="4"/>
  <c r="S140" i="4"/>
  <c r="R140" i="4"/>
  <c r="P140" i="4"/>
  <c r="O140" i="4"/>
  <c r="M140" i="4"/>
  <c r="AS139" i="4"/>
  <c r="AR139" i="4"/>
  <c r="AP139" i="4"/>
  <c r="AO139" i="4"/>
  <c r="AM139" i="4"/>
  <c r="AL139" i="4"/>
  <c r="AK139" i="4"/>
  <c r="AJ139" i="4"/>
  <c r="AH139" i="4"/>
  <c r="AG139" i="4"/>
  <c r="AE139" i="4"/>
  <c r="AD139" i="4"/>
  <c r="AC139" i="4"/>
  <c r="AB139" i="4"/>
  <c r="Z139" i="4"/>
  <c r="Y139" i="4"/>
  <c r="W139" i="4"/>
  <c r="V139" i="4"/>
  <c r="U139" i="4"/>
  <c r="T139" i="4"/>
  <c r="R139" i="4"/>
  <c r="Q139" i="4"/>
  <c r="O139" i="4"/>
  <c r="N139" i="4"/>
  <c r="M139" i="4"/>
  <c r="L139" i="4"/>
  <c r="AR138" i="4"/>
  <c r="AQ138" i="4"/>
  <c r="AO138" i="4"/>
  <c r="AN138" i="4"/>
  <c r="AM138" i="4"/>
  <c r="AL138" i="4"/>
  <c r="AJ138" i="4"/>
  <c r="AI138" i="4"/>
  <c r="AG138" i="4"/>
  <c r="AF138" i="4"/>
  <c r="AE138" i="4"/>
  <c r="AD138" i="4"/>
  <c r="AB138" i="4"/>
  <c r="AA138" i="4"/>
  <c r="Y138" i="4"/>
  <c r="X138" i="4"/>
  <c r="W138" i="4"/>
  <c r="V138" i="4"/>
  <c r="T138" i="4"/>
  <c r="S138" i="4"/>
  <c r="Q138" i="4"/>
  <c r="P138" i="4"/>
  <c r="O138" i="4"/>
  <c r="N138" i="4"/>
  <c r="L138" i="4"/>
  <c r="AS137" i="4"/>
  <c r="AQ137" i="4"/>
  <c r="AP137" i="4"/>
  <c r="AO137" i="4"/>
  <c r="AN137" i="4"/>
  <c r="AL137" i="4"/>
  <c r="AK137" i="4"/>
  <c r="AI137" i="4"/>
  <c r="AH137" i="4"/>
  <c r="AG137" i="4"/>
  <c r="AF137" i="4"/>
  <c r="AD137" i="4"/>
  <c r="AC137" i="4"/>
  <c r="AA137" i="4"/>
  <c r="Z137" i="4"/>
  <c r="Y137" i="4"/>
  <c r="X137" i="4"/>
  <c r="V137" i="4"/>
  <c r="U137" i="4"/>
  <c r="S137" i="4"/>
  <c r="R137" i="4"/>
  <c r="Q137" i="4"/>
  <c r="P137" i="4"/>
  <c r="N137" i="4"/>
  <c r="M137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R76" i="4"/>
  <c r="Q76" i="4"/>
  <c r="O76" i="4"/>
  <c r="L66" i="4"/>
  <c r="L65" i="4"/>
  <c r="L64" i="4"/>
  <c r="L63" i="4"/>
  <c r="L62" i="4"/>
  <c r="L59" i="4"/>
  <c r="L57" i="4"/>
  <c r="L56" i="4"/>
  <c r="S50" i="4"/>
  <c r="P76" i="4" s="1"/>
  <c r="S49" i="4"/>
  <c r="L55" i="4" s="1"/>
  <c r="S47" i="4"/>
  <c r="S44" i="4"/>
  <c r="S43" i="4"/>
  <c r="L42" i="4"/>
  <c r="L43" i="4" s="1"/>
  <c r="L44" i="4" s="1"/>
  <c r="L45" i="4" s="1"/>
  <c r="L46" i="4" s="1"/>
  <c r="S41" i="4"/>
  <c r="L39" i="4"/>
  <c r="L37" i="4"/>
  <c r="L31" i="4" s="1"/>
  <c r="S36" i="4"/>
  <c r="L36" i="4"/>
  <c r="L25" i="4"/>
  <c r="L22" i="4"/>
  <c r="L21" i="4"/>
  <c r="L20" i="4"/>
  <c r="L19" i="4"/>
  <c r="L18" i="4"/>
  <c r="Z143" i="4" l="1"/>
  <c r="Z163" i="4"/>
  <c r="Z146" i="4" s="1"/>
  <c r="P161" i="4"/>
  <c r="P141" i="4"/>
  <c r="AP140" i="4"/>
  <c r="AF142" i="4"/>
  <c r="P145" i="4"/>
  <c r="AH145" i="4"/>
  <c r="AB161" i="4"/>
  <c r="AB141" i="4"/>
  <c r="AJ161" i="4"/>
  <c r="AJ141" i="4"/>
  <c r="Y160" i="4"/>
  <c r="Y140" i="4"/>
  <c r="Q164" i="4"/>
  <c r="Q147" i="4" s="1"/>
  <c r="Q144" i="4"/>
  <c r="L24" i="4"/>
  <c r="L30" i="4"/>
  <c r="N143" i="4"/>
  <c r="AH144" i="4"/>
  <c r="AN145" i="4"/>
  <c r="X160" i="4"/>
  <c r="X140" i="4"/>
  <c r="AF140" i="4"/>
  <c r="AF160" i="4"/>
  <c r="AN160" i="4"/>
  <c r="AN140" i="4"/>
  <c r="N161" i="4"/>
  <c r="N141" i="4"/>
  <c r="AL141" i="4"/>
  <c r="AL161" i="4"/>
  <c r="T162" i="4"/>
  <c r="T142" i="4"/>
  <c r="AB142" i="4"/>
  <c r="AB162" i="4"/>
  <c r="AJ162" i="4"/>
  <c r="AJ142" i="4"/>
  <c r="AR162" i="4"/>
  <c r="AR142" i="4"/>
  <c r="L165" i="4"/>
  <c r="L148" i="4" s="1"/>
  <c r="L145" i="4"/>
  <c r="AD161" i="4"/>
  <c r="Q69" i="4"/>
  <c r="Q68" i="4"/>
  <c r="Q67" i="4"/>
  <c r="X145" i="4"/>
  <c r="AL163" i="4"/>
  <c r="AL146" i="4" s="1"/>
  <c r="R143" i="4"/>
  <c r="R163" i="4"/>
  <c r="R146" i="4" s="1"/>
  <c r="AH143" i="4"/>
  <c r="AH163" i="4"/>
  <c r="AH146" i="4" s="1"/>
  <c r="AP163" i="4"/>
  <c r="AP146" i="4" s="1"/>
  <c r="AP143" i="4"/>
  <c r="X144" i="4"/>
  <c r="X164" i="4"/>
  <c r="X147" i="4" s="1"/>
  <c r="AF164" i="4"/>
  <c r="AF147" i="4" s="1"/>
  <c r="AF144" i="4"/>
  <c r="AN164" i="4"/>
  <c r="AN147" i="4" s="1"/>
  <c r="AN144" i="4"/>
  <c r="N145" i="4"/>
  <c r="N165" i="4"/>
  <c r="N148" i="4" s="1"/>
  <c r="AD145" i="4"/>
  <c r="AD165" i="4"/>
  <c r="AD148" i="4" s="1"/>
  <c r="AL165" i="4"/>
  <c r="AL148" i="4" s="1"/>
  <c r="AL145" i="4"/>
  <c r="L157" i="4"/>
  <c r="S60" i="4"/>
  <c r="L33" i="4"/>
  <c r="L27" i="4"/>
  <c r="S163" i="4"/>
  <c r="S146" i="4" s="1"/>
  <c r="S143" i="4"/>
  <c r="AA163" i="4"/>
  <c r="AA146" i="4" s="1"/>
  <c r="AA143" i="4"/>
  <c r="Y164" i="4"/>
  <c r="Y147" i="4" s="1"/>
  <c r="Y144" i="4"/>
  <c r="AO164" i="4"/>
  <c r="AO147" i="4" s="1"/>
  <c r="AO144" i="4"/>
  <c r="O165" i="4"/>
  <c r="O148" i="4" s="1"/>
  <c r="O145" i="4"/>
  <c r="W165" i="4"/>
  <c r="W148" i="4" s="1"/>
  <c r="W145" i="4"/>
  <c r="U162" i="4"/>
  <c r="U142" i="4"/>
  <c r="T157" i="4"/>
  <c r="T137" i="4"/>
  <c r="AB157" i="4"/>
  <c r="AB137" i="4"/>
  <c r="AJ157" i="4"/>
  <c r="AJ137" i="4"/>
  <c r="AR157" i="4"/>
  <c r="AR137" i="4"/>
  <c r="R158" i="4"/>
  <c r="R138" i="4"/>
  <c r="Z158" i="4"/>
  <c r="Z138" i="4"/>
  <c r="P163" i="4"/>
  <c r="P146" i="4" s="1"/>
  <c r="P143" i="4"/>
  <c r="L40" i="4"/>
  <c r="L38" i="4"/>
  <c r="AD160" i="4"/>
  <c r="V161" i="4"/>
  <c r="Z162" i="4"/>
  <c r="AI164" i="4"/>
  <c r="AI147" i="4" s="1"/>
  <c r="S76" i="4"/>
  <c r="P139" i="4"/>
  <c r="X139" i="4"/>
  <c r="AF139" i="4"/>
  <c r="AN139" i="4"/>
  <c r="N140" i="4"/>
  <c r="V140" i="4"/>
  <c r="L141" i="4"/>
  <c r="T141" i="4"/>
  <c r="AR141" i="4"/>
  <c r="R142" i="4"/>
  <c r="AP142" i="4"/>
  <c r="AS163" i="4"/>
  <c r="AS146" i="4" s="1"/>
  <c r="AO165" i="4"/>
  <c r="AO148" i="4" s="1"/>
  <c r="P244" i="4"/>
  <c r="P247" i="4"/>
  <c r="P238" i="4"/>
  <c r="X244" i="4"/>
  <c r="X238" i="4"/>
  <c r="X247" i="4"/>
  <c r="X241" i="4"/>
  <c r="AF247" i="4"/>
  <c r="AF244" i="4"/>
  <c r="AF238" i="4"/>
  <c r="AF241" i="4"/>
  <c r="AN244" i="4"/>
  <c r="AN247" i="4"/>
  <c r="AN238" i="4"/>
  <c r="AN241" i="4"/>
  <c r="N245" i="4"/>
  <c r="N248" i="4"/>
  <c r="N239" i="4"/>
  <c r="V248" i="4"/>
  <c r="V245" i="4"/>
  <c r="V239" i="4"/>
  <c r="V242" i="4"/>
  <c r="AD248" i="4"/>
  <c r="AD245" i="4"/>
  <c r="AD239" i="4"/>
  <c r="AD242" i="4"/>
  <c r="AL248" i="4"/>
  <c r="AL245" i="4"/>
  <c r="AL239" i="4"/>
  <c r="AL236" i="4"/>
  <c r="L249" i="4"/>
  <c r="L246" i="4"/>
  <c r="L240" i="4"/>
  <c r="L237" i="4"/>
  <c r="T249" i="4"/>
  <c r="T246" i="4"/>
  <c r="T240" i="4"/>
  <c r="T243" i="4"/>
  <c r="T237" i="4"/>
  <c r="AB249" i="4"/>
  <c r="AB246" i="4"/>
  <c r="AB240" i="4"/>
  <c r="AB243" i="4"/>
  <c r="AJ249" i="4"/>
  <c r="AJ246" i="4"/>
  <c r="AJ240" i="4"/>
  <c r="AJ243" i="4"/>
  <c r="AR249" i="4"/>
  <c r="AR246" i="4"/>
  <c r="AR240" i="4"/>
  <c r="AR237" i="4"/>
  <c r="R301" i="4"/>
  <c r="R298" i="4"/>
  <c r="R291" i="4" s="1"/>
  <c r="R294" i="4" s="1"/>
  <c r="R302" i="4"/>
  <c r="R299" i="4"/>
  <c r="R303" i="4"/>
  <c r="R300" i="4"/>
  <c r="Z301" i="4"/>
  <c r="Z298" i="4"/>
  <c r="Z302" i="4"/>
  <c r="Z299" i="4"/>
  <c r="Z303" i="4"/>
  <c r="Z300" i="4"/>
  <c r="AH300" i="4"/>
  <c r="AH301" i="4"/>
  <c r="AH298" i="4"/>
  <c r="AH302" i="4"/>
  <c r="AH299" i="4"/>
  <c r="AH303" i="4"/>
  <c r="AP303" i="4"/>
  <c r="AP300" i="4"/>
  <c r="AP301" i="4"/>
  <c r="AP298" i="4"/>
  <c r="AP302" i="4"/>
  <c r="AP299" i="4"/>
  <c r="P308" i="4"/>
  <c r="P305" i="4"/>
  <c r="P292" i="4" s="1"/>
  <c r="P295" i="4" s="1"/>
  <c r="P309" i="4"/>
  <c r="P306" i="4"/>
  <c r="P310" i="4"/>
  <c r="P307" i="4"/>
  <c r="X308" i="4"/>
  <c r="X305" i="4"/>
  <c r="X309" i="4"/>
  <c r="X306" i="4"/>
  <c r="X310" i="4"/>
  <c r="X307" i="4"/>
  <c r="AF308" i="4"/>
  <c r="AF305" i="4"/>
  <c r="AF309" i="4"/>
  <c r="AF306" i="4"/>
  <c r="AF310" i="4"/>
  <c r="AF307" i="4"/>
  <c r="AN307" i="4"/>
  <c r="AN308" i="4"/>
  <c r="AN305" i="4"/>
  <c r="AN292" i="4" s="1"/>
  <c r="AN295" i="4" s="1"/>
  <c r="AN309" i="4"/>
  <c r="AN306" i="4"/>
  <c r="AN310" i="4"/>
  <c r="N312" i="4"/>
  <c r="N316" i="4"/>
  <c r="N313" i="4"/>
  <c r="N317" i="4"/>
  <c r="N314" i="4"/>
  <c r="N315" i="4"/>
  <c r="V315" i="4"/>
  <c r="V312" i="4"/>
  <c r="V316" i="4"/>
  <c r="V313" i="4"/>
  <c r="V317" i="4"/>
  <c r="V314" i="4"/>
  <c r="AD315" i="4"/>
  <c r="AD312" i="4"/>
  <c r="AD316" i="4"/>
  <c r="AD313" i="4"/>
  <c r="AD317" i="4"/>
  <c r="AD314" i="4"/>
  <c r="AL314" i="4"/>
  <c r="AL315" i="4"/>
  <c r="AL312" i="4"/>
  <c r="AL293" i="4" s="1"/>
  <c r="AL316" i="4"/>
  <c r="AL313" i="4"/>
  <c r="AL317" i="4"/>
  <c r="AF227" i="4"/>
  <c r="AB229" i="4"/>
  <c r="X231" i="4"/>
  <c r="T235" i="4"/>
  <c r="AD236" i="4"/>
  <c r="AJ237" i="4"/>
  <c r="L243" i="4"/>
  <c r="L58" i="4"/>
  <c r="T76" i="4"/>
  <c r="S55" i="4" s="1"/>
  <c r="S56" i="4" s="1"/>
  <c r="Q143" i="4"/>
  <c r="AO143" i="4"/>
  <c r="AM144" i="4"/>
  <c r="M145" i="4"/>
  <c r="AK145" i="4"/>
  <c r="U163" i="4"/>
  <c r="U146" i="4" s="1"/>
  <c r="Q165" i="4"/>
  <c r="Q148" i="4" s="1"/>
  <c r="AA164" i="4"/>
  <c r="AA147" i="4" s="1"/>
  <c r="R247" i="4"/>
  <c r="R241" i="4"/>
  <c r="R238" i="4"/>
  <c r="R235" i="4"/>
  <c r="R244" i="4"/>
  <c r="R227" i="4"/>
  <c r="Z247" i="4"/>
  <c r="Z241" i="4"/>
  <c r="Z235" i="4"/>
  <c r="Z238" i="4"/>
  <c r="Z244" i="4"/>
  <c r="Z227" i="4"/>
  <c r="AH241" i="4"/>
  <c r="AH244" i="4"/>
  <c r="AH235" i="4"/>
  <c r="AH247" i="4"/>
  <c r="AH227" i="4"/>
  <c r="AP247" i="4"/>
  <c r="AP241" i="4"/>
  <c r="AP235" i="4"/>
  <c r="AP238" i="4"/>
  <c r="AP244" i="4"/>
  <c r="AP227" i="4"/>
  <c r="P242" i="4"/>
  <c r="P248" i="4"/>
  <c r="P236" i="4"/>
  <c r="P239" i="4"/>
  <c r="P228" i="4"/>
  <c r="P245" i="4"/>
  <c r="X242" i="4"/>
  <c r="X245" i="4"/>
  <c r="X236" i="4"/>
  <c r="X228" i="4"/>
  <c r="AF245" i="4"/>
  <c r="AF236" i="4"/>
  <c r="AF242" i="4"/>
  <c r="AF248" i="4"/>
  <c r="AF228" i="4"/>
  <c r="AN245" i="4"/>
  <c r="AN236" i="4"/>
  <c r="AN242" i="4"/>
  <c r="AN248" i="4"/>
  <c r="AN228" i="4"/>
  <c r="AN239" i="4"/>
  <c r="N246" i="4"/>
  <c r="N237" i="4"/>
  <c r="N243" i="4"/>
  <c r="N240" i="4"/>
  <c r="N249" i="4"/>
  <c r="N229" i="4"/>
  <c r="V246" i="4"/>
  <c r="V237" i="4"/>
  <c r="V243" i="4"/>
  <c r="V249" i="4"/>
  <c r="V240" i="4"/>
  <c r="V229" i="4"/>
  <c r="AD246" i="4"/>
  <c r="AD237" i="4"/>
  <c r="AD243" i="4"/>
  <c r="AD229" i="4"/>
  <c r="AL246" i="4"/>
  <c r="AL237" i="4"/>
  <c r="AL243" i="4"/>
  <c r="AL240" i="4"/>
  <c r="AL229" i="4"/>
  <c r="AL249" i="4"/>
  <c r="L302" i="4"/>
  <c r="L299" i="4"/>
  <c r="L303" i="4"/>
  <c r="L300" i="4"/>
  <c r="L301" i="4"/>
  <c r="L298" i="4"/>
  <c r="L230" i="4"/>
  <c r="X239" i="4"/>
  <c r="AD249" i="4"/>
  <c r="T298" i="4"/>
  <c r="T302" i="4"/>
  <c r="T299" i="4"/>
  <c r="T303" i="4"/>
  <c r="T300" i="4"/>
  <c r="T301" i="4"/>
  <c r="T230" i="4"/>
  <c r="O137" i="4"/>
  <c r="W137" i="4"/>
  <c r="AE137" i="4"/>
  <c r="AM137" i="4"/>
  <c r="M138" i="4"/>
  <c r="U138" i="4"/>
  <c r="AC138" i="4"/>
  <c r="AK138" i="4"/>
  <c r="AS138" i="4"/>
  <c r="S139" i="4"/>
  <c r="AA139" i="4"/>
  <c r="AI139" i="4"/>
  <c r="AQ139" i="4"/>
  <c r="Q140" i="4"/>
  <c r="AG140" i="4"/>
  <c r="AO140" i="4"/>
  <c r="AE141" i="4"/>
  <c r="AM141" i="4"/>
  <c r="M142" i="4"/>
  <c r="AC142" i="4"/>
  <c r="AK142" i="4"/>
  <c r="AI143" i="4"/>
  <c r="AQ143" i="4"/>
  <c r="AG144" i="4"/>
  <c r="AE145" i="4"/>
  <c r="AM145" i="4"/>
  <c r="AK163" i="4"/>
  <c r="AK146" i="4" s="1"/>
  <c r="AG165" i="4"/>
  <c r="AG148" i="4" s="1"/>
  <c r="S247" i="4"/>
  <c r="S238" i="4"/>
  <c r="S244" i="4"/>
  <c r="S241" i="4"/>
  <c r="S227" i="4"/>
  <c r="AA247" i="4"/>
  <c r="AA238" i="4"/>
  <c r="AA244" i="4"/>
  <c r="AA241" i="4"/>
  <c r="AA227" i="4"/>
  <c r="AI247" i="4"/>
  <c r="AI238" i="4"/>
  <c r="AI227" i="4"/>
  <c r="AQ247" i="4"/>
  <c r="AQ238" i="4"/>
  <c r="AQ244" i="4"/>
  <c r="AQ241" i="4"/>
  <c r="AQ227" i="4"/>
  <c r="Q248" i="4"/>
  <c r="Q239" i="4"/>
  <c r="Q228" i="4"/>
  <c r="Q245" i="4"/>
  <c r="Q242" i="4"/>
  <c r="Y248" i="4"/>
  <c r="Y239" i="4"/>
  <c r="Y245" i="4"/>
  <c r="Y228" i="4"/>
  <c r="AG248" i="4"/>
  <c r="AG239" i="4"/>
  <c r="AG236" i="4"/>
  <c r="AG245" i="4"/>
  <c r="AG228" i="4"/>
  <c r="AO248" i="4"/>
  <c r="AO239" i="4"/>
  <c r="AO245" i="4"/>
  <c r="AO236" i="4"/>
  <c r="AO228" i="4"/>
  <c r="AO242" i="4"/>
  <c r="O249" i="4"/>
  <c r="O240" i="4"/>
  <c r="O243" i="4"/>
  <c r="O229" i="4"/>
  <c r="O246" i="4"/>
  <c r="W249" i="4"/>
  <c r="W240" i="4"/>
  <c r="W246" i="4"/>
  <c r="W243" i="4"/>
  <c r="W229" i="4"/>
  <c r="W237" i="4"/>
  <c r="AE249" i="4"/>
  <c r="AE240" i="4"/>
  <c r="AE246" i="4"/>
  <c r="AE229" i="4"/>
  <c r="AM249" i="4"/>
  <c r="AM240" i="4"/>
  <c r="AM243" i="4"/>
  <c r="AM237" i="4"/>
  <c r="AM229" i="4"/>
  <c r="AM246" i="4"/>
  <c r="M300" i="4"/>
  <c r="M299" i="4"/>
  <c r="M303" i="4"/>
  <c r="M301" i="4"/>
  <c r="M298" i="4"/>
  <c r="M302" i="4"/>
  <c r="M230" i="4"/>
  <c r="U300" i="4"/>
  <c r="U302" i="4"/>
  <c r="U299" i="4"/>
  <c r="U303" i="4"/>
  <c r="U301" i="4"/>
  <c r="U298" i="4"/>
  <c r="U230" i="4"/>
  <c r="AC300" i="4"/>
  <c r="AC298" i="4"/>
  <c r="AC302" i="4"/>
  <c r="AC299" i="4"/>
  <c r="AC303" i="4"/>
  <c r="AC301" i="4"/>
  <c r="AC230" i="4"/>
  <c r="AK300" i="4"/>
  <c r="AK301" i="4"/>
  <c r="AK298" i="4"/>
  <c r="AK302" i="4"/>
  <c r="AK299" i="4"/>
  <c r="AK303" i="4"/>
  <c r="AK230" i="4"/>
  <c r="AS300" i="4"/>
  <c r="AS301" i="4"/>
  <c r="AS298" i="4"/>
  <c r="AS291" i="4" s="1"/>
  <c r="AS294" i="4" s="1"/>
  <c r="AS302" i="4"/>
  <c r="AS299" i="4"/>
  <c r="AS303" i="4"/>
  <c r="AS230" i="4"/>
  <c r="S310" i="4"/>
  <c r="S306" i="4"/>
  <c r="S307" i="4"/>
  <c r="S308" i="4"/>
  <c r="S305" i="4"/>
  <c r="S309" i="4"/>
  <c r="S231" i="4"/>
  <c r="AA310" i="4"/>
  <c r="AA306" i="4"/>
  <c r="AA309" i="4"/>
  <c r="AA307" i="4"/>
  <c r="AA308" i="4"/>
  <c r="AA305" i="4"/>
  <c r="AA231" i="4"/>
  <c r="AI310" i="4"/>
  <c r="AI306" i="4"/>
  <c r="AI305" i="4"/>
  <c r="AI309" i="4"/>
  <c r="AI307" i="4"/>
  <c r="AI308" i="4"/>
  <c r="AI231" i="4"/>
  <c r="AQ310" i="4"/>
  <c r="AQ306" i="4"/>
  <c r="AQ308" i="4"/>
  <c r="AQ305" i="4"/>
  <c r="AQ309" i="4"/>
  <c r="AQ307" i="4"/>
  <c r="AQ231" i="4"/>
  <c r="Q316" i="4"/>
  <c r="Q312" i="4"/>
  <c r="Q313" i="4"/>
  <c r="Q317" i="4"/>
  <c r="Q314" i="4"/>
  <c r="Q315" i="4"/>
  <c r="Q232" i="4"/>
  <c r="Y316" i="4"/>
  <c r="Y312" i="4"/>
  <c r="Y313" i="4"/>
  <c r="Y317" i="4"/>
  <c r="Y314" i="4"/>
  <c r="Y315" i="4"/>
  <c r="Y232" i="4"/>
  <c r="AG316" i="4"/>
  <c r="AG312" i="4"/>
  <c r="AG293" i="4" s="1"/>
  <c r="AG296" i="4" s="1"/>
  <c r="AG313" i="4"/>
  <c r="AG317" i="4"/>
  <c r="AG314" i="4"/>
  <c r="AG315" i="4"/>
  <c r="AG232" i="4"/>
  <c r="AO316" i="4"/>
  <c r="AO312" i="4"/>
  <c r="AO313" i="4"/>
  <c r="AO317" i="4"/>
  <c r="AO314" i="4"/>
  <c r="AO315" i="4"/>
  <c r="AO232" i="4"/>
  <c r="AN227" i="4"/>
  <c r="AJ229" i="4"/>
  <c r="AF231" i="4"/>
  <c r="Q236" i="4"/>
  <c r="AH238" i="4"/>
  <c r="AI241" i="4"/>
  <c r="V295" i="4"/>
  <c r="AL296" i="4"/>
  <c r="AL280" i="4" s="1"/>
  <c r="L247" i="4"/>
  <c r="L238" i="4"/>
  <c r="L244" i="4"/>
  <c r="L241" i="4"/>
  <c r="T238" i="4"/>
  <c r="T244" i="4"/>
  <c r="T247" i="4"/>
  <c r="AB247" i="4"/>
  <c r="AB238" i="4"/>
  <c r="AB244" i="4"/>
  <c r="AJ247" i="4"/>
  <c r="AJ238" i="4"/>
  <c r="AJ244" i="4"/>
  <c r="AJ241" i="4"/>
  <c r="AR247" i="4"/>
  <c r="AR238" i="4"/>
  <c r="AR244" i="4"/>
  <c r="AR241" i="4"/>
  <c r="R248" i="4"/>
  <c r="R239" i="4"/>
  <c r="R245" i="4"/>
  <c r="R242" i="4"/>
  <c r="Z248" i="4"/>
  <c r="Z239" i="4"/>
  <c r="Z245" i="4"/>
  <c r="AH248" i="4"/>
  <c r="AH239" i="4"/>
  <c r="AH245" i="4"/>
  <c r="AH242" i="4"/>
  <c r="AP248" i="4"/>
  <c r="AP239" i="4"/>
  <c r="AP245" i="4"/>
  <c r="AP236" i="4"/>
  <c r="AP242" i="4"/>
  <c r="P249" i="4"/>
  <c r="P240" i="4"/>
  <c r="P246" i="4"/>
  <c r="P237" i="4"/>
  <c r="X249" i="4"/>
  <c r="X240" i="4"/>
  <c r="X246" i="4"/>
  <c r="X237" i="4"/>
  <c r="AF249" i="4"/>
  <c r="AF240" i="4"/>
  <c r="AF246" i="4"/>
  <c r="AF243" i="4"/>
  <c r="AF237" i="4"/>
  <c r="AN249" i="4"/>
  <c r="AN240" i="4"/>
  <c r="AN246" i="4"/>
  <c r="AN243" i="4"/>
  <c r="AN237" i="4"/>
  <c r="N303" i="4"/>
  <c r="N300" i="4"/>
  <c r="N301" i="4"/>
  <c r="N298" i="4"/>
  <c r="N291" i="4" s="1"/>
  <c r="N294" i="4" s="1"/>
  <c r="N302" i="4"/>
  <c r="N299" i="4"/>
  <c r="V299" i="4"/>
  <c r="V303" i="4"/>
  <c r="V300" i="4"/>
  <c r="V301" i="4"/>
  <c r="V298" i="4"/>
  <c r="V302" i="4"/>
  <c r="AD302" i="4"/>
  <c r="AD299" i="4"/>
  <c r="AD303" i="4"/>
  <c r="AD300" i="4"/>
  <c r="AD301" i="4"/>
  <c r="AD298" i="4"/>
  <c r="AL298" i="4"/>
  <c r="AL302" i="4"/>
  <c r="AL299" i="4"/>
  <c r="AL303" i="4"/>
  <c r="AL300" i="4"/>
  <c r="AL301" i="4"/>
  <c r="L310" i="4"/>
  <c r="L307" i="4"/>
  <c r="L308" i="4"/>
  <c r="L305" i="4"/>
  <c r="L292" i="4" s="1"/>
  <c r="L295" i="4" s="1"/>
  <c r="L309" i="4"/>
  <c r="L306" i="4"/>
  <c r="T306" i="4"/>
  <c r="T310" i="4"/>
  <c r="T307" i="4"/>
  <c r="T308" i="4"/>
  <c r="T305" i="4"/>
  <c r="T309" i="4"/>
  <c r="AB306" i="4"/>
  <c r="AB310" i="4"/>
  <c r="AB307" i="4"/>
  <c r="AB308" i="4"/>
  <c r="AB305" i="4"/>
  <c r="AB309" i="4"/>
  <c r="AJ309" i="4"/>
  <c r="AJ306" i="4"/>
  <c r="AJ310" i="4"/>
  <c r="AJ307" i="4"/>
  <c r="AJ308" i="4"/>
  <c r="AJ305" i="4"/>
  <c r="AR305" i="4"/>
  <c r="AR309" i="4"/>
  <c r="AR306" i="4"/>
  <c r="AR310" i="4"/>
  <c r="AR307" i="4"/>
  <c r="AR308" i="4"/>
  <c r="R317" i="4"/>
  <c r="R314" i="4"/>
  <c r="R315" i="4"/>
  <c r="R312" i="4"/>
  <c r="R316" i="4"/>
  <c r="R313" i="4"/>
  <c r="Z313" i="4"/>
  <c r="Z317" i="4"/>
  <c r="Z314" i="4"/>
  <c r="Z315" i="4"/>
  <c r="Z312" i="4"/>
  <c r="Z316" i="4"/>
  <c r="AH316" i="4"/>
  <c r="AH313" i="4"/>
  <c r="AH317" i="4"/>
  <c r="AH314" i="4"/>
  <c r="AH315" i="4"/>
  <c r="AH312" i="4"/>
  <c r="AP312" i="4"/>
  <c r="AP316" i="4"/>
  <c r="AP313" i="4"/>
  <c r="AP317" i="4"/>
  <c r="AP314" i="4"/>
  <c r="AP315" i="4"/>
  <c r="AR227" i="4"/>
  <c r="AD228" i="4"/>
  <c r="AN229" i="4"/>
  <c r="Z230" i="4"/>
  <c r="AJ231" i="4"/>
  <c r="V232" i="4"/>
  <c r="AF235" i="4"/>
  <c r="R236" i="4"/>
  <c r="AG242" i="4"/>
  <c r="X243" i="4"/>
  <c r="AC143" i="4"/>
  <c r="S144" i="4"/>
  <c r="Y145" i="4"/>
  <c r="AF239" i="4"/>
  <c r="N241" i="4"/>
  <c r="N247" i="4"/>
  <c r="N227" i="4"/>
  <c r="N244" i="4"/>
  <c r="N238" i="4"/>
  <c r="N235" i="4"/>
  <c r="V241" i="4"/>
  <c r="V227" i="4"/>
  <c r="V235" i="4"/>
  <c r="AD247" i="4"/>
  <c r="AD241" i="4"/>
  <c r="AD227" i="4"/>
  <c r="AD244" i="4"/>
  <c r="AD238" i="4"/>
  <c r="AD235" i="4"/>
  <c r="AL241" i="4"/>
  <c r="AL227" i="4"/>
  <c r="AL247" i="4"/>
  <c r="AL244" i="4"/>
  <c r="AL238" i="4"/>
  <c r="AL235" i="4"/>
  <c r="L248" i="4"/>
  <c r="L242" i="4"/>
  <c r="L245" i="4"/>
  <c r="L228" i="4"/>
  <c r="S57" i="4" s="1"/>
  <c r="L236" i="4"/>
  <c r="T242" i="4"/>
  <c r="T248" i="4"/>
  <c r="T228" i="4"/>
  <c r="T245" i="4"/>
  <c r="T236" i="4"/>
  <c r="V238" i="4"/>
  <c r="L239" i="4"/>
  <c r="V244" i="4"/>
  <c r="V247" i="4"/>
  <c r="U247" i="4"/>
  <c r="U241" i="4"/>
  <c r="AC247" i="4"/>
  <c r="AC241" i="4"/>
  <c r="AK241" i="4"/>
  <c r="AK247" i="4"/>
  <c r="S242" i="4"/>
  <c r="S248" i="4"/>
  <c r="AA248" i="4"/>
  <c r="AA242" i="4"/>
  <c r="AI242" i="4"/>
  <c r="AI248" i="4"/>
  <c r="AQ248" i="4"/>
  <c r="AQ242" i="4"/>
  <c r="Q243" i="4"/>
  <c r="Q249" i="4"/>
  <c r="Y249" i="4"/>
  <c r="Y243" i="4"/>
  <c r="AG243" i="4"/>
  <c r="AG249" i="4"/>
  <c r="AO249" i="4"/>
  <c r="AO243" i="4"/>
  <c r="O303" i="4"/>
  <c r="O299" i="4"/>
  <c r="O300" i="4"/>
  <c r="O301" i="4"/>
  <c r="O298" i="4"/>
  <c r="O302" i="4"/>
  <c r="W303" i="4"/>
  <c r="W299" i="4"/>
  <c r="W300" i="4"/>
  <c r="W301" i="4"/>
  <c r="W298" i="4"/>
  <c r="W302" i="4"/>
  <c r="AE303" i="4"/>
  <c r="AE299" i="4"/>
  <c r="AE300" i="4"/>
  <c r="AE301" i="4"/>
  <c r="AE298" i="4"/>
  <c r="AE302" i="4"/>
  <c r="AM303" i="4"/>
  <c r="AM299" i="4"/>
  <c r="AM302" i="4"/>
  <c r="AM300" i="4"/>
  <c r="AM301" i="4"/>
  <c r="AM298" i="4"/>
  <c r="M309" i="4"/>
  <c r="M305" i="4"/>
  <c r="M292" i="4" s="1"/>
  <c r="M295" i="4" s="1"/>
  <c r="M307" i="4"/>
  <c r="M308" i="4"/>
  <c r="M306" i="4"/>
  <c r="M310" i="4"/>
  <c r="U309" i="4"/>
  <c r="U305" i="4"/>
  <c r="U310" i="4"/>
  <c r="U307" i="4"/>
  <c r="U308" i="4"/>
  <c r="U306" i="4"/>
  <c r="AC309" i="4"/>
  <c r="AC305" i="4"/>
  <c r="AC306" i="4"/>
  <c r="AC310" i="4"/>
  <c r="AC307" i="4"/>
  <c r="AC308" i="4"/>
  <c r="AK309" i="4"/>
  <c r="AK305" i="4"/>
  <c r="AK306" i="4"/>
  <c r="AK310" i="4"/>
  <c r="AK307" i="4"/>
  <c r="AK308" i="4"/>
  <c r="AS309" i="4"/>
  <c r="AS305" i="4"/>
  <c r="AS292" i="4" s="1"/>
  <c r="AS295" i="4" s="1"/>
  <c r="AS306" i="4"/>
  <c r="AS310" i="4"/>
  <c r="AS307" i="4"/>
  <c r="AS308" i="4"/>
  <c r="S315" i="4"/>
  <c r="S314" i="4"/>
  <c r="S312" i="4"/>
  <c r="S316" i="4"/>
  <c r="S313" i="4"/>
  <c r="S317" i="4"/>
  <c r="AA315" i="4"/>
  <c r="AA317" i="4"/>
  <c r="AA314" i="4"/>
  <c r="AA312" i="4"/>
  <c r="AA316" i="4"/>
  <c r="AA313" i="4"/>
  <c r="AI315" i="4"/>
  <c r="AI313" i="4"/>
  <c r="AI317" i="4"/>
  <c r="AI314" i="4"/>
  <c r="AI312" i="4"/>
  <c r="AI316" i="4"/>
  <c r="AQ315" i="4"/>
  <c r="AQ316" i="4"/>
  <c r="AQ313" i="4"/>
  <c r="AQ317" i="4"/>
  <c r="AQ314" i="4"/>
  <c r="AQ312" i="4"/>
  <c r="Q227" i="4"/>
  <c r="Y227" i="4"/>
  <c r="AG227" i="4"/>
  <c r="AO227" i="4"/>
  <c r="O228" i="4"/>
  <c r="W228" i="4"/>
  <c r="AE228" i="4"/>
  <c r="AM228" i="4"/>
  <c r="M229" i="4"/>
  <c r="U229" i="4"/>
  <c r="AK229" i="4"/>
  <c r="AS229" i="4"/>
  <c r="M235" i="4"/>
  <c r="U235" i="4"/>
  <c r="AC235" i="4"/>
  <c r="AK235" i="4"/>
  <c r="AS235" i="4"/>
  <c r="S236" i="4"/>
  <c r="AA236" i="4"/>
  <c r="AK238" i="4"/>
  <c r="O239" i="4"/>
  <c r="AB239" i="4"/>
  <c r="AG240" i="4"/>
  <c r="AS240" i="4"/>
  <c r="O242" i="4"/>
  <c r="Y244" i="4"/>
  <c r="AK244" i="4"/>
  <c r="AB245" i="4"/>
  <c r="AB248" i="4"/>
  <c r="AJ242" i="4"/>
  <c r="AJ248" i="4"/>
  <c r="AJ245" i="4"/>
  <c r="AR242" i="4"/>
  <c r="AR245" i="4"/>
  <c r="R243" i="4"/>
  <c r="R249" i="4"/>
  <c r="R246" i="4"/>
  <c r="Z243" i="4"/>
  <c r="Z246" i="4"/>
  <c r="AH243" i="4"/>
  <c r="AH249" i="4"/>
  <c r="AH246" i="4"/>
  <c r="AH237" i="4"/>
  <c r="AP243" i="4"/>
  <c r="AP246" i="4"/>
  <c r="AP237" i="4"/>
  <c r="P300" i="4"/>
  <c r="P301" i="4"/>
  <c r="P298" i="4"/>
  <c r="P302" i="4"/>
  <c r="P299" i="4"/>
  <c r="P303" i="4"/>
  <c r="X303" i="4"/>
  <c r="X300" i="4"/>
  <c r="X301" i="4"/>
  <c r="X298" i="4"/>
  <c r="X302" i="4"/>
  <c r="X299" i="4"/>
  <c r="AF299" i="4"/>
  <c r="AF303" i="4"/>
  <c r="AF300" i="4"/>
  <c r="AF301" i="4"/>
  <c r="AF298" i="4"/>
  <c r="AF302" i="4"/>
  <c r="AN299" i="4"/>
  <c r="AN303" i="4"/>
  <c r="AN300" i="4"/>
  <c r="AN301" i="4"/>
  <c r="AN298" i="4"/>
  <c r="AN302" i="4"/>
  <c r="N308" i="4"/>
  <c r="N305" i="4"/>
  <c r="N309" i="4"/>
  <c r="N306" i="4"/>
  <c r="N310" i="4"/>
  <c r="N307" i="4"/>
  <c r="V307" i="4"/>
  <c r="V308" i="4"/>
  <c r="V305" i="4"/>
  <c r="V292" i="4" s="1"/>
  <c r="V309" i="4"/>
  <c r="V306" i="4"/>
  <c r="V310" i="4"/>
  <c r="AD310" i="4"/>
  <c r="AD307" i="4"/>
  <c r="AD308" i="4"/>
  <c r="AD305" i="4"/>
  <c r="AD309" i="4"/>
  <c r="AD306" i="4"/>
  <c r="AL306" i="4"/>
  <c r="AL310" i="4"/>
  <c r="AL307" i="4"/>
  <c r="AL308" i="4"/>
  <c r="AL305" i="4"/>
  <c r="AL309" i="4"/>
  <c r="L315" i="4"/>
  <c r="L312" i="4"/>
  <c r="L316" i="4"/>
  <c r="L313" i="4"/>
  <c r="L317" i="4"/>
  <c r="L314" i="4"/>
  <c r="T315" i="4"/>
  <c r="T312" i="4"/>
  <c r="T316" i="4"/>
  <c r="T313" i="4"/>
  <c r="T317" i="4"/>
  <c r="T314" i="4"/>
  <c r="AB314" i="4"/>
  <c r="AB315" i="4"/>
  <c r="AB312" i="4"/>
  <c r="AB316" i="4"/>
  <c r="AB313" i="4"/>
  <c r="AB317" i="4"/>
  <c r="AJ317" i="4"/>
  <c r="AJ314" i="4"/>
  <c r="AJ315" i="4"/>
  <c r="AJ312" i="4"/>
  <c r="AJ293" i="4" s="1"/>
  <c r="AJ296" i="4" s="1"/>
  <c r="AJ316" i="4"/>
  <c r="AJ313" i="4"/>
  <c r="AR313" i="4"/>
  <c r="AR317" i="4"/>
  <c r="AR314" i="4"/>
  <c r="AR315" i="4"/>
  <c r="AR312" i="4"/>
  <c r="AR316" i="4"/>
  <c r="AB236" i="4"/>
  <c r="AH240" i="4"/>
  <c r="AP249" i="4"/>
  <c r="Y295" i="4"/>
  <c r="Y279" i="4" s="1"/>
  <c r="W244" i="4"/>
  <c r="W247" i="4"/>
  <c r="AM244" i="4"/>
  <c r="AM247" i="4"/>
  <c r="U248" i="4"/>
  <c r="U245" i="4"/>
  <c r="AC245" i="4"/>
  <c r="AC248" i="4"/>
  <c r="AK248" i="4"/>
  <c r="AK245" i="4"/>
  <c r="AS245" i="4"/>
  <c r="AS248" i="4"/>
  <c r="S249" i="4"/>
  <c r="S246" i="4"/>
  <c r="AA246" i="4"/>
  <c r="AA249" i="4"/>
  <c r="AI249" i="4"/>
  <c r="AI246" i="4"/>
  <c r="AQ246" i="4"/>
  <c r="AQ249" i="4"/>
  <c r="Q302" i="4"/>
  <c r="Q298" i="4"/>
  <c r="Q301" i="4"/>
  <c r="Q299" i="4"/>
  <c r="Q303" i="4"/>
  <c r="Q300" i="4"/>
  <c r="Y302" i="4"/>
  <c r="Y298" i="4"/>
  <c r="Y300" i="4"/>
  <c r="Y301" i="4"/>
  <c r="Y299" i="4"/>
  <c r="Y303" i="4"/>
  <c r="AG302" i="4"/>
  <c r="AG298" i="4"/>
  <c r="AG303" i="4"/>
  <c r="AG300" i="4"/>
  <c r="AG301" i="4"/>
  <c r="AG299" i="4"/>
  <c r="AO302" i="4"/>
  <c r="AO298" i="4"/>
  <c r="AO299" i="4"/>
  <c r="AO303" i="4"/>
  <c r="AO300" i="4"/>
  <c r="AO301" i="4"/>
  <c r="O308" i="4"/>
  <c r="O305" i="4"/>
  <c r="O309" i="4"/>
  <c r="O306" i="4"/>
  <c r="O310" i="4"/>
  <c r="O307" i="4"/>
  <c r="W308" i="4"/>
  <c r="W305" i="4"/>
  <c r="W309" i="4"/>
  <c r="W306" i="4"/>
  <c r="W310" i="4"/>
  <c r="W307" i="4"/>
  <c r="AE308" i="4"/>
  <c r="AE307" i="4"/>
  <c r="AE305" i="4"/>
  <c r="AE309" i="4"/>
  <c r="AE306" i="4"/>
  <c r="AE310" i="4"/>
  <c r="AM308" i="4"/>
  <c r="AM310" i="4"/>
  <c r="AM307" i="4"/>
  <c r="AM305" i="4"/>
  <c r="AM309" i="4"/>
  <c r="AM306" i="4"/>
  <c r="M314" i="4"/>
  <c r="M315" i="4"/>
  <c r="M312" i="4"/>
  <c r="M316" i="4"/>
  <c r="M313" i="4"/>
  <c r="M317" i="4"/>
  <c r="U314" i="4"/>
  <c r="U315" i="4"/>
  <c r="U312" i="4"/>
  <c r="U316" i="4"/>
  <c r="U313" i="4"/>
  <c r="U317" i="4"/>
  <c r="AC314" i="4"/>
  <c r="AC315" i="4"/>
  <c r="AC312" i="4"/>
  <c r="AC316" i="4"/>
  <c r="AC313" i="4"/>
  <c r="AC317" i="4"/>
  <c r="AK314" i="4"/>
  <c r="AK315" i="4"/>
  <c r="AK312" i="4"/>
  <c r="AK293" i="4" s="1"/>
  <c r="AK296" i="4" s="1"/>
  <c r="AK316" i="4"/>
  <c r="AK313" i="4"/>
  <c r="AK317" i="4"/>
  <c r="AS314" i="4"/>
  <c r="AS317" i="4"/>
  <c r="AS315" i="4"/>
  <c r="AS312" i="4"/>
  <c r="AS316" i="4"/>
  <c r="AS313" i="4"/>
  <c r="O235" i="4"/>
  <c r="W235" i="4"/>
  <c r="AE235" i="4"/>
  <c r="AM235" i="4"/>
  <c r="M236" i="4"/>
  <c r="U236" i="4"/>
  <c r="AC236" i="4"/>
  <c r="M237" i="4"/>
  <c r="AI237" i="4"/>
  <c r="AM238" i="4"/>
  <c r="S239" i="4"/>
  <c r="AE239" i="4"/>
  <c r="AR239" i="4"/>
  <c r="AI240" i="4"/>
  <c r="O241" i="4"/>
  <c r="AE242" i="4"/>
  <c r="AS242" i="4"/>
  <c r="AO244" i="4"/>
  <c r="S245" i="4"/>
  <c r="AO246" i="4"/>
  <c r="AR248" i="4"/>
  <c r="U249" i="4"/>
  <c r="U237" i="4"/>
  <c r="AC249" i="4"/>
  <c r="AC237" i="4"/>
  <c r="AK249" i="4"/>
  <c r="AK237" i="4"/>
  <c r="AS249" i="4"/>
  <c r="AS237" i="4"/>
  <c r="S301" i="4"/>
  <c r="S298" i="4"/>
  <c r="S302" i="4"/>
  <c r="S299" i="4"/>
  <c r="S303" i="4"/>
  <c r="S300" i="4"/>
  <c r="AA301" i="4"/>
  <c r="AA298" i="4"/>
  <c r="AA302" i="4"/>
  <c r="AA299" i="4"/>
  <c r="AA303" i="4"/>
  <c r="AA300" i="4"/>
  <c r="AI301" i="4"/>
  <c r="AI298" i="4"/>
  <c r="AI291" i="4" s="1"/>
  <c r="AI294" i="4" s="1"/>
  <c r="AI302" i="4"/>
  <c r="AI299" i="4"/>
  <c r="AI303" i="4"/>
  <c r="AI300" i="4"/>
  <c r="AQ301" i="4"/>
  <c r="AQ300" i="4"/>
  <c r="AQ298" i="4"/>
  <c r="AQ302" i="4"/>
  <c r="AQ299" i="4"/>
  <c r="AQ303" i="4"/>
  <c r="Q307" i="4"/>
  <c r="Q305" i="4"/>
  <c r="Q309" i="4"/>
  <c r="Q306" i="4"/>
  <c r="Q310" i="4"/>
  <c r="Q308" i="4"/>
  <c r="Y307" i="4"/>
  <c r="Y308" i="4"/>
  <c r="Y305" i="4"/>
  <c r="Y292" i="4" s="1"/>
  <c r="Y309" i="4"/>
  <c r="Y306" i="4"/>
  <c r="Y310" i="4"/>
  <c r="AG307" i="4"/>
  <c r="AG308" i="4"/>
  <c r="AG305" i="4"/>
  <c r="AG309" i="4"/>
  <c r="AG306" i="4"/>
  <c r="AG310" i="4"/>
  <c r="AO307" i="4"/>
  <c r="AO308" i="4"/>
  <c r="AO305" i="4"/>
  <c r="AO309" i="4"/>
  <c r="AO306" i="4"/>
  <c r="AO310" i="4"/>
  <c r="O317" i="4"/>
  <c r="O313" i="4"/>
  <c r="O316" i="4"/>
  <c r="O314" i="4"/>
  <c r="O315" i="4"/>
  <c r="O312" i="4"/>
  <c r="O293" i="4" s="1"/>
  <c r="O296" i="4" s="1"/>
  <c r="W317" i="4"/>
  <c r="W313" i="4"/>
  <c r="W312" i="4"/>
  <c r="W293" i="4" s="1"/>
  <c r="W296" i="4" s="1"/>
  <c r="W316" i="4"/>
  <c r="W314" i="4"/>
  <c r="W315" i="4"/>
  <c r="AE317" i="4"/>
  <c r="AE313" i="4"/>
  <c r="AE315" i="4"/>
  <c r="AE312" i="4"/>
  <c r="AE316" i="4"/>
  <c r="AE314" i="4"/>
  <c r="AM317" i="4"/>
  <c r="AM313" i="4"/>
  <c r="AM315" i="4"/>
  <c r="AM312" i="4"/>
  <c r="AM293" i="4" s="1"/>
  <c r="AM296" i="4" s="1"/>
  <c r="AM316" i="4"/>
  <c r="AM314" i="4"/>
  <c r="M227" i="4"/>
  <c r="U227" i="4"/>
  <c r="AC227" i="4"/>
  <c r="AK227" i="4"/>
  <c r="AS227" i="4"/>
  <c r="S228" i="4"/>
  <c r="AA228" i="4"/>
  <c r="AI228" i="4"/>
  <c r="AQ228" i="4"/>
  <c r="Q229" i="4"/>
  <c r="Y229" i="4"/>
  <c r="AG229" i="4"/>
  <c r="AO229" i="4"/>
  <c r="O230" i="4"/>
  <c r="W230" i="4"/>
  <c r="AE230" i="4"/>
  <c r="AM230" i="4"/>
  <c r="M231" i="4"/>
  <c r="U231" i="4"/>
  <c r="AC231" i="4"/>
  <c r="AK231" i="4"/>
  <c r="AS231" i="4"/>
  <c r="S232" i="4"/>
  <c r="AA232" i="4"/>
  <c r="AI232" i="4"/>
  <c r="AQ232" i="4"/>
  <c r="Q235" i="4"/>
  <c r="Y235" i="4"/>
  <c r="AG235" i="4"/>
  <c r="AO235" i="4"/>
  <c r="O236" i="4"/>
  <c r="W236" i="4"/>
  <c r="AE236" i="4"/>
  <c r="Z237" i="4"/>
  <c r="Q238" i="4"/>
  <c r="U239" i="4"/>
  <c r="AI239" i="4"/>
  <c r="M240" i="4"/>
  <c r="Z240" i="4"/>
  <c r="Q241" i="4"/>
  <c r="AE241" i="4"/>
  <c r="M243" i="4"/>
  <c r="AA243" i="4"/>
  <c r="W245" i="4"/>
  <c r="AM245" i="4"/>
  <c r="Y246" i="4"/>
  <c r="M247" i="4"/>
  <c r="AS247" i="4"/>
  <c r="AB301" i="4"/>
  <c r="AB298" i="4"/>
  <c r="AB302" i="4"/>
  <c r="AB299" i="4"/>
  <c r="AB303" i="4"/>
  <c r="AB300" i="4"/>
  <c r="AJ301" i="4"/>
  <c r="AJ298" i="4"/>
  <c r="AJ302" i="4"/>
  <c r="AJ299" i="4"/>
  <c r="AJ303" i="4"/>
  <c r="AJ300" i="4"/>
  <c r="AR301" i="4"/>
  <c r="AR298" i="4"/>
  <c r="AR291" i="4" s="1"/>
  <c r="AR294" i="4" s="1"/>
  <c r="AR302" i="4"/>
  <c r="AR299" i="4"/>
  <c r="AR303" i="4"/>
  <c r="AR300" i="4"/>
  <c r="R309" i="4"/>
  <c r="R306" i="4"/>
  <c r="R310" i="4"/>
  <c r="R307" i="4"/>
  <c r="R308" i="4"/>
  <c r="R305" i="4"/>
  <c r="Z305" i="4"/>
  <c r="Z309" i="4"/>
  <c r="Z306" i="4"/>
  <c r="Z310" i="4"/>
  <c r="Z307" i="4"/>
  <c r="Z308" i="4"/>
  <c r="AH308" i="4"/>
  <c r="AH305" i="4"/>
  <c r="AH309" i="4"/>
  <c r="AH306" i="4"/>
  <c r="AH310" i="4"/>
  <c r="AH307" i="4"/>
  <c r="AP308" i="4"/>
  <c r="AP305" i="4"/>
  <c r="AP292" i="4" s="1"/>
  <c r="AP295" i="4" s="1"/>
  <c r="AP309" i="4"/>
  <c r="AP306" i="4"/>
  <c r="AP310" i="4"/>
  <c r="AP307" i="4"/>
  <c r="P313" i="4"/>
  <c r="P317" i="4"/>
  <c r="P314" i="4"/>
  <c r="P315" i="4"/>
  <c r="P312" i="4"/>
  <c r="P316" i="4"/>
  <c r="X316" i="4"/>
  <c r="X313" i="4"/>
  <c r="X317" i="4"/>
  <c r="X314" i="4"/>
  <c r="X315" i="4"/>
  <c r="X312" i="4"/>
  <c r="X293" i="4" s="1"/>
  <c r="X296" i="4" s="1"/>
  <c r="AF312" i="4"/>
  <c r="AF316" i="4"/>
  <c r="AF313" i="4"/>
  <c r="AF317" i="4"/>
  <c r="AF314" i="4"/>
  <c r="AF315" i="4"/>
  <c r="AN315" i="4"/>
  <c r="AN312" i="4"/>
  <c r="AN293" i="4" s="1"/>
  <c r="AN296" i="4" s="1"/>
  <c r="AN316" i="4"/>
  <c r="AN313" i="4"/>
  <c r="AN317" i="4"/>
  <c r="AN314" i="4"/>
  <c r="AB228" i="4"/>
  <c r="AJ228" i="4"/>
  <c r="AR228" i="4"/>
  <c r="R229" i="4"/>
  <c r="Z229" i="4"/>
  <c r="AH229" i="4"/>
  <c r="AP229" i="4"/>
  <c r="P230" i="4"/>
  <c r="X230" i="4"/>
  <c r="AF230" i="4"/>
  <c r="AN230" i="4"/>
  <c r="N231" i="4"/>
  <c r="V231" i="4"/>
  <c r="AD231" i="4"/>
  <c r="AL231" i="4"/>
  <c r="L232" i="4"/>
  <c r="T232" i="4"/>
  <c r="AB232" i="4"/>
  <c r="AJ232" i="4"/>
  <c r="AR232" i="4"/>
  <c r="AJ239" i="4"/>
  <c r="Z249" i="4"/>
  <c r="AK277" i="4" l="1"/>
  <c r="AK280" i="4"/>
  <c r="AK283" i="4"/>
  <c r="AK274" i="4"/>
  <c r="AK271" i="4"/>
  <c r="L282" i="4"/>
  <c r="L270" i="4"/>
  <c r="L276" i="4"/>
  <c r="L279" i="4"/>
  <c r="L273" i="4"/>
  <c r="N281" i="4"/>
  <c r="N269" i="4"/>
  <c r="N275" i="4"/>
  <c r="N278" i="4"/>
  <c r="N272" i="4"/>
  <c r="AN270" i="4"/>
  <c r="AN273" i="4"/>
  <c r="AN279" i="4"/>
  <c r="AN276" i="4"/>
  <c r="AN282" i="4"/>
  <c r="W277" i="4"/>
  <c r="W274" i="4"/>
  <c r="W271" i="4"/>
  <c r="W280" i="4"/>
  <c r="W283" i="4"/>
  <c r="P270" i="4"/>
  <c r="P273" i="4"/>
  <c r="P279" i="4"/>
  <c r="P276" i="4"/>
  <c r="R278" i="4"/>
  <c r="R275" i="4"/>
  <c r="R281" i="4"/>
  <c r="R272" i="4"/>
  <c r="R269" i="4"/>
  <c r="AN283" i="4"/>
  <c r="AN280" i="4"/>
  <c r="AN277" i="4"/>
  <c r="AN274" i="4"/>
  <c r="AN271" i="4"/>
  <c r="X277" i="4"/>
  <c r="X271" i="4"/>
  <c r="X280" i="4"/>
  <c r="X274" i="4"/>
  <c r="X283" i="4"/>
  <c r="AP279" i="4"/>
  <c r="AP273" i="4"/>
  <c r="AP270" i="4"/>
  <c r="AP282" i="4"/>
  <c r="AP276" i="4"/>
  <c r="AR272" i="4"/>
  <c r="AR275" i="4"/>
  <c r="AR269" i="4"/>
  <c r="AM283" i="4"/>
  <c r="AM280" i="4"/>
  <c r="AM271" i="4"/>
  <c r="AM277" i="4"/>
  <c r="AM274" i="4"/>
  <c r="O280" i="4"/>
  <c r="O283" i="4"/>
  <c r="O271" i="4"/>
  <c r="O277" i="4"/>
  <c r="O274" i="4"/>
  <c r="AI278" i="4"/>
  <c r="AI281" i="4"/>
  <c r="AI269" i="4"/>
  <c r="AI275" i="4"/>
  <c r="AI272" i="4"/>
  <c r="AQ282" i="4"/>
  <c r="AQ276" i="4"/>
  <c r="M278" i="4"/>
  <c r="AL274" i="4"/>
  <c r="AR165" i="4"/>
  <c r="AR148" i="4" s="1"/>
  <c r="AR145" i="4"/>
  <c r="AJ274" i="4"/>
  <c r="AJ280" i="4"/>
  <c r="AJ271" i="4"/>
  <c r="AJ277" i="4"/>
  <c r="AO292" i="4"/>
  <c r="AO295" i="4" s="1"/>
  <c r="AQ291" i="4"/>
  <c r="AQ294" i="4" s="1"/>
  <c r="AS293" i="4"/>
  <c r="AS296" i="4" s="1"/>
  <c r="AO291" i="4"/>
  <c r="AO294" i="4" s="1"/>
  <c r="AR293" i="4"/>
  <c r="AR296" i="4" s="1"/>
  <c r="AR271" i="4" s="1"/>
  <c r="S293" i="4"/>
  <c r="S296" i="4" s="1"/>
  <c r="AE291" i="4"/>
  <c r="AE294" i="4" s="1"/>
  <c r="T292" i="4"/>
  <c r="T295" i="4" s="1"/>
  <c r="AL291" i="4"/>
  <c r="AL294" i="4" s="1"/>
  <c r="V291" i="4"/>
  <c r="V294" i="4" s="1"/>
  <c r="AO293" i="4"/>
  <c r="AO296" i="4" s="1"/>
  <c r="U281" i="4"/>
  <c r="U278" i="4"/>
  <c r="U275" i="4"/>
  <c r="AL271" i="4"/>
  <c r="N293" i="4"/>
  <c r="N296" i="4" s="1"/>
  <c r="Z165" i="4"/>
  <c r="Z148" i="4" s="1"/>
  <c r="Z145" i="4"/>
  <c r="Z161" i="4"/>
  <c r="Z141" i="4"/>
  <c r="AB160" i="4"/>
  <c r="AB140" i="4"/>
  <c r="M293" i="4"/>
  <c r="M296" i="4" s="1"/>
  <c r="AA293" i="4"/>
  <c r="AA296" i="4" s="1"/>
  <c r="U292" i="4"/>
  <c r="U295" i="4" s="1"/>
  <c r="AM291" i="4"/>
  <c r="AM294" i="4" s="1"/>
  <c r="Z275" i="4"/>
  <c r="Z272" i="4"/>
  <c r="Z278" i="4"/>
  <c r="R293" i="4"/>
  <c r="R296" i="4" s="1"/>
  <c r="AD291" i="4"/>
  <c r="AD294" i="4" s="1"/>
  <c r="U291" i="4"/>
  <c r="U294" i="4" s="1"/>
  <c r="U269" i="4" s="1"/>
  <c r="M291" i="4"/>
  <c r="M294" i="4" s="1"/>
  <c r="M275" i="4" s="1"/>
  <c r="AL283" i="4"/>
  <c r="L275" i="4"/>
  <c r="Y273" i="4"/>
  <c r="V293" i="4"/>
  <c r="V296" i="4" s="1"/>
  <c r="X292" i="4"/>
  <c r="X295" i="4" s="1"/>
  <c r="X270" i="4" s="1"/>
  <c r="Z291" i="4"/>
  <c r="Z294" i="4" s="1"/>
  <c r="Z281" i="4" s="1"/>
  <c r="V144" i="4"/>
  <c r="V164" i="4"/>
  <c r="V147" i="4" s="1"/>
  <c r="AJ165" i="4"/>
  <c r="AJ148" i="4" s="1"/>
  <c r="AJ145" i="4"/>
  <c r="N164" i="4"/>
  <c r="N147" i="4" s="1"/>
  <c r="N144" i="4"/>
  <c r="Y163" i="4"/>
  <c r="Y146" i="4" s="1"/>
  <c r="Y143" i="4"/>
  <c r="N270" i="4"/>
  <c r="L84" i="4"/>
  <c r="L82" i="4"/>
  <c r="L81" i="4"/>
  <c r="L85" i="4"/>
  <c r="L83" i="4"/>
  <c r="X269" i="4"/>
  <c r="U273" i="4"/>
  <c r="U276" i="4"/>
  <c r="U270" i="4"/>
  <c r="U282" i="4"/>
  <c r="U279" i="4"/>
  <c r="O292" i="4"/>
  <c r="O295" i="4" s="1"/>
  <c r="Q291" i="4"/>
  <c r="Q294" i="4" s="1"/>
  <c r="P291" i="4"/>
  <c r="P294" i="4" s="1"/>
  <c r="AI293" i="4"/>
  <c r="AI296" i="4" s="1"/>
  <c r="V277" i="4"/>
  <c r="V283" i="4"/>
  <c r="V271" i="4"/>
  <c r="V274" i="4"/>
  <c r="V280" i="4"/>
  <c r="AP293" i="4"/>
  <c r="AP296" i="4" s="1"/>
  <c r="Z293" i="4"/>
  <c r="Z296" i="4" s="1"/>
  <c r="AR292" i="4"/>
  <c r="AR295" i="4" s="1"/>
  <c r="AB292" i="4"/>
  <c r="AB295" i="4" s="1"/>
  <c r="AG283" i="4"/>
  <c r="AG271" i="4"/>
  <c r="AG274" i="4"/>
  <c r="AG280" i="4"/>
  <c r="AG277" i="4"/>
  <c r="AQ292" i="4"/>
  <c r="AQ295" i="4" s="1"/>
  <c r="AQ270" i="4" s="1"/>
  <c r="AI292" i="4"/>
  <c r="AI295" i="4" s="1"/>
  <c r="T291" i="4"/>
  <c r="T294" i="4" s="1"/>
  <c r="T278" i="4" s="1"/>
  <c r="AL277" i="4"/>
  <c r="L291" i="4"/>
  <c r="L294" i="4" s="1"/>
  <c r="L272" i="4" s="1"/>
  <c r="Y276" i="4"/>
  <c r="AH291" i="4"/>
  <c r="AH294" i="4" s="1"/>
  <c r="AD163" i="4"/>
  <c r="AD146" i="4" s="1"/>
  <c r="AD143" i="4"/>
  <c r="R161" i="4"/>
  <c r="R141" i="4"/>
  <c r="T160" i="4"/>
  <c r="T140" i="4"/>
  <c r="L140" i="4"/>
  <c r="L160" i="4"/>
  <c r="AB165" i="4"/>
  <c r="AB148" i="4" s="1"/>
  <c r="AB145" i="4"/>
  <c r="AS273" i="4"/>
  <c r="AS276" i="4"/>
  <c r="AS282" i="4"/>
  <c r="AS279" i="4"/>
  <c r="AS270" i="4"/>
  <c r="P272" i="4"/>
  <c r="P278" i="4"/>
  <c r="P269" i="4"/>
  <c r="P275" i="4"/>
  <c r="P281" i="4"/>
  <c r="AB291" i="4"/>
  <c r="AB294" i="4" s="1"/>
  <c r="AQ277" i="4"/>
  <c r="M273" i="4"/>
  <c r="M276" i="4"/>
  <c r="M282" i="4"/>
  <c r="M279" i="4"/>
  <c r="M270" i="4"/>
  <c r="Q292" i="4"/>
  <c r="Q295" i="4" s="1"/>
  <c r="S291" i="4"/>
  <c r="S294" i="4" s="1"/>
  <c r="U293" i="4"/>
  <c r="U296" i="4" s="1"/>
  <c r="L293" i="4"/>
  <c r="L296" i="4" s="1"/>
  <c r="L283" i="4" s="1"/>
  <c r="N292" i="4"/>
  <c r="N295" i="4" s="1"/>
  <c r="N282" i="4" s="1"/>
  <c r="X291" i="4"/>
  <c r="X294" i="4" s="1"/>
  <c r="X275" i="4" s="1"/>
  <c r="AQ293" i="4"/>
  <c r="AQ296" i="4" s="1"/>
  <c r="AQ283" i="4" s="1"/>
  <c r="AC292" i="4"/>
  <c r="AC295" i="4" s="1"/>
  <c r="AC273" i="4" s="1"/>
  <c r="AJ279" i="4"/>
  <c r="AH293" i="4"/>
  <c r="AH296" i="4" s="1"/>
  <c r="AJ292" i="4"/>
  <c r="AJ295" i="4" s="1"/>
  <c r="AJ282" i="4" s="1"/>
  <c r="AF276" i="4"/>
  <c r="AF273" i="4"/>
  <c r="AO283" i="4"/>
  <c r="AO271" i="4"/>
  <c r="AO274" i="4"/>
  <c r="AO280" i="4"/>
  <c r="AO277" i="4"/>
  <c r="AS281" i="4"/>
  <c r="AS269" i="4"/>
  <c r="AS272" i="4"/>
  <c r="AS278" i="4"/>
  <c r="AS275" i="4"/>
  <c r="Y270" i="4"/>
  <c r="AD293" i="4"/>
  <c r="AD296" i="4" s="1"/>
  <c r="AF292" i="4"/>
  <c r="AF295" i="4" s="1"/>
  <c r="AF282" i="4" s="1"/>
  <c r="AP291" i="4"/>
  <c r="AP294" i="4" s="1"/>
  <c r="L26" i="4"/>
  <c r="L89" i="4"/>
  <c r="L32" i="4"/>
  <c r="L90" i="4"/>
  <c r="AD144" i="4"/>
  <c r="AD164" i="4"/>
  <c r="AD147" i="4" s="1"/>
  <c r="AN163" i="4"/>
  <c r="AN146" i="4" s="1"/>
  <c r="AN143" i="4"/>
  <c r="L87" i="4"/>
  <c r="AJ164" i="4"/>
  <c r="AJ147" i="4" s="1"/>
  <c r="AJ144" i="4"/>
  <c r="P164" i="4"/>
  <c r="P147" i="4" s="1"/>
  <c r="P144" i="4"/>
  <c r="AL273" i="4"/>
  <c r="AL276" i="4"/>
  <c r="Z292" i="4"/>
  <c r="Z295" i="4" s="1"/>
  <c r="AI274" i="4"/>
  <c r="AI277" i="4"/>
  <c r="AI271" i="4"/>
  <c r="AI283" i="4"/>
  <c r="AI280" i="4"/>
  <c r="AM272" i="4"/>
  <c r="AM275" i="4"/>
  <c r="AM269" i="4"/>
  <c r="AM281" i="4"/>
  <c r="AM278" i="4"/>
  <c r="W292" i="4"/>
  <c r="W295" i="4" s="1"/>
  <c r="Y291" i="4"/>
  <c r="Y294" i="4" s="1"/>
  <c r="AF291" i="4"/>
  <c r="AF294" i="4" s="1"/>
  <c r="AF269" i="4" s="1"/>
  <c r="O291" i="4"/>
  <c r="O294" i="4" s="1"/>
  <c r="O272" i="4" s="1"/>
  <c r="S282" i="4"/>
  <c r="S276" i="4"/>
  <c r="T269" i="4"/>
  <c r="Y282" i="4"/>
  <c r="L91" i="4"/>
  <c r="L28" i="4"/>
  <c r="L34" i="4"/>
  <c r="AR160" i="4"/>
  <c r="AR140" i="4"/>
  <c r="AF163" i="4"/>
  <c r="AF146" i="4" s="1"/>
  <c r="AF143" i="4"/>
  <c r="AD270" i="4"/>
  <c r="AH292" i="4"/>
  <c r="AH295" i="4" s="1"/>
  <c r="R292" i="4"/>
  <c r="R295" i="4" s="1"/>
  <c r="AJ291" i="4"/>
  <c r="AJ294" i="4" s="1"/>
  <c r="AA274" i="4"/>
  <c r="AA277" i="4"/>
  <c r="AA283" i="4"/>
  <c r="AA280" i="4"/>
  <c r="AA271" i="4"/>
  <c r="AE272" i="4"/>
  <c r="AE275" i="4"/>
  <c r="AE281" i="4"/>
  <c r="AE278" i="4"/>
  <c r="AE269" i="4"/>
  <c r="AE293" i="4"/>
  <c r="AE296" i="4" s="1"/>
  <c r="AA291" i="4"/>
  <c r="AA294" i="4" s="1"/>
  <c r="AC293" i="4"/>
  <c r="AC296" i="4" s="1"/>
  <c r="AE292" i="4"/>
  <c r="AE295" i="4" s="1"/>
  <c r="T293" i="4"/>
  <c r="T296" i="4" s="1"/>
  <c r="T274" i="4" s="1"/>
  <c r="AD292" i="4"/>
  <c r="AD295" i="4" s="1"/>
  <c r="AD276" i="4" s="1"/>
  <c r="AK292" i="4"/>
  <c r="AK295" i="4" s="1"/>
  <c r="AK276" i="4" s="1"/>
  <c r="Q293" i="4"/>
  <c r="Q296" i="4" s="1"/>
  <c r="Q271" i="4" s="1"/>
  <c r="L88" i="4"/>
  <c r="U165" i="4"/>
  <c r="U148" i="4" s="1"/>
  <c r="U145" i="4"/>
  <c r="T165" i="4"/>
  <c r="T148" i="4" s="1"/>
  <c r="T145" i="4"/>
  <c r="AB164" i="4"/>
  <c r="AB147" i="4" s="1"/>
  <c r="AB144" i="4"/>
  <c r="X163" i="4"/>
  <c r="X146" i="4" s="1"/>
  <c r="X143" i="4"/>
  <c r="V273" i="4"/>
  <c r="V279" i="4"/>
  <c r="V282" i="4"/>
  <c r="V270" i="4"/>
  <c r="V276" i="4"/>
  <c r="AF293" i="4"/>
  <c r="AF296" i="4" s="1"/>
  <c r="P293" i="4"/>
  <c r="P296" i="4" s="1"/>
  <c r="S274" i="4"/>
  <c r="S277" i="4"/>
  <c r="S271" i="4"/>
  <c r="S283" i="4"/>
  <c r="S280" i="4"/>
  <c r="W269" i="4"/>
  <c r="W278" i="4"/>
  <c r="AG292" i="4"/>
  <c r="AG295" i="4" s="1"/>
  <c r="AM292" i="4"/>
  <c r="AM295" i="4" s="1"/>
  <c r="AG291" i="4"/>
  <c r="AG294" i="4" s="1"/>
  <c r="AB293" i="4"/>
  <c r="AB296" i="4" s="1"/>
  <c r="AB274" i="4" s="1"/>
  <c r="AL292" i="4"/>
  <c r="AL295" i="4" s="1"/>
  <c r="AL279" i="4" s="1"/>
  <c r="AN291" i="4"/>
  <c r="AN294" i="4" s="1"/>
  <c r="AN272" i="4" s="1"/>
  <c r="W291" i="4"/>
  <c r="W294" i="4" s="1"/>
  <c r="W272" i="4" s="1"/>
  <c r="Y293" i="4"/>
  <c r="Y296" i="4" s="1"/>
  <c r="Y283" i="4" s="1"/>
  <c r="AI282" i="4"/>
  <c r="AI270" i="4"/>
  <c r="AI273" i="4"/>
  <c r="AI279" i="4"/>
  <c r="AI276" i="4"/>
  <c r="AA292" i="4"/>
  <c r="AA295" i="4" s="1"/>
  <c r="AA282" i="4" s="1"/>
  <c r="S292" i="4"/>
  <c r="S295" i="4" s="1"/>
  <c r="S270" i="4" s="1"/>
  <c r="AK291" i="4"/>
  <c r="AK294" i="4" s="1"/>
  <c r="AK281" i="4" s="1"/>
  <c r="AC291" i="4"/>
  <c r="AC294" i="4" s="1"/>
  <c r="AC281" i="4" s="1"/>
  <c r="AJ160" i="4"/>
  <c r="AJ140" i="4"/>
  <c r="AL164" i="4"/>
  <c r="AL147" i="4" s="1"/>
  <c r="AL144" i="4"/>
  <c r="AE280" i="4" l="1"/>
  <c r="AE283" i="4"/>
  <c r="AE271" i="4"/>
  <c r="AE277" i="4"/>
  <c r="AE274" i="4"/>
  <c r="AD280" i="4"/>
  <c r="AD277" i="4"/>
  <c r="AD283" i="4"/>
  <c r="AD271" i="4"/>
  <c r="AD274" i="4"/>
  <c r="AG270" i="4"/>
  <c r="AG276" i="4"/>
  <c r="AG273" i="4"/>
  <c r="AG282" i="4"/>
  <c r="AG279" i="4"/>
  <c r="AD279" i="4"/>
  <c r="S279" i="4"/>
  <c r="AQ274" i="4"/>
  <c r="L277" i="4"/>
  <c r="R164" i="4"/>
  <c r="R147" i="4" s="1"/>
  <c r="R144" i="4"/>
  <c r="AK275" i="4"/>
  <c r="O273" i="4"/>
  <c r="O270" i="4"/>
  <c r="O282" i="4"/>
  <c r="O279" i="4"/>
  <c r="O276" i="4"/>
  <c r="X281" i="4"/>
  <c r="N279" i="4"/>
  <c r="X282" i="4"/>
  <c r="Y277" i="4"/>
  <c r="AC270" i="4"/>
  <c r="AF278" i="4"/>
  <c r="AB163" i="4"/>
  <c r="AB146" i="4" s="1"/>
  <c r="AB143" i="4"/>
  <c r="Q283" i="4"/>
  <c r="AO275" i="4"/>
  <c r="AO278" i="4"/>
  <c r="AO281" i="4"/>
  <c r="AO272" i="4"/>
  <c r="AO269" i="4"/>
  <c r="AK273" i="4"/>
  <c r="AJ283" i="4"/>
  <c r="M272" i="4"/>
  <c r="O269" i="4"/>
  <c r="AR280" i="4"/>
  <c r="AJ163" i="4"/>
  <c r="AJ146" i="4" s="1"/>
  <c r="AJ143" i="4"/>
  <c r="AD273" i="4"/>
  <c r="S273" i="4"/>
  <c r="AH283" i="4"/>
  <c r="AH271" i="4"/>
  <c r="AH277" i="4"/>
  <c r="AH274" i="4"/>
  <c r="AH280" i="4"/>
  <c r="AB269" i="4"/>
  <c r="AB275" i="4"/>
  <c r="AB281" i="4"/>
  <c r="AB272" i="4"/>
  <c r="AB278" i="4"/>
  <c r="L271" i="4"/>
  <c r="AK278" i="4"/>
  <c r="X278" i="4"/>
  <c r="N273" i="4"/>
  <c r="X276" i="4"/>
  <c r="Y280" i="4"/>
  <c r="Z269" i="4"/>
  <c r="AC279" i="4"/>
  <c r="AF272" i="4"/>
  <c r="U272" i="4"/>
  <c r="AS271" i="4"/>
  <c r="AS283" i="4"/>
  <c r="AS274" i="4"/>
  <c r="AS277" i="4"/>
  <c r="AS280" i="4"/>
  <c r="AN269" i="4"/>
  <c r="M269" i="4"/>
  <c r="O278" i="4"/>
  <c r="AR274" i="4"/>
  <c r="AM270" i="4"/>
  <c r="AM273" i="4"/>
  <c r="AM276" i="4"/>
  <c r="AM279" i="4"/>
  <c r="AM282" i="4"/>
  <c r="W276" i="4"/>
  <c r="W279" i="4"/>
  <c r="W282" i="4"/>
  <c r="W273" i="4"/>
  <c r="W270" i="4"/>
  <c r="W281" i="4"/>
  <c r="AJ278" i="4"/>
  <c r="AJ272" i="4"/>
  <c r="AJ281" i="4"/>
  <c r="AJ275" i="4"/>
  <c r="AJ269" i="4"/>
  <c r="Z279" i="4"/>
  <c r="Z273" i="4"/>
  <c r="Z270" i="4"/>
  <c r="Z276" i="4"/>
  <c r="AJ273" i="4"/>
  <c r="L280" i="4"/>
  <c r="AK272" i="4"/>
  <c r="X272" i="4"/>
  <c r="Y274" i="4"/>
  <c r="AC282" i="4"/>
  <c r="AB277" i="4"/>
  <c r="Z164" i="4"/>
  <c r="Z147" i="4" s="1"/>
  <c r="Z144" i="4"/>
  <c r="V281" i="4"/>
  <c r="V269" i="4"/>
  <c r="V275" i="4"/>
  <c r="V272" i="4"/>
  <c r="V278" i="4"/>
  <c r="AQ281" i="4"/>
  <c r="AQ269" i="4"/>
  <c r="AQ275" i="4"/>
  <c r="AQ272" i="4"/>
  <c r="AQ278" i="4"/>
  <c r="AN275" i="4"/>
  <c r="M281" i="4"/>
  <c r="O281" i="4"/>
  <c r="AA276" i="4"/>
  <c r="AH272" i="4"/>
  <c r="AH269" i="4"/>
  <c r="AH278" i="4"/>
  <c r="AH275" i="4"/>
  <c r="AH281" i="4"/>
  <c r="AK269" i="4"/>
  <c r="T271" i="4"/>
  <c r="AC275" i="4"/>
  <c r="Y271" i="4"/>
  <c r="AC276" i="4"/>
  <c r="AB283" i="4"/>
  <c r="AL272" i="4"/>
  <c r="AL278" i="4"/>
  <c r="AL275" i="4"/>
  <c r="AL281" i="4"/>
  <c r="AL269" i="4"/>
  <c r="AO279" i="4"/>
  <c r="AO282" i="4"/>
  <c r="AO270" i="4"/>
  <c r="AO273" i="4"/>
  <c r="AO276" i="4"/>
  <c r="AN281" i="4"/>
  <c r="O275" i="4"/>
  <c r="L274" i="4"/>
  <c r="W275" i="4"/>
  <c r="AF280" i="4"/>
  <c r="AF274" i="4"/>
  <c r="AF277" i="4"/>
  <c r="AF271" i="4"/>
  <c r="AF283" i="4"/>
  <c r="AA279" i="4"/>
  <c r="AE276" i="4"/>
  <c r="AE279" i="4"/>
  <c r="AE273" i="4"/>
  <c r="AE270" i="4"/>
  <c r="AE282" i="4"/>
  <c r="AH276" i="4"/>
  <c r="AH270" i="4"/>
  <c r="AH282" i="4"/>
  <c r="AH279" i="4"/>
  <c r="AH273" i="4"/>
  <c r="T275" i="4"/>
  <c r="AL270" i="4"/>
  <c r="AF279" i="4"/>
  <c r="AJ276" i="4"/>
  <c r="U271" i="4"/>
  <c r="U277" i="4"/>
  <c r="U280" i="4"/>
  <c r="U283" i="4"/>
  <c r="U274" i="4"/>
  <c r="AQ271" i="4"/>
  <c r="AB276" i="4"/>
  <c r="AB279" i="4"/>
  <c r="AB273" i="4"/>
  <c r="AB270" i="4"/>
  <c r="AB282" i="4"/>
  <c r="T277" i="4"/>
  <c r="L269" i="4"/>
  <c r="AC278" i="4"/>
  <c r="AB271" i="4"/>
  <c r="Q277" i="4"/>
  <c r="T282" i="4"/>
  <c r="T270" i="4"/>
  <c r="T276" i="4"/>
  <c r="T273" i="4"/>
  <c r="T279" i="4"/>
  <c r="AK279" i="4"/>
  <c r="AN278" i="4"/>
  <c r="AQ279" i="4"/>
  <c r="P280" i="4"/>
  <c r="P274" i="4"/>
  <c r="P277" i="4"/>
  <c r="P283" i="4"/>
  <c r="P271" i="4"/>
  <c r="L163" i="4"/>
  <c r="L146" i="4" s="1"/>
  <c r="L143" i="4"/>
  <c r="AA273" i="4"/>
  <c r="AC277" i="4"/>
  <c r="AC280" i="4"/>
  <c r="AC274" i="4"/>
  <c r="AC271" i="4"/>
  <c r="AC283" i="4"/>
  <c r="AD282" i="4"/>
  <c r="AR163" i="4"/>
  <c r="AR143" i="4"/>
  <c r="T272" i="4"/>
  <c r="AL282" i="4"/>
  <c r="AP272" i="4"/>
  <c r="AP269" i="4"/>
  <c r="AP278" i="4"/>
  <c r="AP275" i="4"/>
  <c r="AP281" i="4"/>
  <c r="AF270" i="4"/>
  <c r="AJ270" i="4"/>
  <c r="S278" i="4"/>
  <c r="S281" i="4"/>
  <c r="S269" i="4"/>
  <c r="S275" i="4"/>
  <c r="S272" i="4"/>
  <c r="AQ280" i="4"/>
  <c r="AR276" i="4"/>
  <c r="AR279" i="4"/>
  <c r="AR273" i="4"/>
  <c r="AR270" i="4"/>
  <c r="AR282" i="4"/>
  <c r="T283" i="4"/>
  <c r="N276" i="4"/>
  <c r="X279" i="4"/>
  <c r="L281" i="4"/>
  <c r="AC272" i="4"/>
  <c r="AD281" i="4"/>
  <c r="AD269" i="4"/>
  <c r="AD275" i="4"/>
  <c r="AD278" i="4"/>
  <c r="AD272" i="4"/>
  <c r="AF281" i="4"/>
  <c r="AB280" i="4"/>
  <c r="N277" i="4"/>
  <c r="N280" i="4"/>
  <c r="N283" i="4"/>
  <c r="N271" i="4"/>
  <c r="N274" i="4"/>
  <c r="Q280" i="4"/>
  <c r="AK282" i="4"/>
  <c r="AQ273" i="4"/>
  <c r="AR283" i="4"/>
  <c r="AR278" i="4"/>
  <c r="R282" i="4"/>
  <c r="R270" i="4"/>
  <c r="R276" i="4"/>
  <c r="R279" i="4"/>
  <c r="R273" i="4"/>
  <c r="AG281" i="4"/>
  <c r="AG269" i="4"/>
  <c r="AG275" i="4"/>
  <c r="AG278" i="4"/>
  <c r="AG272" i="4"/>
  <c r="AA270" i="4"/>
  <c r="AA275" i="4"/>
  <c r="AA272" i="4"/>
  <c r="AA269" i="4"/>
  <c r="AA278" i="4"/>
  <c r="AA281" i="4"/>
  <c r="Y281" i="4"/>
  <c r="Y272" i="4"/>
  <c r="Y269" i="4"/>
  <c r="Y278" i="4"/>
  <c r="Y275" i="4"/>
  <c r="Q273" i="4"/>
  <c r="Q276" i="4"/>
  <c r="Q279" i="4"/>
  <c r="Q282" i="4"/>
  <c r="Q270" i="4"/>
  <c r="T163" i="4"/>
  <c r="T146" i="4" s="1"/>
  <c r="T143" i="4"/>
  <c r="Z283" i="4"/>
  <c r="Z271" i="4"/>
  <c r="Z277" i="4"/>
  <c r="Z280" i="4"/>
  <c r="Z274" i="4"/>
  <c r="T280" i="4"/>
  <c r="X273" i="4"/>
  <c r="AC269" i="4"/>
  <c r="R271" i="4"/>
  <c r="R277" i="4"/>
  <c r="R274" i="4"/>
  <c r="R283" i="4"/>
  <c r="R280" i="4"/>
  <c r="AF275" i="4"/>
  <c r="Q274" i="4"/>
  <c r="AK270" i="4"/>
  <c r="AR277" i="4"/>
  <c r="P282" i="4"/>
  <c r="AP280" i="4"/>
  <c r="AP274" i="4"/>
  <c r="AP277" i="4"/>
  <c r="AP283" i="4"/>
  <c r="AP271" i="4"/>
  <c r="Q275" i="4"/>
  <c r="Q278" i="4"/>
  <c r="Q272" i="4"/>
  <c r="Q269" i="4"/>
  <c r="Q281" i="4"/>
  <c r="L278" i="4"/>
  <c r="M274" i="4"/>
  <c r="M280" i="4"/>
  <c r="M271" i="4"/>
  <c r="M283" i="4"/>
  <c r="M277" i="4"/>
  <c r="AR146" i="4" l="1"/>
  <c r="AR281" i="4"/>
  <c r="T281" i="4"/>
  <c r="Z282" i="4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<sst xmlns="http://schemas.openxmlformats.org/spreadsheetml/2006/main" count="390" uniqueCount="153">
  <si>
    <t>DSCF Distributed Solar Capacity Factor</t>
  </si>
  <si>
    <t>Source:</t>
  </si>
  <si>
    <t>Solar Distributed Residential PV Inputs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</si>
  <si>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</si>
  <si>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</si>
  <si>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</si>
  <si>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</si>
  <si>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</si>
  <si>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</si>
  <si>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</si>
  <si>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</si>
  <si>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</si>
  <si>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</si>
  <si>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</si>
  <si>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</si>
  <si>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</si>
  <si>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</si>
  <si>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</si>
  <si>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</si>
  <si>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</si>
  <si>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</si>
  <si>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</si>
  <si>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</si>
  <si>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</si>
  <si>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</si>
  <si>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</si>
  <si>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</si>
  <si>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</si>
  <si>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</si>
  <si>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</si>
  <si>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</si>
  <si>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</si>
  <si>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</si>
  <si>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</si>
  <si>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</si>
  <si>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</si>
  <si>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</si>
  <si>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</si>
  <si>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</si>
  <si>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</si>
  <si>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</si>
  <si>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</si>
  <si>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</si>
  <si>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</si>
  <si>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</si>
  <si>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</si>
  <si>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</si>
  <si>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</si>
  <si>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</si>
  <si>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</si>
  <si>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</si>
  <si>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</si>
  <si>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</si>
  <si>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</si>
  <si>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</si>
  <si>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</si>
  <si>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</si>
  <si>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</si>
  <si>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</si>
  <si>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</si>
  <si>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</si>
  <si>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</si>
  <si>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</si>
  <si>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</si>
  <si>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</si>
  <si>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</si>
  <si>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</si>
  <si>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</si>
  <si>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</si>
  <si>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</si>
  <si>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</si>
  <si>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</si>
  <si>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</si>
  <si>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</si>
  <si>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</si>
  <si>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</si>
  <si>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</si>
  <si>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</si>
  <si>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</si>
  <si>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</si>
  <si>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</si>
  <si>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</si>
  <si>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</si>
  <si>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</si>
  <si>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</si>
  <si>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</si>
  <si>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</si>
  <si>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</si>
  <si>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</si>
  <si>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</si>
  <si>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</si>
  <si>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</si>
  <si>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</si>
  <si>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</si>
  <si>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</si>
  <si>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</si>
  <si>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</si>
  <si>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</si>
  <si>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</si>
  <si>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</si>
  <si>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</si>
  <si>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</si>
  <si>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</si>
  <si>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</si>
  <si>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</si>
  <si>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</si>
  <si>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</si>
  <si>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</si>
  <si>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</si>
  <si>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</si>
  <si>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</si>
  <si>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</si>
  <si>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</si>
  <si>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</si>
  <si>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</si>
  <si>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</si>
  <si>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</si>
  <si>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</si>
  <si>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</si>
  <si>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</si>
  <si>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</si>
  <si>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</si>
  <si>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</si>
  <si>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</si>
  <si>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</si>
  <si>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</si>
  <si>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</si>
  <si>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</si>
  <si>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</si>
  <si>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</si>
  <si>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</si>
  <si>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Fixed Operating Expenses ($/kW-yr)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</si>
  <si>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</si>
  <si>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</si>
  <si>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</si>
  <si>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</si>
  <si>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</si>
  <si>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</si>
  <si>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</si>
  <si>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NREL</t>
  </si>
  <si>
    <t>"Solar - PV Dist. Res" tab</t>
  </si>
  <si>
    <t>Notes</t>
  </si>
  <si>
    <t>We use the average of the "Low" and "Mid" cases for each city.</t>
  </si>
  <si>
    <t>(We do not use the "Constant" case in the average.)</t>
  </si>
  <si>
    <t>Capacity Factor (dimensionless)</t>
  </si>
  <si>
    <t>https://atb.nrel.gov/electricity/2019/index.html?t=sr</t>
  </si>
  <si>
    <t xml:space="preserve">Overnight Capital Cost, Capacity Factor, Fixed O&amp;M, and Variable O&amp;M costs </t>
  </si>
  <si>
    <t>represent $/kW DC;  however LCOE reflects $/MWh AC.</t>
  </si>
  <si>
    <t>Fu, R., D. Feldman, and R. Margolis. 2018. U.S. Photovoltaic (PV) Prices and Cost Breakdowns: Q1 2018 Benchmarks for Residential, Commercial, and Utility-Scale Systems. Golden, CO: National Renewable Energy Laboratory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</si>
  <si>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</si>
  <si>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</si>
  <si>
    <t>Annual Technology Baseline 2019</t>
  </si>
  <si>
    <t>https://atb.nrel.gov/electricity/2019/data.html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</si>
</sst>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&quot;$&quot;#,##0"/>
    <numFmt numFmtId="165" formatCode="0.0%"/>
    <numFmt numFmtId="166" formatCode="#,##0.000_);\(#,##0.000\)"/>
    <numFmt numFmtId="167" formatCode="#,##0.0000_);\(#,##0.0000\)"/>
    <numFmt numFmtId="168" formatCode="0.000"/>
    <numFmt numFmtId="169" formatCode="0.0000"/>
    <numFmt numFmtId="170" formatCode="&quot;$&quot;#,##0.0000_);\(&quot;$&quot;#,##0.0000\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2"/>
    <xf numFmtId="0" fontId="6" fillId="0" borderId="2" xfId="0" applyFont="1" applyBorder="1"/>
    <xf numFmtId="0" fontId="6" fillId="2" borderId="3" xfId="0" applyFont="1" applyFill="1" applyBorder="1" applyAlignment="1">
      <alignment horizontal="center"/>
    </xf>
    <xf numFmtId="0" fontId="8" fillId="0" borderId="0" xfId="0" applyFont="1"/>
    <xf numFmtId="0" fontId="6" fillId="3" borderId="4" xfId="0" applyFont="1" applyFill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9" fillId="0" borderId="0" xfId="0" applyFont="1"/>
    <xf numFmtId="0" fontId="11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8" xfId="0" applyFont="1" applyBorder="1"/>
    <xf numFmtId="0" fontId="8" fillId="0" borderId="10" xfId="0" applyFont="1" applyBorder="1" applyAlignment="1">
      <alignment horizontal="right"/>
    </xf>
    <xf numFmtId="9" fontId="6" fillId="2" borderId="11" xfId="1" applyFont="1" applyFill="1" applyBorder="1"/>
    <xf numFmtId="0" fontId="8" fillId="0" borderId="16" xfId="0" applyFont="1" applyBorder="1" applyAlignment="1">
      <alignment horizontal="right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1" fontId="6" fillId="3" borderId="11" xfId="0" applyNumberFormat="1" applyFont="1" applyFill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64" fontId="6" fillId="3" borderId="11" xfId="0" applyNumberFormat="1" applyFont="1" applyFill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3" fontId="8" fillId="8" borderId="33" xfId="0" applyNumberFormat="1" applyFont="1" applyFill="1" applyBorder="1" applyAlignment="1">
      <alignment horizontal="center"/>
    </xf>
    <xf numFmtId="3" fontId="8" fillId="8" borderId="24" xfId="0" applyNumberFormat="1" applyFont="1" applyFill="1" applyBorder="1" applyAlignment="1">
      <alignment horizontal="center"/>
    </xf>
    <xf numFmtId="0" fontId="6" fillId="0" borderId="37" xfId="0" applyFont="1" applyBorder="1"/>
    <xf numFmtId="0" fontId="6" fillId="0" borderId="38" xfId="0" applyFont="1" applyBorder="1"/>
    <xf numFmtId="164" fontId="6" fillId="2" borderId="11" xfId="0" applyNumberFormat="1" applyFont="1" applyFill="1" applyBorder="1"/>
    <xf numFmtId="5" fontId="0" fillId="0" borderId="0" xfId="0" applyNumberFormat="1"/>
    <xf numFmtId="165" fontId="6" fillId="2" borderId="45" xfId="0" applyNumberFormat="1" applyFont="1" applyFill="1" applyBorder="1"/>
    <xf numFmtId="37" fontId="6" fillId="3" borderId="48" xfId="0" applyNumberFormat="1" applyFont="1" applyFill="1" applyBorder="1" applyAlignment="1">
      <alignment horizontal="right"/>
    </xf>
    <xf numFmtId="165" fontId="6" fillId="2" borderId="48" xfId="0" applyNumberFormat="1" applyFont="1" applyFill="1" applyBorder="1"/>
    <xf numFmtId="165" fontId="6" fillId="3" borderId="48" xfId="0" applyNumberFormat="1" applyFont="1" applyFill="1" applyBorder="1"/>
    <xf numFmtId="0" fontId="6" fillId="0" borderId="8" xfId="0" quotePrefix="1" applyFont="1" applyBorder="1"/>
    <xf numFmtId="0" fontId="6" fillId="0" borderId="49" xfId="0" applyFont="1" applyBorder="1"/>
    <xf numFmtId="0" fontId="6" fillId="0" borderId="50" xfId="0" applyFont="1" applyBorder="1"/>
    <xf numFmtId="37" fontId="6" fillId="2" borderId="48" xfId="0" applyNumberFormat="1" applyFont="1" applyFill="1" applyBorder="1" applyAlignment="1">
      <alignment horizontal="right"/>
    </xf>
    <xf numFmtId="0" fontId="6" fillId="0" borderId="52" xfId="0" applyFont="1" applyBorder="1"/>
    <xf numFmtId="0" fontId="6" fillId="0" borderId="53" xfId="0" applyFont="1" applyBorder="1"/>
    <xf numFmtId="166" fontId="6" fillId="3" borderId="48" xfId="0" applyNumberFormat="1" applyFont="1" applyFill="1" applyBorder="1"/>
    <xf numFmtId="165" fontId="6" fillId="3" borderId="11" xfId="0" applyNumberFormat="1" applyFont="1" applyFill="1" applyBorder="1"/>
    <xf numFmtId="0" fontId="17" fillId="0" borderId="0" xfId="0" applyFont="1"/>
    <xf numFmtId="2" fontId="6" fillId="0" borderId="54" xfId="0" applyNumberFormat="1" applyFont="1" applyBorder="1"/>
    <xf numFmtId="2" fontId="6" fillId="0" borderId="10" xfId="0" applyNumberFormat="1" applyFont="1" applyBorder="1"/>
    <xf numFmtId="165" fontId="6" fillId="3" borderId="55" xfId="0" applyNumberFormat="1" applyFont="1" applyFill="1" applyBorder="1"/>
    <xf numFmtId="165" fontId="6" fillId="3" borderId="58" xfId="0" applyNumberFormat="1" applyFont="1" applyFill="1" applyBorder="1"/>
    <xf numFmtId="0" fontId="6" fillId="0" borderId="59" xfId="0" applyFont="1" applyBorder="1"/>
    <xf numFmtId="0" fontId="8" fillId="2" borderId="42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/>
    <xf numFmtId="0" fontId="6" fillId="0" borderId="63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37" fontId="6" fillId="0" borderId="60" xfId="0" applyNumberFormat="1" applyFont="1" applyBorder="1" applyAlignment="1">
      <alignment horizontal="center"/>
    </xf>
    <xf numFmtId="9" fontId="6" fillId="2" borderId="64" xfId="0" applyNumberFormat="1" applyFont="1" applyFill="1" applyBorder="1"/>
    <xf numFmtId="166" fontId="6" fillId="3" borderId="64" xfId="0" applyNumberFormat="1" applyFont="1" applyFill="1" applyBorder="1"/>
    <xf numFmtId="37" fontId="6" fillId="0" borderId="65" xfId="0" applyNumberFormat="1" applyFont="1" applyBorder="1" applyAlignment="1">
      <alignment horizontal="center"/>
    </xf>
    <xf numFmtId="9" fontId="6" fillId="2" borderId="66" xfId="0" applyNumberFormat="1" applyFont="1" applyFill="1" applyBorder="1"/>
    <xf numFmtId="166" fontId="6" fillId="3" borderId="66" xfId="0" applyNumberFormat="1" applyFont="1" applyFill="1" applyBorder="1"/>
    <xf numFmtId="37" fontId="6" fillId="0" borderId="67" xfId="0" applyNumberFormat="1" applyFont="1" applyBorder="1" applyAlignment="1">
      <alignment horizontal="center"/>
    </xf>
    <xf numFmtId="9" fontId="6" fillId="2" borderId="68" xfId="0" applyNumberFormat="1" applyFont="1" applyFill="1" applyBorder="1"/>
    <xf numFmtId="166" fontId="6" fillId="3" borderId="68" xfId="0" applyNumberFormat="1" applyFont="1" applyFill="1" applyBorder="1"/>
    <xf numFmtId="0" fontId="18" fillId="0" borderId="6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167" fontId="6" fillId="2" borderId="74" xfId="0" applyNumberFormat="1" applyFont="1" applyFill="1" applyBorder="1"/>
    <xf numFmtId="167" fontId="6" fillId="2" borderId="75" xfId="0" applyNumberFormat="1" applyFont="1" applyFill="1" applyBorder="1"/>
    <xf numFmtId="0" fontId="6" fillId="0" borderId="69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167" fontId="6" fillId="3" borderId="74" xfId="0" applyNumberFormat="1" applyFont="1" applyFill="1" applyBorder="1" applyAlignment="1">
      <alignment horizontal="center" vertical="center"/>
    </xf>
    <xf numFmtId="167" fontId="6" fillId="3" borderId="75" xfId="0" applyNumberFormat="1" applyFont="1" applyFill="1" applyBorder="1" applyAlignment="1">
      <alignment horizontal="center" vertical="center"/>
    </xf>
    <xf numFmtId="0" fontId="0" fillId="0" borderId="62" xfId="0" applyBorder="1"/>
    <xf numFmtId="0" fontId="6" fillId="0" borderId="78" xfId="0" applyFont="1" applyBorder="1"/>
    <xf numFmtId="0" fontId="6" fillId="0" borderId="79" xfId="0" applyFont="1" applyBorder="1"/>
    <xf numFmtId="0" fontId="6" fillId="0" borderId="80" xfId="0" applyFont="1" applyBorder="1"/>
    <xf numFmtId="165" fontId="6" fillId="2" borderId="82" xfId="1" applyNumberFormat="1" applyFont="1" applyFill="1" applyBorder="1"/>
    <xf numFmtId="165" fontId="6" fillId="2" borderId="66" xfId="1" applyNumberFormat="1" applyFont="1" applyFill="1" applyBorder="1"/>
    <xf numFmtId="165" fontId="6" fillId="2" borderId="83" xfId="1" applyNumberFormat="1" applyFont="1" applyFill="1" applyBorder="1"/>
    <xf numFmtId="37" fontId="6" fillId="3" borderId="82" xfId="0" applyNumberFormat="1" applyFont="1" applyFill="1" applyBorder="1"/>
    <xf numFmtId="37" fontId="6" fillId="3" borderId="66" xfId="0" applyNumberFormat="1" applyFont="1" applyFill="1" applyBorder="1"/>
    <xf numFmtId="37" fontId="6" fillId="3" borderId="83" xfId="0" applyNumberFormat="1" applyFont="1" applyFill="1" applyBorder="1"/>
    <xf numFmtId="37" fontId="6" fillId="3" borderId="85" xfId="0" applyNumberFormat="1" applyFont="1" applyFill="1" applyBorder="1"/>
    <xf numFmtId="0" fontId="6" fillId="0" borderId="83" xfId="0" applyFont="1" applyBorder="1"/>
    <xf numFmtId="37" fontId="6" fillId="3" borderId="86" xfId="0" applyNumberFormat="1" applyFont="1" applyFill="1" applyBorder="1"/>
    <xf numFmtId="0" fontId="6" fillId="0" borderId="85" xfId="0" applyFont="1" applyBorder="1"/>
    <xf numFmtId="5" fontId="6" fillId="2" borderId="82" xfId="0" applyNumberFormat="1" applyFont="1" applyFill="1" applyBorder="1"/>
    <xf numFmtId="5" fontId="6" fillId="2" borderId="66" xfId="0" applyNumberFormat="1" applyFont="1" applyFill="1" applyBorder="1"/>
    <xf numFmtId="5" fontId="6" fillId="2" borderId="83" xfId="0" applyNumberFormat="1" applyFont="1" applyFill="1" applyBorder="1"/>
    <xf numFmtId="5" fontId="6" fillId="2" borderId="87" xfId="0" applyNumberFormat="1" applyFont="1" applyFill="1" applyBorder="1"/>
    <xf numFmtId="5" fontId="6" fillId="2" borderId="88" xfId="0" applyNumberFormat="1" applyFont="1" applyFill="1" applyBorder="1"/>
    <xf numFmtId="164" fontId="6" fillId="2" borderId="82" xfId="0" applyNumberFormat="1" applyFont="1" applyFill="1" applyBorder="1"/>
    <xf numFmtId="164" fontId="6" fillId="2" borderId="87" xfId="0" applyNumberFormat="1" applyFont="1" applyFill="1" applyBorder="1"/>
    <xf numFmtId="164" fontId="6" fillId="2" borderId="66" xfId="0" applyNumberFormat="1" applyFont="1" applyFill="1" applyBorder="1"/>
    <xf numFmtId="164" fontId="6" fillId="2" borderId="88" xfId="0" applyNumberFormat="1" applyFont="1" applyFill="1" applyBorder="1"/>
    <xf numFmtId="164" fontId="6" fillId="2" borderId="83" xfId="0" applyNumberFormat="1" applyFont="1" applyFill="1" applyBorder="1"/>
    <xf numFmtId="164" fontId="6" fillId="2" borderId="89" xfId="0" applyNumberFormat="1" applyFont="1" applyFill="1" applyBorder="1"/>
    <xf numFmtId="164" fontId="6" fillId="2" borderId="85" xfId="0" applyNumberFormat="1" applyFont="1" applyFill="1" applyBorder="1"/>
    <xf numFmtId="164" fontId="6" fillId="2" borderId="90" xfId="0" applyNumberFormat="1" applyFont="1" applyFill="1" applyBorder="1"/>
    <xf numFmtId="164" fontId="6" fillId="2" borderId="86" xfId="0" applyNumberFormat="1" applyFont="1" applyFill="1" applyBorder="1"/>
    <xf numFmtId="164" fontId="6" fillId="2" borderId="91" xfId="0" applyNumberFormat="1" applyFont="1" applyFill="1" applyBorder="1"/>
    <xf numFmtId="165" fontId="6" fillId="3" borderId="82" xfId="0" applyNumberFormat="1" applyFont="1" applyFill="1" applyBorder="1"/>
    <xf numFmtId="165" fontId="6" fillId="3" borderId="66" xfId="0" applyNumberFormat="1" applyFont="1" applyFill="1" applyBorder="1"/>
    <xf numFmtId="165" fontId="6" fillId="3" borderId="83" xfId="0" applyNumberFormat="1" applyFont="1" applyFill="1" applyBorder="1"/>
    <xf numFmtId="165" fontId="6" fillId="3" borderId="85" xfId="0" applyNumberFormat="1" applyFont="1" applyFill="1" applyBorder="1"/>
    <xf numFmtId="165" fontId="6" fillId="3" borderId="86" xfId="0" applyNumberFormat="1" applyFont="1" applyFill="1" applyBorder="1"/>
    <xf numFmtId="5" fontId="6" fillId="3" borderId="82" xfId="0" applyNumberFormat="1" applyFont="1" applyFill="1" applyBorder="1"/>
    <xf numFmtId="5" fontId="6" fillId="3" borderId="66" xfId="0" applyNumberFormat="1" applyFont="1" applyFill="1" applyBorder="1"/>
    <xf numFmtId="5" fontId="6" fillId="3" borderId="83" xfId="0" applyNumberFormat="1" applyFont="1" applyFill="1" applyBorder="1"/>
    <xf numFmtId="0" fontId="10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/>
    <xf numFmtId="0" fontId="19" fillId="15" borderId="92" xfId="0" applyFont="1" applyFill="1" applyBorder="1" applyAlignment="1">
      <alignment horizontal="center"/>
    </xf>
    <xf numFmtId="0" fontId="6" fillId="8" borderId="0" xfId="0" applyFont="1" applyFill="1"/>
    <xf numFmtId="0" fontId="20" fillId="0" borderId="0" xfId="0" applyFont="1" applyAlignment="1">
      <alignment horizontal="left" vertical="center"/>
    </xf>
    <xf numFmtId="0" fontId="6" fillId="0" borderId="46" xfId="0" applyFont="1" applyBorder="1"/>
    <xf numFmtId="0" fontId="6" fillId="0" borderId="47" xfId="0" applyFont="1" applyBorder="1"/>
    <xf numFmtId="0" fontId="6" fillId="0" borderId="23" xfId="0" applyFont="1" applyBorder="1"/>
    <xf numFmtId="169" fontId="0" fillId="0" borderId="0" xfId="0" applyNumberFormat="1"/>
    <xf numFmtId="0" fontId="0" fillId="0" borderId="0" xfId="0" applyAlignment="1">
      <alignment wrapText="1"/>
    </xf>
    <xf numFmtId="0" fontId="5" fillId="0" borderId="1" xfId="0" applyFont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3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0" xfId="0" applyFont="1" applyAlignment="1">
      <alignment horizontal="left"/>
    </xf>
    <xf numFmtId="3" fontId="8" fillId="8" borderId="0" xfId="0" applyNumberFormat="1" applyFont="1" applyFill="1" applyAlignment="1">
      <alignment horizontal="center"/>
    </xf>
    <xf numFmtId="1" fontId="6" fillId="0" borderId="0" xfId="0" applyNumberFormat="1" applyFont="1"/>
    <xf numFmtId="165" fontId="6" fillId="0" borderId="0" xfId="0" applyNumberFormat="1" applyFont="1"/>
    <xf numFmtId="2" fontId="6" fillId="0" borderId="0" xfId="0" applyNumberFormat="1" applyFont="1"/>
    <xf numFmtId="167" fontId="6" fillId="2" borderId="70" xfId="0" applyNumberFormat="1" applyFont="1" applyFill="1" applyBorder="1"/>
    <xf numFmtId="167" fontId="6" fillId="2" borderId="71" xfId="0" applyNumberFormat="1" applyFont="1" applyFill="1" applyBorder="1"/>
    <xf numFmtId="167" fontId="6" fillId="2" borderId="72" xfId="0" applyNumberFormat="1" applyFont="1" applyFill="1" applyBorder="1"/>
    <xf numFmtId="167" fontId="6" fillId="3" borderId="76" xfId="0" applyNumberFormat="1" applyFont="1" applyFill="1" applyBorder="1"/>
    <xf numFmtId="167" fontId="6" fillId="3" borderId="77" xfId="0" applyNumberFormat="1" applyFont="1" applyFill="1" applyBorder="1"/>
    <xf numFmtId="167" fontId="6" fillId="3" borderId="0" xfId="0" applyNumberFormat="1" applyFont="1" applyFill="1"/>
    <xf numFmtId="164" fontId="6" fillId="0" borderId="0" xfId="0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10" xfId="0" applyFont="1" applyBorder="1"/>
    <xf numFmtId="0" fontId="8" fillId="0" borderId="16" xfId="0" applyFont="1" applyBorder="1"/>
    <xf numFmtId="0" fontId="10" fillId="0" borderId="0" xfId="0" applyFont="1" applyAlignment="1">
      <alignment horizontal="center" vertical="center" wrapText="1"/>
    </xf>
    <xf numFmtId="5" fontId="6" fillId="0" borderId="83" xfId="0" applyNumberFormat="1" applyFont="1" applyBorder="1"/>
    <xf numFmtId="170" fontId="6" fillId="0" borderId="82" xfId="0" applyNumberFormat="1" applyFont="1" applyBorder="1"/>
    <xf numFmtId="5" fontId="6" fillId="0" borderId="82" xfId="0" applyNumberFormat="1" applyFont="1" applyBorder="1"/>
    <xf numFmtId="5" fontId="6" fillId="0" borderId="0" xfId="0" applyNumberFormat="1" applyFont="1"/>
    <xf numFmtId="0" fontId="12" fillId="8" borderId="0" xfId="0" applyFont="1" applyFill="1" applyAlignment="1">
      <alignment vertical="center" textRotation="90" wrapText="1"/>
    </xf>
    <xf numFmtId="165" fontId="8" fillId="0" borderId="0" xfId="1" applyNumberFormat="1" applyFont="1"/>
    <xf numFmtId="165" fontId="6" fillId="3" borderId="0" xfId="1" applyNumberFormat="1" applyFont="1" applyFill="1"/>
    <xf numFmtId="2" fontId="8" fillId="0" borderId="0" xfId="0" applyNumberFormat="1" applyFont="1"/>
    <xf numFmtId="0" fontId="10" fillId="6" borderId="0" xfId="0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top"/>
    </xf>
    <xf numFmtId="168" fontId="6" fillId="0" borderId="0" xfId="0" applyNumberFormat="1" applyFont="1" applyAlignment="1">
      <alignment horizontal="center" vertical="top"/>
    </xf>
    <xf numFmtId="0" fontId="8" fillId="13" borderId="0" xfId="0" applyFont="1" applyFill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10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169" fontId="6" fillId="0" borderId="0" xfId="0" applyNumberFormat="1" applyFont="1" applyAlignment="1">
      <alignment horizontal="center" vertical="top"/>
    </xf>
    <xf numFmtId="0" fontId="8" fillId="8" borderId="0" xfId="0" applyFont="1" applyFill="1" applyAlignment="1">
      <alignment vertical="center" textRotation="90"/>
    </xf>
    <xf numFmtId="0" fontId="19" fillId="7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96" xfId="0" applyFont="1" applyBorder="1"/>
    <xf numFmtId="0" fontId="6" fillId="0" borderId="97" xfId="0" applyFont="1" applyBorder="1"/>
    <xf numFmtId="0" fontId="6" fillId="0" borderId="98" xfId="0" applyFont="1" applyBorder="1" applyAlignment="1">
      <alignment vertical="top"/>
    </xf>
    <xf numFmtId="0" fontId="6" fillId="0" borderId="99" xfId="0" applyFont="1" applyBorder="1" applyAlignment="1">
      <alignment vertical="top"/>
    </xf>
    <xf numFmtId="0" fontId="6" fillId="0" borderId="100" xfId="0" applyFont="1" applyBorder="1" applyAlignment="1">
      <alignment vertical="top"/>
    </xf>
    <xf numFmtId="0" fontId="6" fillId="0" borderId="102" xfId="0" applyFont="1" applyBorder="1"/>
    <xf numFmtId="0" fontId="6" fillId="0" borderId="103" xfId="0" applyFont="1" applyBorder="1"/>
    <xf numFmtId="0" fontId="6" fillId="0" borderId="104" xfId="0" applyFont="1" applyBorder="1" applyAlignment="1">
      <alignment vertical="top"/>
    </xf>
    <xf numFmtId="0" fontId="6" fillId="0" borderId="105" xfId="0" applyFont="1" applyBorder="1" applyAlignment="1">
      <alignment vertical="top"/>
    </xf>
    <xf numFmtId="0" fontId="6" fillId="0" borderId="106" xfId="0" applyFont="1" applyBorder="1" applyAlignment="1">
      <alignment vertical="top"/>
    </xf>
    <xf numFmtId="0" fontId="6" fillId="0" borderId="97" xfId="0" applyFont="1" applyBorder="1" applyAlignment="1">
      <alignment vertical="top" wrapText="1"/>
    </xf>
    <xf numFmtId="0" fontId="6" fillId="0" borderId="97" xfId="0" applyFont="1" applyBorder="1" applyAlignment="1">
      <alignment vertical="top"/>
    </xf>
    <xf numFmtId="0" fontId="6" fillId="0" borderId="101" xfId="0" applyFont="1" applyBorder="1" applyAlignment="1">
      <alignment vertical="top"/>
    </xf>
    <xf numFmtId="0" fontId="6" fillId="0" borderId="0" xfId="0" applyFont="1" applyAlignment="1">
      <alignment horizontal="left" vertical="center"/>
    </xf>
    <xf numFmtId="0" fontId="8" fillId="0" borderId="93" xfId="0" applyFont="1" applyBorder="1" applyAlignment="1">
      <alignment horizontal="left" vertical="center"/>
    </xf>
    <xf numFmtId="0" fontId="8" fillId="0" borderId="94" xfId="0" applyFont="1" applyBorder="1" applyAlignment="1">
      <alignment horizontal="left" vertical="center"/>
    </xf>
    <xf numFmtId="0" fontId="6" fillId="0" borderId="107" xfId="0" applyFont="1" applyBorder="1" applyAlignment="1">
      <alignment vertical="top"/>
    </xf>
    <xf numFmtId="0" fontId="6" fillId="0" borderId="108" xfId="0" applyFont="1" applyBorder="1" applyAlignment="1">
      <alignment vertical="top"/>
    </xf>
    <xf numFmtId="0" fontId="6" fillId="0" borderId="109" xfId="0" applyFont="1" applyBorder="1" applyAlignment="1">
      <alignment vertical="top"/>
    </xf>
    <xf numFmtId="0" fontId="10" fillId="4" borderId="9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6" fillId="0" borderId="94" xfId="0" applyFont="1" applyBorder="1" applyAlignment="1">
      <alignment horizontal="center"/>
    </xf>
    <xf numFmtId="0" fontId="6" fillId="0" borderId="95" xfId="0" applyFont="1" applyBorder="1" applyAlignment="1">
      <alignment horizontal="center"/>
    </xf>
    <xf numFmtId="0" fontId="8" fillId="11" borderId="0" xfId="0" applyFont="1" applyFill="1" applyAlignment="1">
      <alignment horizontal="center" vertical="center" textRotation="90"/>
    </xf>
    <xf numFmtId="0" fontId="10" fillId="6" borderId="81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textRotation="90" wrapText="1"/>
    </xf>
    <xf numFmtId="0" fontId="10" fillId="11" borderId="0" xfId="0" applyFont="1" applyFill="1" applyAlignment="1">
      <alignment horizontal="center" vertical="center" wrapText="1"/>
    </xf>
    <xf numFmtId="0" fontId="10" fillId="11" borderId="7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 vertical="center" textRotation="90"/>
    </xf>
    <xf numFmtId="0" fontId="10" fillId="6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textRotation="90"/>
    </xf>
    <xf numFmtId="0" fontId="10" fillId="6" borderId="1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0" fontId="12" fillId="12" borderId="0" xfId="0" applyFont="1" applyFill="1" applyAlignment="1">
      <alignment horizontal="center" vertical="center" textRotation="90" wrapText="1"/>
    </xf>
    <xf numFmtId="2" fontId="6" fillId="0" borderId="56" xfId="0" applyNumberFormat="1" applyFont="1" applyBorder="1"/>
    <xf numFmtId="2" fontId="6" fillId="0" borderId="57" xfId="0" applyNumberFormat="1" applyFont="1" applyBorder="1"/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6" fillId="0" borderId="51" xfId="0" applyFont="1" applyBorder="1"/>
    <xf numFmtId="0" fontId="16" fillId="0" borderId="47" xfId="0" applyFont="1" applyBorder="1"/>
    <xf numFmtId="2" fontId="6" fillId="0" borderId="46" xfId="0" applyNumberFormat="1" applyFont="1" applyBorder="1"/>
    <xf numFmtId="2" fontId="6" fillId="0" borderId="47" xfId="0" applyNumberFormat="1" applyFont="1" applyBorder="1"/>
    <xf numFmtId="0" fontId="6" fillId="0" borderId="46" xfId="0" applyFont="1" applyBorder="1"/>
    <xf numFmtId="0" fontId="6" fillId="0" borderId="47" xfId="0" applyFont="1" applyBorder="1"/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6" fillId="0" borderId="43" xfId="0" applyFont="1" applyBorder="1"/>
    <xf numFmtId="0" fontId="6" fillId="0" borderId="44" xfId="0" applyFont="1" applyBorder="1"/>
    <xf numFmtId="0" fontId="6" fillId="0" borderId="20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8" fillId="0" borderId="25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6" fillId="0" borderId="25" xfId="0" applyFont="1" applyBorder="1"/>
    <xf numFmtId="0" fontId="6" fillId="0" borderId="26" xfId="0" applyFont="1" applyBorder="1"/>
    <xf numFmtId="0" fontId="15" fillId="0" borderId="34" xfId="0" applyFont="1" applyBorder="1" applyAlignment="1">
      <alignment horizontal="center" vertical="top" wrapText="1"/>
    </xf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37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6" fillId="0" borderId="23" xfId="0" applyFont="1" applyBorder="1"/>
    <xf numFmtId="0" fontId="6" fillId="0" borderId="0" xfId="0" applyFont="1"/>
    <xf numFmtId="0" fontId="12" fillId="5" borderId="0" xfId="0" applyFont="1" applyFill="1" applyAlignment="1">
      <alignment horizontal="center" vertical="center" textRotation="90" wrapText="1"/>
    </xf>
    <xf numFmtId="0" fontId="6" fillId="0" borderId="12" xfId="0" applyFont="1" applyBorder="1"/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49" fontId="1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4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Res'!$L$100:$AS$100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0.12602456605383208</c:v>
                </c:pt>
                <c:pt idx="2">
                  <c:v>0.12620637917932606</c:v>
                </c:pt>
                <c:pt idx="3">
                  <c:v>0.12638819230482004</c:v>
                </c:pt>
                <c:pt idx="4">
                  <c:v>0.12657000543031402</c:v>
                </c:pt>
                <c:pt idx="5">
                  <c:v>0.126751818555808</c:v>
                </c:pt>
                <c:pt idx="6">
                  <c:v>0.12693363168130198</c:v>
                </c:pt>
                <c:pt idx="7">
                  <c:v>0.12711544480679596</c:v>
                </c:pt>
                <c:pt idx="8">
                  <c:v>0.12729725793228994</c:v>
                </c:pt>
                <c:pt idx="9">
                  <c:v>0.12747907105778392</c:v>
                </c:pt>
                <c:pt idx="10">
                  <c:v>0.1276608841832779</c:v>
                </c:pt>
                <c:pt idx="11">
                  <c:v>0.12784269730877187</c:v>
                </c:pt>
                <c:pt idx="12">
                  <c:v>0.12802451043426585</c:v>
                </c:pt>
                <c:pt idx="13">
                  <c:v>0.12820632355975983</c:v>
                </c:pt>
                <c:pt idx="14">
                  <c:v>0.12838813668525381</c:v>
                </c:pt>
                <c:pt idx="15">
                  <c:v>0.12856994981074779</c:v>
                </c:pt>
                <c:pt idx="16">
                  <c:v>0.12875176293624177</c:v>
                </c:pt>
                <c:pt idx="17">
                  <c:v>0.12893357606173575</c:v>
                </c:pt>
                <c:pt idx="18">
                  <c:v>0.12911538918722973</c:v>
                </c:pt>
                <c:pt idx="19">
                  <c:v>0.12929720231272371</c:v>
                </c:pt>
                <c:pt idx="20">
                  <c:v>0.12947901543821769</c:v>
                </c:pt>
                <c:pt idx="21">
                  <c:v>0.12966082856371167</c:v>
                </c:pt>
                <c:pt idx="22">
                  <c:v>0.12984264168920565</c:v>
                </c:pt>
                <c:pt idx="23">
                  <c:v>0.13002445481469962</c:v>
                </c:pt>
                <c:pt idx="24">
                  <c:v>0.1302062679401936</c:v>
                </c:pt>
                <c:pt idx="25">
                  <c:v>0.13038808106568758</c:v>
                </c:pt>
                <c:pt idx="26">
                  <c:v>0.13056989419118156</c:v>
                </c:pt>
                <c:pt idx="27">
                  <c:v>0.13075170731667554</c:v>
                </c:pt>
                <c:pt idx="28">
                  <c:v>0.13093352044216952</c:v>
                </c:pt>
                <c:pt idx="29">
                  <c:v>0.1311153335676635</c:v>
                </c:pt>
                <c:pt idx="30">
                  <c:v>0.13129714669315748</c:v>
                </c:pt>
                <c:pt idx="31">
                  <c:v>0.13147895981865146</c:v>
                </c:pt>
                <c:pt idx="32">
                  <c:v>0.13166077294414544</c:v>
                </c:pt>
                <c:pt idx="33">
                  <c:v>0.13184258606963972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C-4EB7-BBB5-502197497027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Res'!$L$101:$AS$101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C-4EB7-BBB5-502197497027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Res'!$L$102:$AS$102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CC-4EB7-BBB5-502197497027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Res'!$L$103:$AS$103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0.14807715025679657</c:v>
                </c:pt>
                <c:pt idx="2">
                  <c:v>0.14829077820526285</c:v>
                </c:pt>
                <c:pt idx="3">
                  <c:v>0.14850440615372912</c:v>
                </c:pt>
                <c:pt idx="4">
                  <c:v>0.14871803410219539</c:v>
                </c:pt>
                <c:pt idx="5">
                  <c:v>0.14893166205066166</c:v>
                </c:pt>
                <c:pt idx="6">
                  <c:v>0.14914528999912793</c:v>
                </c:pt>
                <c:pt idx="7">
                  <c:v>0.14935891794759421</c:v>
                </c:pt>
                <c:pt idx="8">
                  <c:v>0.14957254589606048</c:v>
                </c:pt>
                <c:pt idx="9">
                  <c:v>0.14978617384452675</c:v>
                </c:pt>
                <c:pt idx="10">
                  <c:v>0.14999980179299302</c:v>
                </c:pt>
                <c:pt idx="11">
                  <c:v>0.15021342974145929</c:v>
                </c:pt>
                <c:pt idx="12">
                  <c:v>0.15042705768992556</c:v>
                </c:pt>
                <c:pt idx="13">
                  <c:v>0.15064068563839184</c:v>
                </c:pt>
                <c:pt idx="14">
                  <c:v>0.15085431358685811</c:v>
                </c:pt>
                <c:pt idx="15">
                  <c:v>0.15106794153532438</c:v>
                </c:pt>
                <c:pt idx="16">
                  <c:v>0.15128156948379065</c:v>
                </c:pt>
                <c:pt idx="17">
                  <c:v>0.15149519743225692</c:v>
                </c:pt>
                <c:pt idx="18">
                  <c:v>0.15170882538072319</c:v>
                </c:pt>
                <c:pt idx="19">
                  <c:v>0.15192245332918947</c:v>
                </c:pt>
                <c:pt idx="20">
                  <c:v>0.15213608127765574</c:v>
                </c:pt>
                <c:pt idx="21">
                  <c:v>0.15234970922612201</c:v>
                </c:pt>
                <c:pt idx="22">
                  <c:v>0.15256333717458828</c:v>
                </c:pt>
                <c:pt idx="23">
                  <c:v>0.15277696512305455</c:v>
                </c:pt>
                <c:pt idx="24">
                  <c:v>0.15299059307152083</c:v>
                </c:pt>
                <c:pt idx="25">
                  <c:v>0.1532042210199871</c:v>
                </c:pt>
                <c:pt idx="26">
                  <c:v>0.15341784896845337</c:v>
                </c:pt>
                <c:pt idx="27">
                  <c:v>0.15363147691691964</c:v>
                </c:pt>
                <c:pt idx="28">
                  <c:v>0.15384510486538591</c:v>
                </c:pt>
                <c:pt idx="29">
                  <c:v>0.15405873281385218</c:v>
                </c:pt>
                <c:pt idx="30">
                  <c:v>0.15427236076231846</c:v>
                </c:pt>
                <c:pt idx="31">
                  <c:v>0.15448598871078473</c:v>
                </c:pt>
                <c:pt idx="32">
                  <c:v>0.154699616659251</c:v>
                </c:pt>
                <c:pt idx="33">
                  <c:v>0.15491324460771688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CC-4EB7-BBB5-502197497027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Res'!$L$104:$AS$104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CC-4EB7-BBB5-502197497027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Res'!$L$105:$AS$105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CC-4EB7-BBB5-502197497027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Res'!$L$106:$AS$106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0.16230810972477111</c:v>
                </c:pt>
                <c:pt idx="2">
                  <c:v>0.16254226839435523</c:v>
                </c:pt>
                <c:pt idx="3">
                  <c:v>0.16277642706393936</c:v>
                </c:pt>
                <c:pt idx="4">
                  <c:v>0.16301058573352348</c:v>
                </c:pt>
                <c:pt idx="5">
                  <c:v>0.1632447444031076</c:v>
                </c:pt>
                <c:pt idx="6">
                  <c:v>0.16347890307269172</c:v>
                </c:pt>
                <c:pt idx="7">
                  <c:v>0.16371306174227584</c:v>
                </c:pt>
                <c:pt idx="8">
                  <c:v>0.16394722041185997</c:v>
                </c:pt>
                <c:pt idx="9">
                  <c:v>0.16418137908144409</c:v>
                </c:pt>
                <c:pt idx="10">
                  <c:v>0.16441553775102821</c:v>
                </c:pt>
                <c:pt idx="11">
                  <c:v>0.16464969642061233</c:v>
                </c:pt>
                <c:pt idx="12">
                  <c:v>0.16488385509019646</c:v>
                </c:pt>
                <c:pt idx="13">
                  <c:v>0.16511801375978058</c:v>
                </c:pt>
                <c:pt idx="14">
                  <c:v>0.1653521724293647</c:v>
                </c:pt>
                <c:pt idx="15">
                  <c:v>0.16558633109894882</c:v>
                </c:pt>
                <c:pt idx="16">
                  <c:v>0.16582048976853295</c:v>
                </c:pt>
                <c:pt idx="17">
                  <c:v>0.16605464843811707</c:v>
                </c:pt>
                <c:pt idx="18">
                  <c:v>0.16628880710770119</c:v>
                </c:pt>
                <c:pt idx="19">
                  <c:v>0.16652296577728531</c:v>
                </c:pt>
                <c:pt idx="20">
                  <c:v>0.16675712444686944</c:v>
                </c:pt>
                <c:pt idx="21">
                  <c:v>0.16699128311645356</c:v>
                </c:pt>
                <c:pt idx="22">
                  <c:v>0.16722544178603768</c:v>
                </c:pt>
                <c:pt idx="23">
                  <c:v>0.1674596004556218</c:v>
                </c:pt>
                <c:pt idx="24">
                  <c:v>0.16769375912520593</c:v>
                </c:pt>
                <c:pt idx="25">
                  <c:v>0.16792791779479005</c:v>
                </c:pt>
                <c:pt idx="26">
                  <c:v>0.16816207646437417</c:v>
                </c:pt>
                <c:pt idx="27">
                  <c:v>0.16839623513395829</c:v>
                </c:pt>
                <c:pt idx="28">
                  <c:v>0.16863039380354242</c:v>
                </c:pt>
                <c:pt idx="29">
                  <c:v>0.16886455247312654</c:v>
                </c:pt>
                <c:pt idx="30">
                  <c:v>0.16909871114271066</c:v>
                </c:pt>
                <c:pt idx="31">
                  <c:v>0.16933286981229478</c:v>
                </c:pt>
                <c:pt idx="32">
                  <c:v>0.16956702848187891</c:v>
                </c:pt>
                <c:pt idx="33">
                  <c:v>0.16980118715146314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CC-4EB7-BBB5-502197497027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Res'!$L$107:$AS$107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0.1621785775268601</c:v>
                </c:pt>
                <c:pt idx="2">
                  <c:v>0.16228320399853322</c:v>
                </c:pt>
                <c:pt idx="3">
                  <c:v>0.16238783047020633</c:v>
                </c:pt>
                <c:pt idx="4">
                  <c:v>0.16249245694187944</c:v>
                </c:pt>
                <c:pt idx="5">
                  <c:v>0.16259708341355256</c:v>
                </c:pt>
                <c:pt idx="6">
                  <c:v>0.16270170988522567</c:v>
                </c:pt>
                <c:pt idx="7">
                  <c:v>0.16280633635689878</c:v>
                </c:pt>
                <c:pt idx="8">
                  <c:v>0.1629109628285719</c:v>
                </c:pt>
                <c:pt idx="9">
                  <c:v>0.16301558930024501</c:v>
                </c:pt>
                <c:pt idx="10">
                  <c:v>0.16312021577191813</c:v>
                </c:pt>
                <c:pt idx="11">
                  <c:v>0.16322484224359124</c:v>
                </c:pt>
                <c:pt idx="12">
                  <c:v>0.16332946871526435</c:v>
                </c:pt>
                <c:pt idx="13">
                  <c:v>0.16343409518693747</c:v>
                </c:pt>
                <c:pt idx="14">
                  <c:v>0.16353872165861058</c:v>
                </c:pt>
                <c:pt idx="15">
                  <c:v>0.16364334813028369</c:v>
                </c:pt>
                <c:pt idx="16">
                  <c:v>0.16374797460195681</c:v>
                </c:pt>
                <c:pt idx="17">
                  <c:v>0.16385260107362992</c:v>
                </c:pt>
                <c:pt idx="18">
                  <c:v>0.16395722754530304</c:v>
                </c:pt>
                <c:pt idx="19">
                  <c:v>0.16406185401697615</c:v>
                </c:pt>
                <c:pt idx="20">
                  <c:v>0.16416648048864926</c:v>
                </c:pt>
                <c:pt idx="21">
                  <c:v>0.16427110696032238</c:v>
                </c:pt>
                <c:pt idx="22">
                  <c:v>0.16437573343199549</c:v>
                </c:pt>
                <c:pt idx="23">
                  <c:v>0.1644803599036686</c:v>
                </c:pt>
                <c:pt idx="24">
                  <c:v>0.16458498637534172</c:v>
                </c:pt>
                <c:pt idx="25">
                  <c:v>0.16468961284701483</c:v>
                </c:pt>
                <c:pt idx="26">
                  <c:v>0.16479423931868795</c:v>
                </c:pt>
                <c:pt idx="27">
                  <c:v>0.16489886579036106</c:v>
                </c:pt>
                <c:pt idx="28">
                  <c:v>0.16500349226203417</c:v>
                </c:pt>
                <c:pt idx="29">
                  <c:v>0.16510811873370729</c:v>
                </c:pt>
                <c:pt idx="30">
                  <c:v>0.1652127452053804</c:v>
                </c:pt>
                <c:pt idx="31">
                  <c:v>0.16531737167705352</c:v>
                </c:pt>
                <c:pt idx="32">
                  <c:v>0.16542199814872663</c:v>
                </c:pt>
                <c:pt idx="33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CC-4EB7-BBB5-502197497027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Res'!$L$108:$AS$108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CC-4EB7-BBB5-502197497027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Res'!$L$109:$AS$109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0.18237146043855085</c:v>
                </c:pt>
                <c:pt idx="2">
                  <c:v>0.18263456410366541</c:v>
                </c:pt>
                <c:pt idx="3">
                  <c:v>0.18289766776877997</c:v>
                </c:pt>
                <c:pt idx="4">
                  <c:v>0.18316077143389453</c:v>
                </c:pt>
                <c:pt idx="5">
                  <c:v>0.18342387509900909</c:v>
                </c:pt>
                <c:pt idx="6">
                  <c:v>0.18368697876412365</c:v>
                </c:pt>
                <c:pt idx="7">
                  <c:v>0.18395008242923822</c:v>
                </c:pt>
                <c:pt idx="8">
                  <c:v>0.18421318609435278</c:v>
                </c:pt>
                <c:pt idx="9">
                  <c:v>0.18447628975946734</c:v>
                </c:pt>
                <c:pt idx="10">
                  <c:v>0.1847393934245819</c:v>
                </c:pt>
                <c:pt idx="11">
                  <c:v>0.18500249708969646</c:v>
                </c:pt>
                <c:pt idx="12">
                  <c:v>0.18526560075481102</c:v>
                </c:pt>
                <c:pt idx="13">
                  <c:v>0.18552870441992558</c:v>
                </c:pt>
                <c:pt idx="14">
                  <c:v>0.18579180808504014</c:v>
                </c:pt>
                <c:pt idx="15">
                  <c:v>0.18605491175015471</c:v>
                </c:pt>
                <c:pt idx="16">
                  <c:v>0.18631801541526927</c:v>
                </c:pt>
                <c:pt idx="17">
                  <c:v>0.18658111908038383</c:v>
                </c:pt>
                <c:pt idx="18">
                  <c:v>0.18684422274549839</c:v>
                </c:pt>
                <c:pt idx="19">
                  <c:v>0.18710732641061295</c:v>
                </c:pt>
                <c:pt idx="20">
                  <c:v>0.18737043007572751</c:v>
                </c:pt>
                <c:pt idx="21">
                  <c:v>0.18763353374084207</c:v>
                </c:pt>
                <c:pt idx="22">
                  <c:v>0.18789663740595663</c:v>
                </c:pt>
                <c:pt idx="23">
                  <c:v>0.1881597410710712</c:v>
                </c:pt>
                <c:pt idx="24">
                  <c:v>0.18842284473618576</c:v>
                </c:pt>
                <c:pt idx="25">
                  <c:v>0.18868594840130032</c:v>
                </c:pt>
                <c:pt idx="26">
                  <c:v>0.18894905206641488</c:v>
                </c:pt>
                <c:pt idx="27">
                  <c:v>0.18921215573152944</c:v>
                </c:pt>
                <c:pt idx="28">
                  <c:v>0.189475259396644</c:v>
                </c:pt>
                <c:pt idx="29">
                  <c:v>0.18973836306175856</c:v>
                </c:pt>
                <c:pt idx="30">
                  <c:v>0.19000146672687312</c:v>
                </c:pt>
                <c:pt idx="31">
                  <c:v>0.19026457039198769</c:v>
                </c:pt>
                <c:pt idx="32">
                  <c:v>0.19052767405710225</c:v>
                </c:pt>
                <c:pt idx="33">
                  <c:v>0.19079077772221706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CC-4EB7-BBB5-502197497027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Res'!$L$110:$AS$110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0.18222591641030172</c:v>
                </c:pt>
                <c:pt idx="2">
                  <c:v>0.18234347604716716</c:v>
                </c:pt>
                <c:pt idx="3">
                  <c:v>0.1824610356840326</c:v>
                </c:pt>
                <c:pt idx="4">
                  <c:v>0.18257859532089804</c:v>
                </c:pt>
                <c:pt idx="5">
                  <c:v>0.18269615495776348</c:v>
                </c:pt>
                <c:pt idx="6">
                  <c:v>0.18281371459462892</c:v>
                </c:pt>
                <c:pt idx="7">
                  <c:v>0.18293127423149436</c:v>
                </c:pt>
                <c:pt idx="8">
                  <c:v>0.18304883386835979</c:v>
                </c:pt>
                <c:pt idx="9">
                  <c:v>0.18316639350522523</c:v>
                </c:pt>
                <c:pt idx="10">
                  <c:v>0.18328395314209067</c:v>
                </c:pt>
                <c:pt idx="11">
                  <c:v>0.18340151277895611</c:v>
                </c:pt>
                <c:pt idx="12">
                  <c:v>0.18351907241582155</c:v>
                </c:pt>
                <c:pt idx="13">
                  <c:v>0.18363663205268699</c:v>
                </c:pt>
                <c:pt idx="14">
                  <c:v>0.18375419168955243</c:v>
                </c:pt>
                <c:pt idx="15">
                  <c:v>0.18387175132641786</c:v>
                </c:pt>
                <c:pt idx="16">
                  <c:v>0.1839893109632833</c:v>
                </c:pt>
                <c:pt idx="17">
                  <c:v>0.18410687060014874</c:v>
                </c:pt>
                <c:pt idx="18">
                  <c:v>0.18422443023701418</c:v>
                </c:pt>
                <c:pt idx="19">
                  <c:v>0.18434198987387962</c:v>
                </c:pt>
                <c:pt idx="20">
                  <c:v>0.18445954951074506</c:v>
                </c:pt>
                <c:pt idx="21">
                  <c:v>0.1845771091476105</c:v>
                </c:pt>
                <c:pt idx="22">
                  <c:v>0.18469466878447593</c:v>
                </c:pt>
                <c:pt idx="23">
                  <c:v>0.18481222842134137</c:v>
                </c:pt>
                <c:pt idx="24">
                  <c:v>0.18492978805820681</c:v>
                </c:pt>
                <c:pt idx="25">
                  <c:v>0.18504734769507225</c:v>
                </c:pt>
                <c:pt idx="26">
                  <c:v>0.18516490733193769</c:v>
                </c:pt>
                <c:pt idx="27">
                  <c:v>0.18528246696880313</c:v>
                </c:pt>
                <c:pt idx="28">
                  <c:v>0.18540002660566857</c:v>
                </c:pt>
                <c:pt idx="29">
                  <c:v>0.185517586242534</c:v>
                </c:pt>
                <c:pt idx="30">
                  <c:v>0.18563514587939944</c:v>
                </c:pt>
                <c:pt idx="31">
                  <c:v>0.18575270551626488</c:v>
                </c:pt>
                <c:pt idx="32">
                  <c:v>0.18587026515313032</c:v>
                </c:pt>
                <c:pt idx="33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CC-4EB7-BBB5-502197497027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Res'!$L$111:$AS$111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CC-4EB7-BBB5-502197497027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Res'!$L$112:$AS$112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0.20838089973029977</c:v>
                </c:pt>
                <c:pt idx="2">
                  <c:v>0.20868152669422863</c:v>
                </c:pt>
                <c:pt idx="3">
                  <c:v>0.20898215365815748</c:v>
                </c:pt>
                <c:pt idx="4">
                  <c:v>0.20928278062208633</c:v>
                </c:pt>
                <c:pt idx="5">
                  <c:v>0.20958340758601518</c:v>
                </c:pt>
                <c:pt idx="6">
                  <c:v>0.20988403454994403</c:v>
                </c:pt>
                <c:pt idx="7">
                  <c:v>0.21018466151387288</c:v>
                </c:pt>
                <c:pt idx="8">
                  <c:v>0.21048528847780174</c:v>
                </c:pt>
                <c:pt idx="9">
                  <c:v>0.21078591544173059</c:v>
                </c:pt>
                <c:pt idx="10">
                  <c:v>0.21108654240565944</c:v>
                </c:pt>
                <c:pt idx="11">
                  <c:v>0.21138716936958829</c:v>
                </c:pt>
                <c:pt idx="12">
                  <c:v>0.21168779633351714</c:v>
                </c:pt>
                <c:pt idx="13">
                  <c:v>0.21198842329744599</c:v>
                </c:pt>
                <c:pt idx="14">
                  <c:v>0.21228905026137485</c:v>
                </c:pt>
                <c:pt idx="15">
                  <c:v>0.2125896772253037</c:v>
                </c:pt>
                <c:pt idx="16">
                  <c:v>0.21289030418923255</c:v>
                </c:pt>
                <c:pt idx="17">
                  <c:v>0.2131909311531614</c:v>
                </c:pt>
                <c:pt idx="18">
                  <c:v>0.21349155811709025</c:v>
                </c:pt>
                <c:pt idx="19">
                  <c:v>0.2137921850810191</c:v>
                </c:pt>
                <c:pt idx="20">
                  <c:v>0.21409281204494796</c:v>
                </c:pt>
                <c:pt idx="21">
                  <c:v>0.21439343900887681</c:v>
                </c:pt>
                <c:pt idx="22">
                  <c:v>0.21469406597280566</c:v>
                </c:pt>
                <c:pt idx="23">
                  <c:v>0.21499469293673451</c:v>
                </c:pt>
                <c:pt idx="24">
                  <c:v>0.21529531990066336</c:v>
                </c:pt>
                <c:pt idx="25">
                  <c:v>0.21559594686459221</c:v>
                </c:pt>
                <c:pt idx="26">
                  <c:v>0.21589657382852107</c:v>
                </c:pt>
                <c:pt idx="27">
                  <c:v>0.21619720079244992</c:v>
                </c:pt>
                <c:pt idx="28">
                  <c:v>0.21649782775637877</c:v>
                </c:pt>
                <c:pt idx="29">
                  <c:v>0.21679845472030762</c:v>
                </c:pt>
                <c:pt idx="30">
                  <c:v>0.21709908168423647</c:v>
                </c:pt>
                <c:pt idx="31">
                  <c:v>0.21739970864816532</c:v>
                </c:pt>
                <c:pt idx="32">
                  <c:v>0.21770033561209418</c:v>
                </c:pt>
                <c:pt idx="33">
                  <c:v>0.2180009625760233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CC-4EB7-BBB5-502197497027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Res'!$L$113:$AS$113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CC-4EB7-BBB5-502197497027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Res'!$L$114:$AS$114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CC-4EB7-BBB5-5021974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Res'!$L$134:$AS$134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1-4F87-8380-D9D003DD1EBD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Res'!$L$135:$AS$135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1-4F87-8380-D9D003DD1EBD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Res'!$L$136:$AS$136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A1-4F87-8380-D9D003DD1EBD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Res'!$L$137:$AS$137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A1-4F87-8380-D9D003DD1EBD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Res'!$L$138:$AS$138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A1-4F87-8380-D9D003DD1EBD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Res'!$L$139:$AS$139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A1-4F87-8380-D9D003DD1EBD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Res'!$L$140:$AS$140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A1-4F87-8380-D9D003DD1EBD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Res'!$L$141:$AS$141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A1-4F87-8380-D9D003DD1EBD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Res'!$L$142:$AS$142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A1-4F87-8380-D9D003DD1EBD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Res'!$L$143:$AS$143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A1-4F87-8380-D9D003DD1EBD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Res'!$L$144:$AS$144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FA1-4F87-8380-D9D003DD1EBD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Res'!$L$145:$AS$145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FA1-4F87-8380-D9D003DD1EBD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Res'!$L$146:$AS$146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FA1-4F87-8380-D9D003DD1EBD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Res'!$L$147:$AS$147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FA1-4F87-8380-D9D003DD1EBD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Res'!$L$148:$AS$148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FA1-4F87-8380-D9D003DD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527660350828859"/>
          <c:y val="0.15055105766652421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77650991004051095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Res'!$L$269:$AS$269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3-4621-9358-E9B8CEC006E6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Res'!$L$270:$AS$270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3-4621-9358-E9B8CEC006E6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Res'!$L$271:$AS$271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13-4621-9358-E9B8CEC006E6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Res'!$L$272:$AS$272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13-4621-9358-E9B8CEC006E6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Res'!$L$273:$AS$273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13-4621-9358-E9B8CEC006E6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Res'!$L$274:$AS$274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13-4621-9358-E9B8CEC006E6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Res'!$L$275:$AS$275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109.80103771440288</c:v>
                </c:pt>
                <c:pt idx="2">
                  <c:v>96.669884881690692</c:v>
                </c:pt>
                <c:pt idx="3">
                  <c:v>90.70445923999047</c:v>
                </c:pt>
                <c:pt idx="4">
                  <c:v>84.316556345416856</c:v>
                </c:pt>
                <c:pt idx="5">
                  <c:v>78.014177652561401</c:v>
                </c:pt>
                <c:pt idx="6">
                  <c:v>71.796592378083929</c:v>
                </c:pt>
                <c:pt idx="7">
                  <c:v>65.663072973595177</c:v>
                </c:pt>
                <c:pt idx="8">
                  <c:v>59.612895120018663</c:v>
                </c:pt>
                <c:pt idx="9">
                  <c:v>53.645337722207366</c:v>
                </c:pt>
                <c:pt idx="10">
                  <c:v>47.759682903817591</c:v>
                </c:pt>
                <c:pt idx="11">
                  <c:v>41.955216002432572</c:v>
                </c:pt>
                <c:pt idx="12">
                  <c:v>36.231225564932778</c:v>
                </c:pt>
                <c:pt idx="13">
                  <c:v>30.587003343105117</c:v>
                </c:pt>
                <c:pt idx="14">
                  <c:v>29.803338038288178</c:v>
                </c:pt>
                <c:pt idx="15">
                  <c:v>29.02188912444938</c:v>
                </c:pt>
                <c:pt idx="16">
                  <c:v>28.24264721214902</c:v>
                </c:pt>
                <c:pt idx="17">
                  <c:v>27.465602964908747</c:v>
                </c:pt>
                <c:pt idx="18">
                  <c:v>26.690747098838639</c:v>
                </c:pt>
                <c:pt idx="19">
                  <c:v>25.918070382267477</c:v>
                </c:pt>
                <c:pt idx="20">
                  <c:v>25.147563635376127</c:v>
                </c:pt>
                <c:pt idx="21">
                  <c:v>24.379217729833982</c:v>
                </c:pt>
                <c:pt idx="22">
                  <c:v>23.613023588438494</c:v>
                </c:pt>
                <c:pt idx="23">
                  <c:v>22.848972184757724</c:v>
                </c:pt>
                <c:pt idx="24">
                  <c:v>22.467897010338646</c:v>
                </c:pt>
                <c:pt idx="25">
                  <c:v>22.087884578279802</c:v>
                </c:pt>
                <c:pt idx="26">
                  <c:v>21.708930449108117</c:v>
                </c:pt>
                <c:pt idx="27">
                  <c:v>21.331030208043249</c:v>
                </c:pt>
                <c:pt idx="28">
                  <c:v>20.954179464826161</c:v>
                </c:pt>
                <c:pt idx="29">
                  <c:v>20.835954151103881</c:v>
                </c:pt>
                <c:pt idx="30">
                  <c:v>20.718056261310316</c:v>
                </c:pt>
                <c:pt idx="31">
                  <c:v>20.600484437130035</c:v>
                </c:pt>
                <c:pt idx="32">
                  <c:v>20.483237327750455</c:v>
                </c:pt>
                <c:pt idx="33">
                  <c:v>20.36631358981019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13-4621-9358-E9B8CEC006E6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Res'!$L$276:$AS$276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110.19976516042045</c:v>
                </c:pt>
                <c:pt idx="2">
                  <c:v>106.89053355224978</c:v>
                </c:pt>
                <c:pt idx="3">
                  <c:v>103.85230830499459</c:v>
                </c:pt>
                <c:pt idx="4">
                  <c:v>98.947627369187998</c:v>
                </c:pt>
                <c:pt idx="5">
                  <c:v>94.075567985299699</c:v>
                </c:pt>
                <c:pt idx="6">
                  <c:v>89.235996232840918</c:v>
                </c:pt>
                <c:pt idx="7">
                  <c:v>84.428778440644066</c:v>
                </c:pt>
                <c:pt idx="8">
                  <c:v>79.653781186898598</c:v>
                </c:pt>
                <c:pt idx="9">
                  <c:v>74.910871299195364</c:v>
                </c:pt>
                <c:pt idx="10">
                  <c:v>70.199915854571245</c:v>
                </c:pt>
                <c:pt idx="11">
                  <c:v>65.520782179563085</c:v>
                </c:pt>
                <c:pt idx="12">
                  <c:v>60.873337850262956</c:v>
                </c:pt>
                <c:pt idx="13">
                  <c:v>56.257450692381603</c:v>
                </c:pt>
                <c:pt idx="14">
                  <c:v>55.153432449578503</c:v>
                </c:pt>
                <c:pt idx="15">
                  <c:v>54.050825929704892</c:v>
                </c:pt>
                <c:pt idx="16">
                  <c:v>52.949628426707363</c:v>
                </c:pt>
                <c:pt idx="17">
                  <c:v>51.849837241444142</c:v>
                </c:pt>
                <c:pt idx="18">
                  <c:v>50.751449681663203</c:v>
                </c:pt>
                <c:pt idx="19">
                  <c:v>49.65446306198011</c:v>
                </c:pt>
                <c:pt idx="20">
                  <c:v>48.558874703856233</c:v>
                </c:pt>
                <c:pt idx="21">
                  <c:v>47.464681935576948</c:v>
                </c:pt>
                <c:pt idx="22">
                  <c:v>46.371882092229875</c:v>
                </c:pt>
                <c:pt idx="23">
                  <c:v>45.2804725156833</c:v>
                </c:pt>
                <c:pt idx="24">
                  <c:v>44.796291393422884</c:v>
                </c:pt>
                <c:pt idx="25">
                  <c:v>44.312725466760995</c:v>
                </c:pt>
                <c:pt idx="26">
                  <c:v>43.829773563950141</c:v>
                </c:pt>
                <c:pt idx="27">
                  <c:v>43.347434516216708</c:v>
                </c:pt>
                <c:pt idx="28">
                  <c:v>42.865707157751423</c:v>
                </c:pt>
                <c:pt idx="29">
                  <c:v>42.731665897118987</c:v>
                </c:pt>
                <c:pt idx="30">
                  <c:v>42.597794408668975</c:v>
                </c:pt>
                <c:pt idx="31">
                  <c:v>42.464092370063845</c:v>
                </c:pt>
                <c:pt idx="32">
                  <c:v>42.330559459781576</c:v>
                </c:pt>
                <c:pt idx="33">
                  <c:v>42.19719535711296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13-4621-9358-E9B8CEC006E6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Res'!$L$277:$AS$277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110.58270519851092</c:v>
                </c:pt>
                <c:pt idx="2">
                  <c:v>110.58270519851092</c:v>
                </c:pt>
                <c:pt idx="3">
                  <c:v>110.58270519851092</c:v>
                </c:pt>
                <c:pt idx="4">
                  <c:v>110.58270519851092</c:v>
                </c:pt>
                <c:pt idx="5">
                  <c:v>110.58270519851092</c:v>
                </c:pt>
                <c:pt idx="6">
                  <c:v>110.58270519851092</c:v>
                </c:pt>
                <c:pt idx="7">
                  <c:v>110.58270519851092</c:v>
                </c:pt>
                <c:pt idx="8">
                  <c:v>110.58270519851092</c:v>
                </c:pt>
                <c:pt idx="9">
                  <c:v>110.58270519851092</c:v>
                </c:pt>
                <c:pt idx="10">
                  <c:v>110.58270519851092</c:v>
                </c:pt>
                <c:pt idx="11">
                  <c:v>110.58270519851092</c:v>
                </c:pt>
                <c:pt idx="12">
                  <c:v>110.58270519851092</c:v>
                </c:pt>
                <c:pt idx="13">
                  <c:v>110.58270519851092</c:v>
                </c:pt>
                <c:pt idx="14">
                  <c:v>110.58270519851092</c:v>
                </c:pt>
                <c:pt idx="15">
                  <c:v>110.58270519851092</c:v>
                </c:pt>
                <c:pt idx="16">
                  <c:v>110.58270519851092</c:v>
                </c:pt>
                <c:pt idx="17">
                  <c:v>110.58270519851092</c:v>
                </c:pt>
                <c:pt idx="18">
                  <c:v>110.58270519851092</c:v>
                </c:pt>
                <c:pt idx="19">
                  <c:v>110.58270519851092</c:v>
                </c:pt>
                <c:pt idx="20">
                  <c:v>110.58270519851092</c:v>
                </c:pt>
                <c:pt idx="21">
                  <c:v>110.58270519851092</c:v>
                </c:pt>
                <c:pt idx="22">
                  <c:v>110.58270519851092</c:v>
                </c:pt>
                <c:pt idx="23">
                  <c:v>110.58270519851092</c:v>
                </c:pt>
                <c:pt idx="24">
                  <c:v>110.58270519851092</c:v>
                </c:pt>
                <c:pt idx="25">
                  <c:v>110.58270519851092</c:v>
                </c:pt>
                <c:pt idx="26">
                  <c:v>110.58270519851092</c:v>
                </c:pt>
                <c:pt idx="27">
                  <c:v>110.58270519851092</c:v>
                </c:pt>
                <c:pt idx="28">
                  <c:v>110.58270519851092</c:v>
                </c:pt>
                <c:pt idx="29">
                  <c:v>110.58270519851092</c:v>
                </c:pt>
                <c:pt idx="30">
                  <c:v>110.58270519851092</c:v>
                </c:pt>
                <c:pt idx="31">
                  <c:v>110.58270519851092</c:v>
                </c:pt>
                <c:pt idx="32">
                  <c:v>110.58270519851092</c:v>
                </c:pt>
                <c:pt idx="33">
                  <c:v>110.58270519851092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013-4621-9358-E9B8CEC006E6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Res'!$L$278:$AS$278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97.721424363149922</c:v>
                </c:pt>
                <c:pt idx="2">
                  <c:v>86.034877632321297</c:v>
                </c:pt>
                <c:pt idx="3">
                  <c:v>80.725730262005186</c:v>
                </c:pt>
                <c:pt idx="4">
                  <c:v>75.040583905056479</c:v>
                </c:pt>
                <c:pt idx="5">
                  <c:v>69.431552919905656</c:v>
                </c:pt>
                <c:pt idx="6">
                  <c:v>63.897986919357869</c:v>
                </c:pt>
                <c:pt idx="7">
                  <c:v>58.439238395280505</c:v>
                </c:pt>
                <c:pt idx="8">
                  <c:v>53.054662713585209</c:v>
                </c:pt>
                <c:pt idx="9">
                  <c:v>47.743618109436831</c:v>
                </c:pt>
                <c:pt idx="10">
                  <c:v>42.505465682691209</c:v>
                </c:pt>
                <c:pt idx="11">
                  <c:v>37.339569393555337</c:v>
                </c:pt>
                <c:pt idx="12">
                  <c:v>32.245296058466835</c:v>
                </c:pt>
                <c:pt idx="13">
                  <c:v>27.22201534618635</c:v>
                </c:pt>
                <c:pt idx="14">
                  <c:v>26.524563924917608</c:v>
                </c:pt>
                <c:pt idx="15">
                  <c:v>25.829085061357222</c:v>
                </c:pt>
                <c:pt idx="16">
                  <c:v>25.135570399032066</c:v>
                </c:pt>
                <c:pt idx="17">
                  <c:v>24.444011628603882</c:v>
                </c:pt>
                <c:pt idx="18">
                  <c:v>23.754400487537399</c:v>
                </c:pt>
                <c:pt idx="19">
                  <c:v>23.066728759771287</c:v>
                </c:pt>
                <c:pt idx="20">
                  <c:v>22.380988275391847</c:v>
                </c:pt>
                <c:pt idx="21">
                  <c:v>21.697170910309477</c:v>
                </c:pt>
                <c:pt idx="22">
                  <c:v>21.015268585937857</c:v>
                </c:pt>
                <c:pt idx="23">
                  <c:v>20.335273268875788</c:v>
                </c:pt>
                <c:pt idx="24">
                  <c:v>19.996121566771404</c:v>
                </c:pt>
                <c:pt idx="25">
                  <c:v>19.657915690857138</c:v>
                </c:pt>
                <c:pt idx="26">
                  <c:v>19.320651690062572</c:v>
                </c:pt>
                <c:pt idx="27">
                  <c:v>18.984325635293487</c:v>
                </c:pt>
                <c:pt idx="28">
                  <c:v>18.648933619279287</c:v>
                </c:pt>
                <c:pt idx="29">
                  <c:v>18.543714704292597</c:v>
                </c:pt>
                <c:pt idx="30">
                  <c:v>18.438787192131887</c:v>
                </c:pt>
                <c:pt idx="31">
                  <c:v>18.334149873914956</c:v>
                </c:pt>
                <c:pt idx="32">
                  <c:v>18.229801547437063</c:v>
                </c:pt>
                <c:pt idx="33">
                  <c:v>18.125741017124888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013-4621-9358-E9B8CEC006E6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Res'!$L$279:$AS$279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98.076286345956177</c:v>
                </c:pt>
                <c:pt idx="2">
                  <c:v>95.131115398308779</c:v>
                </c:pt>
                <c:pt idx="3">
                  <c:v>92.427136411606384</c:v>
                </c:pt>
                <c:pt idx="4">
                  <c:v>88.062037346327372</c:v>
                </c:pt>
                <c:pt idx="5">
                  <c:v>83.725971016847083</c:v>
                </c:pt>
                <c:pt idx="6">
                  <c:v>79.41881823575909</c:v>
                </c:pt>
                <c:pt idx="7">
                  <c:v>75.14046003754936</c:v>
                </c:pt>
                <c:pt idx="8">
                  <c:v>70.890777678628169</c:v>
                </c:pt>
                <c:pt idx="9">
                  <c:v>66.669652637369737</c:v>
                </c:pt>
                <c:pt idx="10">
                  <c:v>62.47696661415177</c:v>
                </c:pt>
                <c:pt idx="11">
                  <c:v>58.31260153140358</c:v>
                </c:pt>
                <c:pt idx="12">
                  <c:v>54.176439533655177</c:v>
                </c:pt>
                <c:pt idx="13">
                  <c:v>50.068362987593801</c:v>
                </c:pt>
                <c:pt idx="14">
                  <c:v>49.085801825555997</c:v>
                </c:pt>
                <c:pt idx="15">
                  <c:v>48.104497077650038</c:v>
                </c:pt>
                <c:pt idx="16">
                  <c:v>47.124446335525334</c:v>
                </c:pt>
                <c:pt idx="17">
                  <c:v>46.145647196982573</c:v>
                </c:pt>
                <c:pt idx="18">
                  <c:v>45.168097265954202</c:v>
                </c:pt>
                <c:pt idx="19">
                  <c:v>44.191794152484746</c:v>
                </c:pt>
                <c:pt idx="20">
                  <c:v>43.216735472711392</c:v>
                </c:pt>
                <c:pt idx="21">
                  <c:v>42.242918848844596</c:v>
                </c:pt>
                <c:pt idx="22">
                  <c:v>41.27034190914874</c:v>
                </c:pt>
                <c:pt idx="23">
                  <c:v>40.299002287922889</c:v>
                </c:pt>
                <c:pt idx="24">
                  <c:v>39.86808770002888</c:v>
                </c:pt>
                <c:pt idx="25">
                  <c:v>39.437720627817797</c:v>
                </c:pt>
                <c:pt idx="26">
                  <c:v>39.007900028450372</c:v>
                </c:pt>
                <c:pt idx="27">
                  <c:v>38.578624861734035</c:v>
                </c:pt>
                <c:pt idx="28">
                  <c:v>38.149894090114465</c:v>
                </c:pt>
                <c:pt idx="29">
                  <c:v>38.030599198325703</c:v>
                </c:pt>
                <c:pt idx="30">
                  <c:v>37.911455401461254</c:v>
                </c:pt>
                <c:pt idx="31">
                  <c:v>37.792462412645115</c:v>
                </c:pt>
                <c:pt idx="32">
                  <c:v>37.673619945727069</c:v>
                </c:pt>
                <c:pt idx="33">
                  <c:v>37.554927715280371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013-4621-9358-E9B8CEC006E6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Res'!$L$280:$AS$280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98.417097751265601</c:v>
                </c:pt>
                <c:pt idx="2">
                  <c:v>98.417097751265601</c:v>
                </c:pt>
                <c:pt idx="3">
                  <c:v>98.417097751265601</c:v>
                </c:pt>
                <c:pt idx="4">
                  <c:v>98.417097751265601</c:v>
                </c:pt>
                <c:pt idx="5">
                  <c:v>98.417097751265601</c:v>
                </c:pt>
                <c:pt idx="6">
                  <c:v>98.417097751265601</c:v>
                </c:pt>
                <c:pt idx="7">
                  <c:v>98.417097751265601</c:v>
                </c:pt>
                <c:pt idx="8">
                  <c:v>98.417097751265601</c:v>
                </c:pt>
                <c:pt idx="9">
                  <c:v>98.417097751265601</c:v>
                </c:pt>
                <c:pt idx="10">
                  <c:v>98.417097751265601</c:v>
                </c:pt>
                <c:pt idx="11">
                  <c:v>98.417097751265601</c:v>
                </c:pt>
                <c:pt idx="12">
                  <c:v>98.417097751265601</c:v>
                </c:pt>
                <c:pt idx="13">
                  <c:v>98.417097751265601</c:v>
                </c:pt>
                <c:pt idx="14">
                  <c:v>98.417097751265601</c:v>
                </c:pt>
                <c:pt idx="15">
                  <c:v>98.417097751265601</c:v>
                </c:pt>
                <c:pt idx="16">
                  <c:v>98.417097751265601</c:v>
                </c:pt>
                <c:pt idx="17">
                  <c:v>98.417097751265601</c:v>
                </c:pt>
                <c:pt idx="18">
                  <c:v>98.417097751265601</c:v>
                </c:pt>
                <c:pt idx="19">
                  <c:v>98.417097751265601</c:v>
                </c:pt>
                <c:pt idx="20">
                  <c:v>98.417097751265601</c:v>
                </c:pt>
                <c:pt idx="21">
                  <c:v>98.417097751265601</c:v>
                </c:pt>
                <c:pt idx="22">
                  <c:v>98.417097751265601</c:v>
                </c:pt>
                <c:pt idx="23">
                  <c:v>98.417097751265601</c:v>
                </c:pt>
                <c:pt idx="24">
                  <c:v>98.417097751265601</c:v>
                </c:pt>
                <c:pt idx="25">
                  <c:v>98.417097751265601</c:v>
                </c:pt>
                <c:pt idx="26">
                  <c:v>98.417097751265601</c:v>
                </c:pt>
                <c:pt idx="27">
                  <c:v>98.417097751265601</c:v>
                </c:pt>
                <c:pt idx="28">
                  <c:v>98.417097751265601</c:v>
                </c:pt>
                <c:pt idx="29">
                  <c:v>98.417097751265601</c:v>
                </c:pt>
                <c:pt idx="30">
                  <c:v>98.417097751265601</c:v>
                </c:pt>
                <c:pt idx="31">
                  <c:v>98.417097751265601</c:v>
                </c:pt>
                <c:pt idx="32">
                  <c:v>98.417097751265601</c:v>
                </c:pt>
                <c:pt idx="33">
                  <c:v>98.417097751265601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013-4621-9358-E9B8CEC006E6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Res'!$L$281:$AS$281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013-4621-9358-E9B8CEC006E6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Res'!$L$282:$AS$282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013-4621-9358-E9B8CEC006E6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Res'!$L$283:$AS$283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013-4621-9358-E9B8CEC0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68480982468819"/>
          <c:y val="4.5046441943904746E-2"/>
          <c:w val="0.14959849605546338"/>
          <c:h val="0.891099013700147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2-43B2-AAB2-A3B98795B84E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2-43B2-AAB2-A3B98795B84E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22-43B2-AAB2-A3B98795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551295386257E-2"/>
          <c:y val="1.5188343096078541E-2"/>
          <c:w val="0.74488142402567181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Res'!$L$168:$AS$168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3-4B90-BC80-25AF5E6DB65E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93-4B90-BC80-25AF5E6DB65E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Res'!$L$170:$AS$170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93-4B90-BC80-25AF5E6DB65E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Res'!$L$171:$AS$171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93-4B90-BC80-25AF5E6DB65E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93-4B90-BC80-25AF5E6DB65E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Res'!$L$173:$AS$173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93-4B90-BC80-25AF5E6DB65E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Res'!$L$174:$AS$174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93-4B90-BC80-25AF5E6DB65E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Res'!$L$175:$AS$175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93-4B90-BC80-25AF5E6DB65E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Res'!$L$176:$AS$176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93-4B90-BC80-25AF5E6DB65E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Res'!$L$177:$AS$177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93-4B90-BC80-25AF5E6DB65E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Res'!$L$178:$AS$178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93-4B90-BC80-25AF5E6DB65E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Res'!$L$179:$AS$179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93-4B90-BC80-25AF5E6DB65E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Res'!$L$180:$AS$180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93-4B90-BC80-25AF5E6DB65E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793-4B90-BC80-25AF5E6DB65E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Res'!$L$182:$AS$182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793-4B90-BC80-25AF5E6D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03530417940109"/>
          <c:y val="4.1336788043012454E-2"/>
          <c:w val="0.15737884120935097"/>
          <c:h val="0.9039294026121298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18141</xdr:colOff>
      <xdr:row>327</xdr:row>
      <xdr:rowOff>102328</xdr:rowOff>
    </xdr:from>
    <xdr:to>
      <xdr:col>24</xdr:col>
      <xdr:colOff>562427</xdr:colOff>
      <xdr:row>380</xdr:row>
      <xdr:rowOff>37422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pSpPr/>
      </xdr:nvGrpSpPr>
      <xdr:grpSpPr>
        <a:xfrm>
          <a:off x="2127248" y="58055149"/>
          <a:ext cx="13647965" cy="9310416"/>
          <a:chOff x="1596570" y="58136791"/>
          <a:chExt cx="13647965" cy="9310416"/>
        </a:xfrm>
      </xdr:grpSpPr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2873465" y="58191652"/>
            <a:ext cx="2153140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44" name="Chart 143">
            <a:extLst>
              <a:ext uri="{FF2B5EF4-FFF2-40B4-BE49-F238E27FC236}">
                <a16:creationId xmlns:a16="http://schemas.microsoft.com/office/drawing/2014/main" id="{00000000-0008-0000-0600-0000D6000000}"/>
              </a:ext>
            </a:extLst>
          </xdr:cNvPr>
          <xdr:cNvGraphicFramePr>
            <a:graphicFrameLocks/>
          </xdr:cNvGraphicFramePr>
        </xdr:nvGraphicFramePr>
        <xdr:xfrm>
          <a:off x="1596570" y="58945236"/>
          <a:ext cx="13647965" cy="8501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5" name="Left Brace 144">
            <a:extLst>
              <a:ext uri="{FF2B5EF4-FFF2-40B4-BE49-F238E27FC236}">
                <a16:creationId xmlns:a16="http://schemas.microsoft.com/office/drawing/2014/main" id="{00000000-0008-0000-0600-0000D7000000}"/>
              </a:ext>
            </a:extLst>
          </xdr:cNvPr>
          <xdr:cNvSpPr/>
        </xdr:nvSpPr>
        <xdr:spPr>
          <a:xfrm rot="5400000">
            <a:off x="9088069" y="53055753"/>
            <a:ext cx="472852" cy="1132834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00000000-0008-0000-0600-0000D9000000}"/>
              </a:ext>
            </a:extLst>
          </xdr:cNvPr>
          <xdr:cNvSpPr txBox="1"/>
        </xdr:nvSpPr>
        <xdr:spPr>
          <a:xfrm>
            <a:off x="8628440" y="58136791"/>
            <a:ext cx="1798246" cy="3222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600-0000DD000000}"/>
              </a:ext>
            </a:extLst>
          </xdr:cNvPr>
          <xdr:cNvSpPr/>
        </xdr:nvSpPr>
        <xdr:spPr>
          <a:xfrm>
            <a:off x="3168704" y="58951568"/>
            <a:ext cx="309562" cy="820680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48" name="Straight Arrow Connector 147">
            <a:extLst>
              <a:ext uri="{FF2B5EF4-FFF2-40B4-BE49-F238E27FC236}">
                <a16:creationId xmlns:a16="http://schemas.microsoft.com/office/drawing/2014/main" id="{00000000-0008-0000-0600-0000DE000000}"/>
              </a:ext>
            </a:extLst>
          </xdr:cNvPr>
          <xdr:cNvCxnSpPr/>
        </xdr:nvCxnSpPr>
        <xdr:spPr>
          <a:xfrm>
            <a:off x="3339913" y="58522120"/>
            <a:ext cx="0" cy="376500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223158</xdr:colOff>
      <xdr:row>384</xdr:row>
      <xdr:rowOff>22116</xdr:rowOff>
    </xdr:from>
    <xdr:to>
      <xdr:col>24</xdr:col>
      <xdr:colOff>318408</xdr:colOff>
      <xdr:row>433</xdr:row>
      <xdr:rowOff>51027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1883229" y="68057830"/>
          <a:ext cx="13647965" cy="8696661"/>
          <a:chOff x="1583871" y="68302759"/>
          <a:chExt cx="13647965" cy="8696661"/>
        </a:xfrm>
      </xdr:grpSpPr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SpPr txBox="1"/>
        </xdr:nvSpPr>
        <xdr:spPr>
          <a:xfrm>
            <a:off x="2727916" y="68437808"/>
            <a:ext cx="2168748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51" name="Chart 150">
            <a:extLst>
              <a:ext uri="{FF2B5EF4-FFF2-40B4-BE49-F238E27FC236}">
                <a16:creationId xmlns:a16="http://schemas.microsoft.com/office/drawing/2014/main" id="{00000000-0008-0000-0600-0000DA000000}"/>
              </a:ext>
            </a:extLst>
          </xdr:cNvPr>
          <xdr:cNvGraphicFramePr>
            <a:graphicFrameLocks/>
          </xdr:cNvGraphicFramePr>
        </xdr:nvGraphicFramePr>
        <xdr:xfrm>
          <a:off x="1583871" y="69097071"/>
          <a:ext cx="13647965" cy="7902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52" name="Straight Arrow Connector 151">
            <a:extLst>
              <a:ext uri="{FF2B5EF4-FFF2-40B4-BE49-F238E27FC236}">
                <a16:creationId xmlns:a16="http://schemas.microsoft.com/office/drawing/2014/main" id="{00000000-0008-0000-0600-0000E0000000}"/>
              </a:ext>
            </a:extLst>
          </xdr:cNvPr>
          <xdr:cNvCxnSpPr/>
        </xdr:nvCxnSpPr>
        <xdr:spPr>
          <a:xfrm>
            <a:off x="3349005" y="68778281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Rectangle 152">
            <a:extLst>
              <a:ext uri="{FF2B5EF4-FFF2-40B4-BE49-F238E27FC236}">
                <a16:creationId xmlns:a16="http://schemas.microsoft.com/office/drawing/2014/main" id="{00000000-0008-0000-0600-0000E1000000}"/>
              </a:ext>
            </a:extLst>
          </xdr:cNvPr>
          <xdr:cNvSpPr/>
        </xdr:nvSpPr>
        <xdr:spPr>
          <a:xfrm>
            <a:off x="3155797" y="69205890"/>
            <a:ext cx="309562" cy="7506380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54" name="Left Brace 153">
            <a:extLst>
              <a:ext uri="{FF2B5EF4-FFF2-40B4-BE49-F238E27FC236}">
                <a16:creationId xmlns:a16="http://schemas.microsoft.com/office/drawing/2014/main" id="{00000000-0008-0000-0600-0000E5000000}"/>
              </a:ext>
            </a:extLst>
          </xdr:cNvPr>
          <xdr:cNvSpPr/>
        </xdr:nvSpPr>
        <xdr:spPr>
          <a:xfrm rot="5400000">
            <a:off x="9055013" y="63213954"/>
            <a:ext cx="483057" cy="11435727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5" name="TextBox 154">
            <a:extLst>
              <a:ext uri="{FF2B5EF4-FFF2-40B4-BE49-F238E27FC236}">
                <a16:creationId xmlns:a16="http://schemas.microsoft.com/office/drawing/2014/main" id="{00000000-0008-0000-0600-0000E6000000}"/>
              </a:ext>
            </a:extLst>
          </xdr:cNvPr>
          <xdr:cNvSpPr txBox="1"/>
        </xdr:nvSpPr>
        <xdr:spPr>
          <a:xfrm>
            <a:off x="8489826" y="68302759"/>
            <a:ext cx="1798246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</xdr:grpSp>
    <xdr:clientData/>
  </xdr:twoCellAnchor>
  <xdr:twoCellAnchor>
    <xdr:from>
      <xdr:col>15</xdr:col>
      <xdr:colOff>749690</xdr:colOff>
      <xdr:row>487</xdr:row>
      <xdr:rowOff>168393</xdr:rowOff>
    </xdr:from>
    <xdr:to>
      <xdr:col>18</xdr:col>
      <xdr:colOff>109535</xdr:colOff>
      <xdr:row>489</xdr:row>
      <xdr:rowOff>147030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9122165" y="83807418"/>
          <a:ext cx="1769670" cy="321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8</xdr:col>
      <xdr:colOff>405891</xdr:colOff>
      <xdr:row>487</xdr:row>
      <xdr:rowOff>149038</xdr:rowOff>
    </xdr:from>
    <xdr:to>
      <xdr:col>27</xdr:col>
      <xdr:colOff>681738</xdr:colOff>
      <xdr:row>530</xdr:row>
      <xdr:rowOff>162633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GrpSpPr/>
      </xdr:nvGrpSpPr>
      <xdr:grpSpPr>
        <a:xfrm>
          <a:off x="2065962" y="86404717"/>
          <a:ext cx="16155383" cy="7619987"/>
          <a:chOff x="1154284" y="85846824"/>
          <a:chExt cx="16155383" cy="7619987"/>
        </a:xfrm>
      </xdr:grpSpPr>
      <xdr:sp macro="" textlink="">
        <xdr:nvSpPr>
          <xdr:cNvPr id="158" name="Left Brace 157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 rot="5400000">
            <a:off x="8678713" y="80700559"/>
            <a:ext cx="522359" cy="1159328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/>
        </xdr:nvSpPr>
        <xdr:spPr>
          <a:xfrm>
            <a:off x="1885590" y="85846824"/>
            <a:ext cx="2172250" cy="372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400" b="1"/>
              <a:t>Current (2017)</a:t>
            </a:r>
          </a:p>
        </xdr:txBody>
      </xdr:sp>
      <xdr:graphicFrame macro="">
        <xdr:nvGraphicFramePr>
          <xdr:cNvPr id="160" name="Chart 159">
            <a:extLst>
              <a:ext uri="{FF2B5EF4-FFF2-40B4-BE49-F238E27FC236}">
                <a16:creationId xmlns:a16="http://schemas.microsoft.com/office/drawing/2014/main" id="{00000000-0008-0000-0600-0000DC000000}"/>
              </a:ext>
            </a:extLst>
          </xdr:cNvPr>
          <xdr:cNvGraphicFramePr>
            <a:graphicFrameLocks/>
          </xdr:cNvGraphicFramePr>
        </xdr:nvGraphicFramePr>
        <xdr:xfrm>
          <a:off x="1154284" y="86714402"/>
          <a:ext cx="16155383" cy="6752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00000000-0008-0000-0600-0000EB000000}"/>
              </a:ext>
            </a:extLst>
          </xdr:cNvPr>
          <xdr:cNvSpPr/>
        </xdr:nvSpPr>
        <xdr:spPr>
          <a:xfrm>
            <a:off x="2708890" y="86542669"/>
            <a:ext cx="309562" cy="654503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62" name="Straight Arrow Connector 161">
            <a:extLst>
              <a:ext uri="{FF2B5EF4-FFF2-40B4-BE49-F238E27FC236}">
                <a16:creationId xmlns:a16="http://schemas.microsoft.com/office/drawing/2014/main" id="{00000000-0008-0000-0600-0000ED000000}"/>
              </a:ext>
            </a:extLst>
          </xdr:cNvPr>
          <xdr:cNvCxnSpPr/>
        </xdr:nvCxnSpPr>
        <xdr:spPr>
          <a:xfrm>
            <a:off x="2847542" y="86093267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474559</xdr:colOff>
      <xdr:row>33</xdr:row>
      <xdr:rowOff>62297</xdr:rowOff>
    </xdr:from>
    <xdr:to>
      <xdr:col>25</xdr:col>
      <xdr:colOff>16104</xdr:colOff>
      <xdr:row>41</xdr:row>
      <xdr:rowOff>74543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748202" y="5940583"/>
          <a:ext cx="3256295" cy="1427389"/>
          <a:chOff x="13134975" y="5591175"/>
          <a:chExt cx="2699622" cy="1428750"/>
        </a:xfrm>
      </xdr:grpSpPr>
      <xdr:grpSp>
        <xdr:nvGrpSpPr>
          <xdr:cNvPr id="168" name="Group 167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170" name="Group 169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4113" name="RD Button" hidden="1">
                    <a:extLst>
                      <a:ext uri="{63B3BB69-23CF-44E3-9099-C40C66FF867C}">
                        <a14:compatExt spid="_x0000_s4113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8"/>
                    <a:ext cx="2666703" cy="37847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73" name="Rectangle 172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4" name="Market Button" hidden="1">
                <a:extLst>
                  <a:ext uri="{63B3BB69-23CF-44E3-9099-C40C66FF867C}">
                    <a14:compatExt spid="_x0000_s4114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20</xdr:col>
      <xdr:colOff>437148</xdr:colOff>
      <xdr:row>42</xdr:row>
      <xdr:rowOff>171207</xdr:rowOff>
    </xdr:from>
    <xdr:to>
      <xdr:col>25</xdr:col>
      <xdr:colOff>17979</xdr:colOff>
      <xdr:row>52</xdr:row>
      <xdr:rowOff>143675</xdr:rowOff>
    </xdr:to>
    <xdr:grpSp>
      <xdr:nvGrpSpPr>
        <xdr:cNvPr id="174" name="Group 173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710791" y="7641528"/>
          <a:ext cx="3295581" cy="1741397"/>
          <a:chOff x="13939847" y="8803675"/>
          <a:chExt cx="2907506" cy="1766887"/>
        </a:xfrm>
      </xdr:grpSpPr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177" name="Rectangle 176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5" name="20 year" hidden="1">
                  <a:extLst>
                    <a:ext uri="{63B3BB69-23CF-44E3-9099-C40C66FF867C}">
                      <a14:compatExt spid="_x0000_s4115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5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6" name="30 year" hidden="1">
                  <a:extLst>
                    <a:ext uri="{63B3BB69-23CF-44E3-9099-C40C66FF867C}">
                      <a14:compatExt spid="_x0000_s4116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7" name="Tech Life" hidden="1">
                  <a:extLst>
                    <a:ext uri="{63B3BB69-23CF-44E3-9099-C40C66FF867C}">
                      <a14:compatExt spid="_x0000_s4117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2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8" name="Custom CRP" hidden="1">
                  <a:extLst>
                    <a:ext uri="{63B3BB69-23CF-44E3-9099-C40C66FF867C}">
                      <a14:compatExt spid="_x0000_s4118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3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9" name="Group Box 23" hidden="1">
                <a:extLst>
                  <a:ext uri="{63B3BB69-23CF-44E3-9099-C40C66FF867C}">
                    <a14:compatExt spid="_x0000_s4119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7" y="8803675"/>
                <a:ext cx="2907506" cy="176688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127363</xdr:colOff>
      <xdr:row>436</xdr:row>
      <xdr:rowOff>20417</xdr:rowOff>
    </xdr:from>
    <xdr:to>
      <xdr:col>24</xdr:col>
      <xdr:colOff>268333</xdr:colOff>
      <xdr:row>483</xdr:row>
      <xdr:rowOff>86541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GrpSpPr/>
      </xdr:nvGrpSpPr>
      <xdr:grpSpPr>
        <a:xfrm>
          <a:off x="1787434" y="77254560"/>
          <a:ext cx="13693685" cy="8380088"/>
          <a:chOff x="1324791" y="77390632"/>
          <a:chExt cx="13693685" cy="8380088"/>
        </a:xfrm>
      </xdr:grpSpPr>
      <xdr:graphicFrame macro="">
        <xdr:nvGraphicFramePr>
          <xdr:cNvPr id="186" name="Chart 185">
            <a:extLst>
              <a:ext uri="{FF2B5EF4-FFF2-40B4-BE49-F238E27FC236}">
                <a16:creationId xmlns:a16="http://schemas.microsoft.com/office/drawing/2014/main" id="{00000000-0008-0000-0600-00009F000000}"/>
              </a:ext>
            </a:extLst>
          </xdr:cNvPr>
          <xdr:cNvGraphicFramePr>
            <a:graphicFrameLocks/>
          </xdr:cNvGraphicFramePr>
        </xdr:nvGraphicFramePr>
        <xdr:xfrm>
          <a:off x="1324791" y="78194808"/>
          <a:ext cx="13693685" cy="7575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600-0000E2000000}"/>
              </a:ext>
            </a:extLst>
          </xdr:cNvPr>
          <xdr:cNvSpPr/>
        </xdr:nvSpPr>
        <xdr:spPr>
          <a:xfrm>
            <a:off x="2944947" y="78159668"/>
            <a:ext cx="309562" cy="7337353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id="{00000000-0008-0000-0600-0000E4000000}"/>
              </a:ext>
            </a:extLst>
          </xdr:cNvPr>
          <xdr:cNvCxnSpPr/>
        </xdr:nvCxnSpPr>
        <xdr:spPr>
          <a:xfrm>
            <a:off x="3048354" y="77714100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9" name="Left Brace 188">
            <a:extLst>
              <a:ext uri="{FF2B5EF4-FFF2-40B4-BE49-F238E27FC236}">
                <a16:creationId xmlns:a16="http://schemas.microsoft.com/office/drawing/2014/main" id="{00000000-0008-0000-0600-0000E7000000}"/>
              </a:ext>
            </a:extLst>
          </xdr:cNvPr>
          <xdr:cNvSpPr/>
        </xdr:nvSpPr>
        <xdr:spPr>
          <a:xfrm rot="5400000">
            <a:off x="8839845" y="72258461"/>
            <a:ext cx="483057" cy="1141360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00000000-0008-0000-0600-0000E8000000}"/>
              </a:ext>
            </a:extLst>
          </xdr:cNvPr>
          <xdr:cNvSpPr txBox="1"/>
        </xdr:nvSpPr>
        <xdr:spPr>
          <a:xfrm>
            <a:off x="8263595" y="77390632"/>
            <a:ext cx="1808451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00000000-0008-0000-0600-0000F0000000}"/>
              </a:ext>
            </a:extLst>
          </xdr:cNvPr>
          <xdr:cNvSpPr txBox="1"/>
        </xdr:nvSpPr>
        <xdr:spPr>
          <a:xfrm>
            <a:off x="2551499" y="77444384"/>
            <a:ext cx="2168748" cy="40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</xdr:grpSp>
    <xdr:clientData/>
  </xdr:twoCellAnchor>
  <xdr:twoCellAnchor>
    <xdr:from>
      <xdr:col>30</xdr:col>
      <xdr:colOff>87674</xdr:colOff>
      <xdr:row>434</xdr:row>
      <xdr:rowOff>37430</xdr:rowOff>
    </xdr:from>
    <xdr:to>
      <xdr:col>48</xdr:col>
      <xdr:colOff>40821</xdr:colOff>
      <xdr:row>481</xdr:row>
      <xdr:rowOff>77472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GrpSpPr/>
      </xdr:nvGrpSpPr>
      <xdr:grpSpPr>
        <a:xfrm>
          <a:off x="19954103" y="76917787"/>
          <a:ext cx="13914075" cy="8354006"/>
          <a:chOff x="19763603" y="76740894"/>
          <a:chExt cx="13914075" cy="8354006"/>
        </a:xfrm>
      </xdr:grpSpPr>
      <xdr:graphicFrame macro="">
        <xdr:nvGraphicFramePr>
          <xdr:cNvPr id="193" name="Chart 192">
            <a:extLst>
              <a:ext uri="{FF2B5EF4-FFF2-40B4-BE49-F238E27FC236}">
                <a16:creationId xmlns:a16="http://schemas.microsoft.com/office/drawing/2014/main" id="{00000000-0008-0000-0600-0000DB000000}"/>
              </a:ext>
            </a:extLst>
          </xdr:cNvPr>
          <xdr:cNvGraphicFramePr>
            <a:graphicFrameLocks/>
          </xdr:cNvGraphicFramePr>
        </xdr:nvGraphicFramePr>
        <xdr:xfrm>
          <a:off x="19763603" y="77511050"/>
          <a:ext cx="13914075" cy="7583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94" name="Straight Arrow Connector 193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CxnSpPr/>
        </xdr:nvCxnSpPr>
        <xdr:spPr>
          <a:xfrm>
            <a:off x="21532296" y="76992921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/>
        </xdr:nvSpPr>
        <xdr:spPr>
          <a:xfrm>
            <a:off x="21382625" y="77514689"/>
            <a:ext cx="309562" cy="7347558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6" name="TextBox 195">
            <a:extLst>
              <a:ext uri="{FF2B5EF4-FFF2-40B4-BE49-F238E27FC236}">
                <a16:creationId xmlns:a16="http://schemas.microsoft.com/office/drawing/2014/main" id="{00000000-0008-0000-0600-0000E3000000}"/>
              </a:ext>
            </a:extLst>
          </xdr:cNvPr>
          <xdr:cNvSpPr txBox="1"/>
        </xdr:nvSpPr>
        <xdr:spPr>
          <a:xfrm>
            <a:off x="21010270" y="76740894"/>
            <a:ext cx="2141532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sp macro="" textlink="">
        <xdr:nvSpPr>
          <xdr:cNvPr id="197" name="Left Brace 196">
            <a:extLst>
              <a:ext uri="{FF2B5EF4-FFF2-40B4-BE49-F238E27FC236}">
                <a16:creationId xmlns:a16="http://schemas.microsoft.com/office/drawing/2014/main" id="{00000000-0008-0000-0600-0000FA000000}"/>
              </a:ext>
            </a:extLst>
          </xdr:cNvPr>
          <xdr:cNvSpPr/>
        </xdr:nvSpPr>
        <xdr:spPr>
          <a:xfrm rot="5400000">
            <a:off x="26290393" y="72483856"/>
            <a:ext cx="555106" cy="945696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19/data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hyperlink" Target="https://atb.nrel.gov/electricity/2019/index.html?t=sr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139</v>
      </c>
    </row>
    <row r="4" spans="1:2" x14ac:dyDescent="0.25">
      <c r="B4" s="2">
        <v>2019</v>
      </c>
    </row>
    <row r="5" spans="1:2" x14ac:dyDescent="0.25">
      <c r="B5" t="s">
        <v>151</v>
      </c>
    </row>
    <row r="6" spans="1:2" x14ac:dyDescent="0.25">
      <c r="B6" s="5" t="s">
        <v>152</v>
      </c>
    </row>
    <row r="7" spans="1:2" x14ac:dyDescent="0.25">
      <c r="B7" t="s">
        <v>140</v>
      </c>
    </row>
    <row r="9" spans="1:2" x14ac:dyDescent="0.25">
      <c r="A9" s="1" t="s">
        <v>141</v>
      </c>
    </row>
    <row r="10" spans="1:2" x14ac:dyDescent="0.25">
      <c r="A10" t="s">
        <v>142</v>
      </c>
    </row>
    <row r="11" spans="1:2" x14ac:dyDescent="0.25">
      <c r="A11" t="s">
        <v>143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tabSelected="1" zoomScale="70" zoomScaleNormal="70" workbookViewId="0">
      <pane xSplit="5" ySplit="5" topLeftCell="F43" activePane="bottomRight" state="frozen"/>
      <selection activeCell="F6" sqref="F6"/>
      <selection pane="topRight" activeCell="F6" sqref="F6"/>
      <selection pane="bottomLeft" activeCell="F6" sqref="F6"/>
      <selection pane="bottomRight" activeCell="W58" sqref="W58"/>
    </sheetView>
  </sheetViews>
  <sheetFormatPr defaultColWidth="9.28515625" defaultRowHeight="13.9" customHeight="1" x14ac:dyDescent="0.2"/>
  <cols>
    <col min="1" max="1" width="9.28515625" style="4"/>
    <col min="2" max="7" width="1.7109375" style="4" customWidth="1"/>
    <col min="8" max="8" width="5.7109375" style="4" customWidth="1"/>
    <col min="9" max="9" width="6.7109375" style="4" customWidth="1"/>
    <col min="10" max="10" width="20.7109375" style="4" customWidth="1"/>
    <col min="11" max="11" width="26" style="4" customWidth="1"/>
    <col min="12" max="15" width="11.7109375" style="4" customWidth="1"/>
    <col min="16" max="16" width="12.7109375" style="4" customWidth="1"/>
    <col min="17" max="20" width="11.7109375" style="4" customWidth="1"/>
    <col min="21" max="21" width="9.28515625" style="4" bestFit="1" customWidth="1"/>
    <col min="22" max="23" width="11.7109375" style="4" customWidth="1"/>
    <col min="24" max="24" width="11.42578125" style="4" customWidth="1"/>
    <col min="25" max="48" width="11.7109375" style="4" customWidth="1"/>
    <col min="49" max="16384" width="9.28515625" style="4"/>
  </cols>
  <sheetData>
    <row r="1" spans="1:111" ht="18" x14ac:dyDescent="0.25">
      <c r="A1" s="130" t="s">
        <v>2</v>
      </c>
      <c r="B1" s="130"/>
      <c r="C1" s="130"/>
      <c r="D1" s="130"/>
      <c r="E1" s="130"/>
      <c r="F1" s="130"/>
      <c r="G1" s="130"/>
      <c r="H1" s="130"/>
      <c r="I1" s="130"/>
      <c r="J1" s="130"/>
      <c r="L1" s="5" t="s">
        <v>145</v>
      </c>
    </row>
    <row r="2" spans="1:111" ht="13.9" customHeight="1" x14ac:dyDescent="0.25">
      <c r="A2"/>
      <c r="B2"/>
      <c r="C2"/>
      <c r="D2"/>
      <c r="E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ht="13.9" customHeight="1" x14ac:dyDescent="0.25">
      <c r="A3"/>
      <c r="B3"/>
      <c r="C3"/>
      <c r="D3"/>
      <c r="E3"/>
      <c r="T3" s="7" t="s">
        <v>3</v>
      </c>
    </row>
    <row r="4" spans="1:111" ht="13.9" customHeight="1" x14ac:dyDescent="0.2">
      <c r="J4" s="8" t="s">
        <v>4</v>
      </c>
      <c r="T4" s="9" t="s">
        <v>5</v>
      </c>
    </row>
    <row r="7" spans="1:111" ht="13.9" customHeight="1" x14ac:dyDescent="0.25">
      <c r="G7" s="10"/>
    </row>
    <row r="9" spans="1:111" ht="13.9" customHeight="1" x14ac:dyDescent="0.2"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111" ht="13.9" customHeight="1" x14ac:dyDescent="0.2">
      <c r="B10" s="14" t="s">
        <v>6</v>
      </c>
      <c r="G10" s="131" t="s">
        <v>7</v>
      </c>
      <c r="H10" s="131"/>
      <c r="I10" s="132"/>
      <c r="J10" s="131"/>
      <c r="K10" s="132"/>
      <c r="L10" s="132"/>
      <c r="M10" s="132"/>
      <c r="N10" s="132"/>
      <c r="O10" s="132"/>
      <c r="P10" s="132"/>
      <c r="Q10" s="132"/>
      <c r="R10" s="132"/>
      <c r="S10" s="132"/>
      <c r="T10" s="15"/>
    </row>
    <row r="11" spans="1:111" ht="13.9" customHeight="1" thickBot="1" x14ac:dyDescent="0.25">
      <c r="G11" s="16"/>
      <c r="T11" s="17"/>
    </row>
    <row r="12" spans="1:111" ht="13.9" customHeight="1" thickBot="1" x14ac:dyDescent="0.3">
      <c r="A12"/>
      <c r="G12" s="16"/>
      <c r="H12" s="256" t="s">
        <v>8</v>
      </c>
      <c r="J12" s="214" t="s">
        <v>9</v>
      </c>
      <c r="K12" s="18" t="s">
        <v>10</v>
      </c>
      <c r="L12" s="19">
        <v>0.1258427529283381</v>
      </c>
      <c r="O12" s="257" t="s">
        <v>11</v>
      </c>
      <c r="P12" s="257"/>
      <c r="Q12" s="258">
        <v>2017</v>
      </c>
      <c r="R12" s="259"/>
      <c r="S12" s="259"/>
      <c r="T12" s="260"/>
    </row>
    <row r="13" spans="1:111" ht="13.9" customHeight="1" thickBot="1" x14ac:dyDescent="0.25">
      <c r="G13" s="16"/>
      <c r="H13" s="256"/>
      <c r="J13" s="212"/>
      <c r="K13" s="133" t="s">
        <v>12</v>
      </c>
      <c r="L13" s="19">
        <v>0.1478635223083303</v>
      </c>
      <c r="T13" s="17"/>
    </row>
    <row r="14" spans="1:111" ht="13.9" customHeight="1" thickBot="1" x14ac:dyDescent="0.25">
      <c r="G14" s="16"/>
      <c r="H14" s="256"/>
      <c r="J14" s="212"/>
      <c r="K14" s="20" t="s">
        <v>13</v>
      </c>
      <c r="L14" s="19">
        <v>0.16207395105518699</v>
      </c>
      <c r="O14" s="261" t="s">
        <v>14</v>
      </c>
      <c r="P14" s="262"/>
      <c r="Q14" s="262"/>
      <c r="R14" s="262"/>
      <c r="S14" s="262"/>
      <c r="T14" s="263"/>
      <c r="V14" s="264"/>
      <c r="W14" s="265"/>
      <c r="X14" s="265"/>
      <c r="Y14" s="265"/>
      <c r="Z14" s="265"/>
    </row>
    <row r="15" spans="1:111" ht="13.9" customHeight="1" thickBot="1" x14ac:dyDescent="0.25">
      <c r="G15" s="16"/>
      <c r="H15" s="256"/>
      <c r="J15" s="212"/>
      <c r="K15" s="20" t="s">
        <v>15</v>
      </c>
      <c r="L15" s="19">
        <v>0.18210835677343629</v>
      </c>
      <c r="O15" s="21"/>
      <c r="P15" s="22"/>
      <c r="Q15" s="22"/>
      <c r="R15" s="22"/>
      <c r="S15" s="22"/>
      <c r="T15" s="23"/>
      <c r="V15" s="264"/>
      <c r="W15" s="265"/>
      <c r="X15" s="265"/>
      <c r="Y15" s="265"/>
      <c r="Z15" s="265"/>
    </row>
    <row r="16" spans="1:111" ht="13.9" customHeight="1" thickBot="1" x14ac:dyDescent="0.25">
      <c r="G16" s="16"/>
      <c r="H16" s="256"/>
      <c r="J16" s="212"/>
      <c r="K16" s="20" t="s">
        <v>16</v>
      </c>
      <c r="L16" s="19">
        <v>0.20808027276637092</v>
      </c>
      <c r="O16" s="21"/>
      <c r="P16" s="22"/>
      <c r="Q16" s="22"/>
      <c r="R16" s="22"/>
      <c r="S16" s="22"/>
      <c r="T16" s="23"/>
      <c r="V16" s="264"/>
      <c r="W16" s="265"/>
      <c r="X16" s="265"/>
      <c r="Y16" s="265"/>
      <c r="Z16" s="265"/>
    </row>
    <row r="17" spans="7:26" ht="13.9" customHeight="1" thickBot="1" x14ac:dyDescent="0.25">
      <c r="G17" s="16"/>
      <c r="H17" s="256"/>
      <c r="J17" s="134"/>
      <c r="O17" s="266" t="s">
        <v>17</v>
      </c>
      <c r="P17" s="267"/>
      <c r="Q17" s="267"/>
      <c r="R17" s="267"/>
      <c r="S17" s="267"/>
      <c r="T17" s="268"/>
      <c r="V17" s="265"/>
      <c r="W17" s="265"/>
      <c r="X17" s="265"/>
      <c r="Y17" s="265"/>
      <c r="Z17" s="265"/>
    </row>
    <row r="18" spans="7:26" ht="13.9" customHeight="1" x14ac:dyDescent="0.2">
      <c r="G18" s="16"/>
      <c r="H18" s="256"/>
      <c r="J18" s="214" t="s">
        <v>18</v>
      </c>
      <c r="K18" s="18" t="s">
        <v>10</v>
      </c>
      <c r="L18" s="24">
        <f>L12*8760</f>
        <v>1102.3825156522419</v>
      </c>
      <c r="O18" s="269" t="s">
        <v>146</v>
      </c>
      <c r="P18" s="270"/>
      <c r="Q18" s="270"/>
      <c r="R18" s="270"/>
      <c r="S18" s="270"/>
      <c r="T18" s="271"/>
      <c r="V18" s="265"/>
      <c r="W18" s="265"/>
      <c r="X18" s="265"/>
      <c r="Y18" s="265"/>
      <c r="Z18" s="265"/>
    </row>
    <row r="19" spans="7:26" ht="13.9" customHeight="1" x14ac:dyDescent="0.2">
      <c r="G19" s="16"/>
      <c r="H19" s="256"/>
      <c r="J19" s="212"/>
      <c r="K19" s="133" t="s">
        <v>12</v>
      </c>
      <c r="L19" s="24">
        <f>L13*8760</f>
        <v>1295.2844554209735</v>
      </c>
      <c r="O19" s="269" t="s">
        <v>147</v>
      </c>
      <c r="P19" s="270"/>
      <c r="Q19" s="270"/>
      <c r="R19" s="270"/>
      <c r="S19" s="270"/>
      <c r="T19" s="271"/>
      <c r="V19" s="265"/>
      <c r="W19" s="265"/>
      <c r="X19" s="265"/>
      <c r="Y19" s="265"/>
      <c r="Z19" s="265"/>
    </row>
    <row r="20" spans="7:26" ht="13.5" thickBot="1" x14ac:dyDescent="0.25">
      <c r="G20" s="16"/>
      <c r="H20" s="256"/>
      <c r="J20" s="212"/>
      <c r="K20" s="20" t="s">
        <v>13</v>
      </c>
      <c r="L20" s="24">
        <f>L14*8760</f>
        <v>1419.767811243438</v>
      </c>
      <c r="O20" s="232" t="s">
        <v>19</v>
      </c>
      <c r="P20" s="233"/>
      <c r="Q20" s="233"/>
      <c r="R20" s="233"/>
      <c r="S20" s="233"/>
      <c r="T20" s="234"/>
      <c r="V20" s="265"/>
      <c r="W20" s="265"/>
      <c r="X20" s="265"/>
      <c r="Y20" s="265"/>
      <c r="Z20" s="265"/>
    </row>
    <row r="21" spans="7:26" ht="12.75" x14ac:dyDescent="0.2">
      <c r="G21" s="16"/>
      <c r="H21" s="256"/>
      <c r="J21" s="212"/>
      <c r="K21" s="20" t="s">
        <v>15</v>
      </c>
      <c r="L21" s="24">
        <f>L15*8760</f>
        <v>1595.2692053353019</v>
      </c>
      <c r="O21" s="135"/>
      <c r="P21" s="136"/>
      <c r="Q21" s="136"/>
      <c r="R21" s="136"/>
      <c r="S21" s="136"/>
      <c r="T21" s="137"/>
      <c r="V21" s="265"/>
      <c r="W21" s="265"/>
      <c r="X21" s="265"/>
      <c r="Y21" s="265"/>
      <c r="Z21" s="265"/>
    </row>
    <row r="22" spans="7:26" ht="13.5" thickBot="1" x14ac:dyDescent="0.25">
      <c r="G22" s="16"/>
      <c r="H22" s="256"/>
      <c r="J22" s="212"/>
      <c r="K22" s="20" t="s">
        <v>16</v>
      </c>
      <c r="L22" s="24">
        <f>L16*8760</f>
        <v>1822.7831894334092</v>
      </c>
      <c r="O22" s="135"/>
      <c r="P22" s="136"/>
      <c r="Q22" s="136"/>
      <c r="R22" s="136"/>
      <c r="S22" s="136"/>
      <c r="T22" s="137"/>
      <c r="V22" s="265"/>
      <c r="W22" s="265"/>
      <c r="X22" s="265"/>
      <c r="Y22" s="265"/>
      <c r="Z22" s="265"/>
    </row>
    <row r="23" spans="7:26" ht="13.9" customHeight="1" x14ac:dyDescent="0.2">
      <c r="G23" s="16"/>
      <c r="H23" s="256"/>
      <c r="J23" s="134"/>
      <c r="O23" s="235"/>
      <c r="P23" s="236"/>
      <c r="Q23" s="236"/>
      <c r="R23" s="237"/>
      <c r="S23" s="25" t="s">
        <v>20</v>
      </c>
      <c r="T23" s="26" t="s">
        <v>20</v>
      </c>
      <c r="V23" s="265"/>
      <c r="W23" s="265"/>
      <c r="X23" s="265"/>
      <c r="Y23" s="265"/>
      <c r="Z23" s="265"/>
    </row>
    <row r="24" spans="7:26" ht="13.9" customHeight="1" x14ac:dyDescent="0.2">
      <c r="G24" s="16"/>
      <c r="H24" s="256"/>
      <c r="J24" s="214" t="s">
        <v>21</v>
      </c>
      <c r="K24" s="18" t="s">
        <v>10</v>
      </c>
      <c r="L24" s="27">
        <f xml:space="preserve"> $S$54 * (L36 + L62)</f>
        <v>2769.7352460630232</v>
      </c>
      <c r="O24" s="238"/>
      <c r="P24" s="239"/>
      <c r="Q24" s="239"/>
      <c r="R24" s="240"/>
      <c r="S24" s="28" t="s">
        <v>22</v>
      </c>
      <c r="T24" s="29" t="s">
        <v>23</v>
      </c>
      <c r="V24" s="265"/>
      <c r="W24" s="265"/>
      <c r="X24" s="265"/>
      <c r="Y24" s="265"/>
      <c r="Z24" s="265"/>
    </row>
    <row r="25" spans="7:26" ht="13.9" customHeight="1" thickBot="1" x14ac:dyDescent="0.25">
      <c r="G25" s="16"/>
      <c r="H25" s="256"/>
      <c r="J25" s="212"/>
      <c r="K25" s="133" t="s">
        <v>12</v>
      </c>
      <c r="L25" s="27">
        <f xml:space="preserve"> $S$54 * (L37 + L63)</f>
        <v>2769.7352460630232</v>
      </c>
      <c r="O25" s="238"/>
      <c r="P25" s="239"/>
      <c r="Q25" s="239"/>
      <c r="R25" s="240"/>
      <c r="S25" s="28" t="s">
        <v>24</v>
      </c>
      <c r="T25" s="138" t="s">
        <v>25</v>
      </c>
      <c r="V25" s="265"/>
      <c r="W25" s="265"/>
      <c r="X25" s="265"/>
      <c r="Y25" s="265"/>
      <c r="Z25" s="265"/>
    </row>
    <row r="26" spans="7:26" ht="13.9" customHeight="1" thickBot="1" x14ac:dyDescent="0.25">
      <c r="G26" s="16"/>
      <c r="H26" s="256"/>
      <c r="J26" s="212"/>
      <c r="K26" s="20" t="s">
        <v>13</v>
      </c>
      <c r="L26" s="27">
        <f xml:space="preserve"> $S$54 * (L38 + L64)</f>
        <v>2769.7352460630232</v>
      </c>
      <c r="O26" s="241"/>
      <c r="P26" s="242"/>
      <c r="Q26" s="242"/>
      <c r="R26" s="242"/>
      <c r="S26" s="30">
        <v>731</v>
      </c>
      <c r="T26" s="30">
        <v>926000</v>
      </c>
      <c r="V26" s="265"/>
      <c r="W26" s="265"/>
      <c r="X26" s="265"/>
      <c r="Y26" s="265"/>
      <c r="Z26" s="265"/>
    </row>
    <row r="27" spans="7:26" ht="13.9" customHeight="1" x14ac:dyDescent="0.2">
      <c r="G27" s="16"/>
      <c r="H27" s="256"/>
      <c r="J27" s="212"/>
      <c r="K27" s="20" t="s">
        <v>15</v>
      </c>
      <c r="L27" s="27">
        <f xml:space="preserve"> $S$54 * (L39 + L65)</f>
        <v>2769.7352460630232</v>
      </c>
      <c r="O27" s="139"/>
      <c r="P27" s="140"/>
      <c r="Q27" s="140"/>
      <c r="R27" s="140"/>
      <c r="S27" s="141"/>
      <c r="T27" s="31"/>
      <c r="V27" s="265"/>
      <c r="W27" s="265"/>
      <c r="X27" s="265"/>
      <c r="Y27" s="265"/>
      <c r="Z27" s="265"/>
    </row>
    <row r="28" spans="7:26" ht="13.9" customHeight="1" thickBot="1" x14ac:dyDescent="0.25">
      <c r="G28" s="16"/>
      <c r="H28" s="256"/>
      <c r="J28" s="212"/>
      <c r="K28" s="20" t="s">
        <v>16</v>
      </c>
      <c r="L28" s="27">
        <f xml:space="preserve"> $S$54 * (L40 + L66)</f>
        <v>2769.7352460630232</v>
      </c>
      <c r="O28" s="139"/>
      <c r="P28" s="140"/>
      <c r="Q28" s="140"/>
      <c r="R28" s="140"/>
      <c r="S28" s="141"/>
      <c r="T28" s="31"/>
      <c r="V28" s="265"/>
      <c r="W28" s="265"/>
      <c r="X28" s="265"/>
      <c r="Y28" s="265"/>
      <c r="Z28" s="265"/>
    </row>
    <row r="29" spans="7:26" ht="13.9" customHeight="1" x14ac:dyDescent="0.2">
      <c r="G29" s="16"/>
      <c r="H29" s="256"/>
      <c r="O29" s="243" t="s">
        <v>10</v>
      </c>
      <c r="P29" s="244" t="s">
        <v>10</v>
      </c>
      <c r="Q29" s="245" t="s">
        <v>26</v>
      </c>
      <c r="R29" s="246"/>
      <c r="S29" s="246"/>
      <c r="T29" s="247"/>
      <c r="V29" s="265"/>
      <c r="W29" s="265"/>
      <c r="X29" s="265"/>
      <c r="Y29" s="265"/>
      <c r="Z29" s="265"/>
    </row>
    <row r="30" spans="7:26" ht="13.9" customHeight="1" x14ac:dyDescent="0.2">
      <c r="G30" s="16"/>
      <c r="H30" s="256"/>
      <c r="J30" s="214" t="s">
        <v>27</v>
      </c>
      <c r="K30" s="18" t="s">
        <v>10</v>
      </c>
      <c r="L30" s="27">
        <f>(L36+L62)*($S$54-1)</f>
        <v>0</v>
      </c>
      <c r="O30" s="254" t="s">
        <v>12</v>
      </c>
      <c r="P30" s="255" t="s">
        <v>12</v>
      </c>
      <c r="Q30" s="248"/>
      <c r="R30" s="249"/>
      <c r="S30" s="249"/>
      <c r="T30" s="250"/>
      <c r="V30" s="265"/>
      <c r="W30" s="265"/>
      <c r="X30" s="265"/>
      <c r="Y30" s="265"/>
      <c r="Z30" s="265"/>
    </row>
    <row r="31" spans="7:26" ht="13.9" customHeight="1" x14ac:dyDescent="0.2">
      <c r="G31" s="16"/>
      <c r="H31" s="256"/>
      <c r="J31" s="212"/>
      <c r="K31" s="133" t="s">
        <v>12</v>
      </c>
      <c r="L31" s="27">
        <f>(L37+L63)*($S$54-1)</f>
        <v>0</v>
      </c>
      <c r="O31" s="254" t="s">
        <v>13</v>
      </c>
      <c r="P31" s="255" t="s">
        <v>13</v>
      </c>
      <c r="Q31" s="248"/>
      <c r="R31" s="249"/>
      <c r="S31" s="249"/>
      <c r="T31" s="250"/>
      <c r="V31" s="265"/>
      <c r="W31" s="265"/>
      <c r="X31" s="265"/>
      <c r="Y31" s="265"/>
      <c r="Z31" s="265"/>
    </row>
    <row r="32" spans="7:26" ht="13.9" customHeight="1" x14ac:dyDescent="0.2">
      <c r="G32" s="16"/>
      <c r="H32" s="256"/>
      <c r="J32" s="212"/>
      <c r="K32" s="20" t="s">
        <v>13</v>
      </c>
      <c r="L32" s="27">
        <f>(L38+L64)*($S$54-1)</f>
        <v>0</v>
      </c>
      <c r="O32" s="127" t="s">
        <v>15</v>
      </c>
      <c r="P32" s="4" t="s">
        <v>15</v>
      </c>
      <c r="Q32" s="248"/>
      <c r="R32" s="249"/>
      <c r="S32" s="249"/>
      <c r="T32" s="250"/>
      <c r="V32" s="265"/>
      <c r="W32" s="265"/>
      <c r="X32" s="265"/>
      <c r="Y32" s="265"/>
      <c r="Z32" s="265"/>
    </row>
    <row r="33" spans="7:26" ht="13.9" customHeight="1" thickBot="1" x14ac:dyDescent="0.25">
      <c r="G33" s="16"/>
      <c r="H33" s="256"/>
      <c r="J33" s="212"/>
      <c r="K33" s="20" t="s">
        <v>15</v>
      </c>
      <c r="L33" s="27">
        <f>(L39+L65)*($S$54-1)</f>
        <v>0</v>
      </c>
      <c r="O33" s="32" t="s">
        <v>16</v>
      </c>
      <c r="P33" s="33" t="s">
        <v>16</v>
      </c>
      <c r="Q33" s="251"/>
      <c r="R33" s="252"/>
      <c r="S33" s="252"/>
      <c r="T33" s="253"/>
      <c r="V33" s="265"/>
      <c r="W33" s="265"/>
      <c r="X33" s="265"/>
      <c r="Y33" s="265"/>
      <c r="Z33" s="265"/>
    </row>
    <row r="34" spans="7:26" ht="13.9" customHeight="1" thickBot="1" x14ac:dyDescent="0.25">
      <c r="G34" s="16"/>
      <c r="H34" s="256"/>
      <c r="J34" s="212"/>
      <c r="K34" s="20" t="s">
        <v>16</v>
      </c>
      <c r="L34" s="27">
        <f>(L40+L66)*($S$54-1)</f>
        <v>0</v>
      </c>
      <c r="T34" s="17"/>
      <c r="V34" s="265"/>
      <c r="W34" s="265"/>
      <c r="X34" s="265"/>
      <c r="Y34" s="265"/>
      <c r="Z34" s="265"/>
    </row>
    <row r="35" spans="7:26" ht="13.9" customHeight="1" x14ac:dyDescent="0.2">
      <c r="G35" s="16"/>
      <c r="H35" s="256"/>
      <c r="O35" s="227" t="s">
        <v>28</v>
      </c>
      <c r="P35" s="228"/>
      <c r="Q35" s="228"/>
      <c r="R35" s="228"/>
      <c r="S35" s="229"/>
      <c r="T35" s="17"/>
      <c r="V35" s="265"/>
      <c r="W35" s="265"/>
      <c r="X35" s="265"/>
      <c r="Y35" s="265"/>
      <c r="Z35" s="265"/>
    </row>
    <row r="36" spans="7:26" ht="13.9" customHeight="1" x14ac:dyDescent="0.25">
      <c r="G36" s="16"/>
      <c r="H36" s="256"/>
      <c r="J36" s="214" t="s">
        <v>29</v>
      </c>
      <c r="K36" s="18" t="s">
        <v>10</v>
      </c>
      <c r="L36" s="34">
        <f>$L$155</f>
        <v>2769.7352460630232</v>
      </c>
      <c r="M36" s="35"/>
      <c r="O36" s="230" t="s">
        <v>30</v>
      </c>
      <c r="P36" s="231"/>
      <c r="Q36" s="231"/>
      <c r="R36" s="231"/>
      <c r="S36" s="36">
        <f>L203</f>
        <v>2.5000000000000001E-2</v>
      </c>
      <c r="T36" s="17"/>
    </row>
    <row r="37" spans="7:26" ht="13.9" customHeight="1" x14ac:dyDescent="0.25">
      <c r="G37" s="16"/>
      <c r="H37" s="256"/>
      <c r="J37" s="212"/>
      <c r="K37" s="133" t="s">
        <v>12</v>
      </c>
      <c r="L37" s="34">
        <f>$L$155</f>
        <v>2769.7352460630232</v>
      </c>
      <c r="M37" s="35"/>
      <c r="O37" s="225" t="s">
        <v>31</v>
      </c>
      <c r="P37" s="226"/>
      <c r="Q37" s="226"/>
      <c r="R37" s="226"/>
      <c r="S37" s="37">
        <v>30</v>
      </c>
      <c r="T37" s="17"/>
    </row>
    <row r="38" spans="7:26" ht="13.9" customHeight="1" x14ac:dyDescent="0.25">
      <c r="G38" s="16"/>
      <c r="H38" s="256"/>
      <c r="J38" s="212"/>
      <c r="K38" s="20" t="s">
        <v>13</v>
      </c>
      <c r="L38" s="34">
        <f>$L$164</f>
        <v>2769.7352460630232</v>
      </c>
      <c r="M38" s="35"/>
      <c r="O38" s="225" t="s">
        <v>32</v>
      </c>
      <c r="P38" s="226"/>
      <c r="Q38" s="226"/>
      <c r="R38" s="226"/>
      <c r="S38" s="38">
        <f>L205</f>
        <v>3.73E-2</v>
      </c>
      <c r="T38" s="17"/>
    </row>
    <row r="39" spans="7:26" ht="13.9" customHeight="1" x14ac:dyDescent="0.25">
      <c r="G39" s="16"/>
      <c r="H39" s="256"/>
      <c r="J39" s="212"/>
      <c r="K39" s="20" t="s">
        <v>15</v>
      </c>
      <c r="L39" s="34">
        <f>$L$164</f>
        <v>2769.7352460630232</v>
      </c>
      <c r="M39" s="35"/>
      <c r="O39" s="125"/>
      <c r="P39" s="126"/>
      <c r="Q39" s="126"/>
      <c r="R39" s="126"/>
      <c r="S39" s="38"/>
      <c r="T39" s="17"/>
    </row>
    <row r="40" spans="7:26" ht="13.9" customHeight="1" x14ac:dyDescent="0.25">
      <c r="G40" s="16"/>
      <c r="H40" s="256"/>
      <c r="J40" s="212"/>
      <c r="K40" s="20" t="s">
        <v>16</v>
      </c>
      <c r="L40" s="34">
        <f>$L$164</f>
        <v>2769.7352460630232</v>
      </c>
      <c r="M40" s="35"/>
      <c r="O40" s="125"/>
      <c r="P40" s="126"/>
      <c r="Q40" s="126"/>
      <c r="R40" s="126"/>
      <c r="S40" s="38"/>
      <c r="T40" s="17"/>
    </row>
    <row r="41" spans="7:26" ht="13.9" customHeight="1" x14ac:dyDescent="0.2">
      <c r="G41" s="16"/>
      <c r="H41" s="256"/>
      <c r="O41" s="225" t="s">
        <v>33</v>
      </c>
      <c r="P41" s="226"/>
      <c r="Q41" s="226"/>
      <c r="R41" s="226"/>
      <c r="S41" s="39">
        <f>L208</f>
        <v>1.2000000000000233E-2</v>
      </c>
      <c r="T41" s="17"/>
    </row>
    <row r="42" spans="7:26" ht="13.9" customHeight="1" x14ac:dyDescent="0.2">
      <c r="G42" s="16"/>
      <c r="H42" s="256"/>
      <c r="J42" s="214" t="s">
        <v>34</v>
      </c>
      <c r="K42" s="18" t="s">
        <v>10</v>
      </c>
      <c r="L42" s="34">
        <f>20+PMT(0.08,30,PV(0.08,15,0,0.15*1000))</f>
        <v>24.20031673231216</v>
      </c>
      <c r="M42" s="142"/>
      <c r="O42" s="225" t="s">
        <v>35</v>
      </c>
      <c r="P42" s="226"/>
      <c r="Q42" s="226"/>
      <c r="R42" s="226"/>
      <c r="S42" s="38">
        <f>L210</f>
        <v>3.73E-2</v>
      </c>
      <c r="T42" s="17"/>
    </row>
    <row r="43" spans="7:26" ht="13.9" customHeight="1" x14ac:dyDescent="0.2">
      <c r="G43" s="16"/>
      <c r="H43" s="256"/>
      <c r="J43" s="212"/>
      <c r="K43" s="133" t="s">
        <v>12</v>
      </c>
      <c r="L43" s="34">
        <f>L42</f>
        <v>24.20031673231216</v>
      </c>
      <c r="M43" s="142"/>
      <c r="O43" s="225" t="s">
        <v>36</v>
      </c>
      <c r="P43" s="226"/>
      <c r="Q43" s="226"/>
      <c r="R43" s="226"/>
      <c r="S43" s="38">
        <f>L212</f>
        <v>9.0300000000000005E-2</v>
      </c>
      <c r="T43" s="17"/>
      <c r="W43" s="4" t="s">
        <v>37</v>
      </c>
    </row>
    <row r="44" spans="7:26" ht="13.9" customHeight="1" x14ac:dyDescent="0.2">
      <c r="G44" s="16"/>
      <c r="H44" s="256"/>
      <c r="J44" s="212"/>
      <c r="K44" s="20" t="s">
        <v>13</v>
      </c>
      <c r="L44" s="34">
        <f>L43</f>
        <v>24.20031673231216</v>
      </c>
      <c r="M44" s="142"/>
      <c r="O44" s="225" t="s">
        <v>38</v>
      </c>
      <c r="P44" s="226"/>
      <c r="Q44" s="226"/>
      <c r="R44" s="226"/>
      <c r="S44" s="39">
        <f>L215</f>
        <v>6.3707317073170788E-2</v>
      </c>
      <c r="T44" s="17"/>
      <c r="Z44" s="134"/>
    </row>
    <row r="45" spans="7:26" ht="13.9" customHeight="1" x14ac:dyDescent="0.2">
      <c r="G45" s="16"/>
      <c r="H45" s="256"/>
      <c r="J45" s="212"/>
      <c r="K45" s="20" t="s">
        <v>15</v>
      </c>
      <c r="L45" s="34">
        <f>L44</f>
        <v>24.20031673231216</v>
      </c>
      <c r="M45" s="142"/>
      <c r="O45" s="125"/>
      <c r="P45" s="126"/>
      <c r="Q45" s="126"/>
      <c r="R45" s="126"/>
      <c r="S45" s="39"/>
      <c r="T45" s="17"/>
      <c r="Z45" s="134"/>
    </row>
    <row r="46" spans="7:26" ht="13.9" customHeight="1" x14ac:dyDescent="0.2">
      <c r="G46" s="16"/>
      <c r="H46" s="256"/>
      <c r="J46" s="212"/>
      <c r="K46" s="20" t="s">
        <v>16</v>
      </c>
      <c r="L46" s="34">
        <f>L45</f>
        <v>24.20031673231216</v>
      </c>
      <c r="M46" s="142"/>
      <c r="O46" s="125"/>
      <c r="P46" s="126"/>
      <c r="Q46" s="126"/>
      <c r="R46" s="126"/>
      <c r="S46" s="39"/>
      <c r="T46" s="17"/>
      <c r="Z46" s="134"/>
    </row>
    <row r="47" spans="7:26" ht="13.9" customHeight="1" x14ac:dyDescent="0.2">
      <c r="G47" s="16"/>
      <c r="H47" s="256"/>
      <c r="K47" s="20"/>
      <c r="O47" s="225" t="s">
        <v>39</v>
      </c>
      <c r="P47" s="226"/>
      <c r="Q47" s="226"/>
      <c r="R47" s="226"/>
      <c r="S47" s="38">
        <f>L218</f>
        <v>0.6</v>
      </c>
      <c r="T47" s="17"/>
    </row>
    <row r="48" spans="7:26" ht="13.9" customHeight="1" x14ac:dyDescent="0.2">
      <c r="G48" s="16"/>
      <c r="H48" s="256"/>
      <c r="J48" s="214" t="s">
        <v>40</v>
      </c>
      <c r="K48" s="18" t="s">
        <v>10</v>
      </c>
      <c r="L48" s="34">
        <v>0</v>
      </c>
      <c r="M48" s="142"/>
      <c r="O48" s="225" t="s">
        <v>41</v>
      </c>
      <c r="P48" s="226"/>
      <c r="Q48" s="226"/>
      <c r="R48" s="226"/>
      <c r="S48" s="38">
        <f>L220</f>
        <v>0.25740000000000002</v>
      </c>
      <c r="T48" s="17"/>
    </row>
    <row r="49" spans="7:27" ht="13.9" customHeight="1" x14ac:dyDescent="0.2">
      <c r="G49" s="16"/>
      <c r="H49" s="256"/>
      <c r="J49" s="212"/>
      <c r="K49" s="133" t="s">
        <v>12</v>
      </c>
      <c r="L49" s="34">
        <v>0</v>
      </c>
      <c r="M49" s="142"/>
      <c r="O49" s="225" t="s">
        <v>42</v>
      </c>
      <c r="P49" s="226"/>
      <c r="Q49" s="226"/>
      <c r="R49" s="226"/>
      <c r="S49" s="39">
        <f>L222</f>
        <v>5.2739388000000005E-2</v>
      </c>
      <c r="T49" s="40"/>
      <c r="Y49" s="143"/>
      <c r="Z49" s="143"/>
      <c r="AA49" s="143"/>
    </row>
    <row r="50" spans="7:27" ht="13.9" customHeight="1" x14ac:dyDescent="0.2">
      <c r="G50" s="16"/>
      <c r="H50" s="256"/>
      <c r="J50" s="212"/>
      <c r="K50" s="20" t="s">
        <v>13</v>
      </c>
      <c r="L50" s="34">
        <v>0</v>
      </c>
      <c r="M50" s="142"/>
      <c r="O50" s="225" t="s">
        <v>43</v>
      </c>
      <c r="P50" s="226"/>
      <c r="Q50" s="226"/>
      <c r="R50" s="226"/>
      <c r="S50" s="39">
        <f>L225</f>
        <v>2.7062817560975727E-2</v>
      </c>
      <c r="T50" s="17"/>
      <c r="U50" s="143"/>
      <c r="V50" s="143"/>
      <c r="W50" s="143"/>
      <c r="X50" s="143"/>
      <c r="Y50" s="143"/>
      <c r="Z50" s="143"/>
    </row>
    <row r="51" spans="7:27" ht="13.9" customHeight="1" x14ac:dyDescent="0.2">
      <c r="G51" s="16"/>
      <c r="H51" s="256"/>
      <c r="J51" s="212"/>
      <c r="K51" s="20" t="s">
        <v>15</v>
      </c>
      <c r="L51" s="34">
        <v>0</v>
      </c>
      <c r="M51" s="142"/>
      <c r="O51" s="126"/>
      <c r="P51" s="126"/>
      <c r="Q51" s="126"/>
      <c r="R51" s="126"/>
      <c r="S51" s="39"/>
      <c r="T51" s="17"/>
      <c r="U51" s="143"/>
      <c r="V51" s="143"/>
      <c r="W51" s="143"/>
      <c r="X51" s="143"/>
      <c r="Y51" s="143"/>
      <c r="Z51" s="143"/>
    </row>
    <row r="52" spans="7:27" ht="13.9" customHeight="1" x14ac:dyDescent="0.2">
      <c r="G52" s="16"/>
      <c r="H52" s="256"/>
      <c r="J52" s="212"/>
      <c r="K52" s="20" t="s">
        <v>16</v>
      </c>
      <c r="L52" s="34">
        <v>0</v>
      </c>
      <c r="M52" s="142"/>
      <c r="O52" s="126"/>
      <c r="P52" s="126"/>
      <c r="Q52" s="126"/>
      <c r="R52" s="126"/>
      <c r="S52" s="39"/>
      <c r="T52" s="17"/>
      <c r="U52" s="143"/>
      <c r="V52" s="143"/>
      <c r="W52" s="143"/>
      <c r="X52" s="143"/>
      <c r="Y52" s="143"/>
      <c r="Z52" s="143"/>
    </row>
    <row r="53" spans="7:27" ht="13.9" customHeight="1" thickBot="1" x14ac:dyDescent="0.25">
      <c r="G53" s="41"/>
      <c r="H53" s="42"/>
      <c r="I53" s="42"/>
      <c r="J53" s="42"/>
      <c r="K53" s="42"/>
      <c r="L53" s="42"/>
      <c r="O53" s="221" t="s">
        <v>44</v>
      </c>
      <c r="P53" s="222"/>
      <c r="Q53" s="222"/>
      <c r="R53" s="222"/>
      <c r="S53" s="43">
        <v>5</v>
      </c>
      <c r="T53" s="17"/>
    </row>
    <row r="54" spans="7:27" ht="13.9" customHeight="1" x14ac:dyDescent="0.2">
      <c r="G54" s="44"/>
      <c r="H54" s="45"/>
      <c r="I54" s="45"/>
      <c r="J54" s="45"/>
      <c r="K54" s="45"/>
      <c r="L54" s="45"/>
      <c r="O54" s="223" t="s">
        <v>45</v>
      </c>
      <c r="P54" s="224"/>
      <c r="Q54" s="224"/>
      <c r="R54" s="224"/>
      <c r="S54" s="46">
        <v>1</v>
      </c>
      <c r="T54" s="17"/>
    </row>
    <row r="55" spans="7:27" ht="15" customHeight="1" x14ac:dyDescent="0.2">
      <c r="G55" s="16"/>
      <c r="H55" s="211" t="s">
        <v>46</v>
      </c>
      <c r="J55" s="214" t="s">
        <v>47</v>
      </c>
      <c r="K55" s="18" t="s">
        <v>10</v>
      </c>
      <c r="L55" s="47">
        <f>$S$49</f>
        <v>5.2739388000000005E-2</v>
      </c>
      <c r="O55" s="223" t="s">
        <v>48</v>
      </c>
      <c r="P55" s="224"/>
      <c r="Q55" s="224"/>
      <c r="R55" s="224"/>
      <c r="S55" s="46">
        <f>SUMPRODUCT(O74:T74,O76:T76)</f>
        <v>0.86848872861724324</v>
      </c>
      <c r="T55" s="17"/>
      <c r="U55" s="48"/>
    </row>
    <row r="56" spans="7:27" ht="15" customHeight="1" x14ac:dyDescent="0.2">
      <c r="G56" s="16"/>
      <c r="H56" s="211"/>
      <c r="J56" s="212"/>
      <c r="K56" s="133" t="s">
        <v>12</v>
      </c>
      <c r="L56" s="47">
        <f>$S$49</f>
        <v>5.2739388000000005E-2</v>
      </c>
      <c r="O56" s="223" t="s">
        <v>49</v>
      </c>
      <c r="P56" s="224"/>
      <c r="Q56" s="224"/>
      <c r="R56" s="224"/>
      <c r="S56" s="46">
        <f xml:space="preserve"> (1 - S48 * S55) / (1 - S48)</f>
        <v>1.0455844347615428</v>
      </c>
      <c r="T56" s="17"/>
    </row>
    <row r="57" spans="7:27" ht="15" customHeight="1" x14ac:dyDescent="0.2">
      <c r="G57" s="16"/>
      <c r="H57" s="211"/>
      <c r="J57" s="212"/>
      <c r="K57" s="20" t="s">
        <v>13</v>
      </c>
      <c r="L57" s="47">
        <f>$S$49</f>
        <v>5.2739388000000005E-2</v>
      </c>
      <c r="O57" s="223" t="s">
        <v>50</v>
      </c>
      <c r="P57" s="224"/>
      <c r="Q57" s="224"/>
      <c r="R57" s="224"/>
      <c r="S57" s="39">
        <f>L228</f>
        <v>6.7096778007694757E-2</v>
      </c>
      <c r="T57" s="17"/>
    </row>
    <row r="58" spans="7:27" ht="15" customHeight="1" x14ac:dyDescent="0.2">
      <c r="G58" s="16"/>
      <c r="H58" s="211"/>
      <c r="J58" s="212"/>
      <c r="K58" s="20" t="s">
        <v>15</v>
      </c>
      <c r="L58" s="47">
        <f>$S$49</f>
        <v>5.2739388000000005E-2</v>
      </c>
      <c r="O58" s="49"/>
      <c r="P58" s="50"/>
      <c r="Q58" s="50"/>
      <c r="R58" s="50"/>
      <c r="S58" s="51"/>
      <c r="T58" s="17"/>
    </row>
    <row r="59" spans="7:27" ht="15" customHeight="1" x14ac:dyDescent="0.2">
      <c r="G59" s="16"/>
      <c r="H59" s="211"/>
      <c r="J59" s="212"/>
      <c r="K59" s="20" t="s">
        <v>16</v>
      </c>
      <c r="L59" s="47">
        <f>$S$49</f>
        <v>5.2739388000000005E-2</v>
      </c>
      <c r="O59" s="49"/>
      <c r="P59" s="50"/>
      <c r="Q59" s="50"/>
      <c r="R59" s="50"/>
      <c r="S59" s="51"/>
      <c r="T59" s="17"/>
    </row>
    <row r="60" spans="7:27" ht="13.9" customHeight="1" thickBot="1" x14ac:dyDescent="0.25">
      <c r="G60" s="41"/>
      <c r="H60" s="42"/>
      <c r="I60" s="42"/>
      <c r="J60" s="42"/>
      <c r="K60" s="42"/>
      <c r="L60" s="42"/>
      <c r="M60" s="42"/>
      <c r="N60" s="42"/>
      <c r="O60" s="217" t="s">
        <v>51</v>
      </c>
      <c r="P60" s="218"/>
      <c r="Q60" s="218"/>
      <c r="R60" s="218"/>
      <c r="S60" s="52">
        <f>L231</f>
        <v>4.9101401138875428E-2</v>
      </c>
      <c r="T60" s="53"/>
    </row>
    <row r="61" spans="7:27" ht="13.9" customHeight="1" thickBot="1" x14ac:dyDescent="0.25">
      <c r="G61" s="44"/>
      <c r="H61" s="45"/>
      <c r="I61" s="45"/>
      <c r="J61" s="45"/>
      <c r="K61" s="45"/>
      <c r="L61" s="45"/>
      <c r="O61" s="144"/>
      <c r="P61" s="144"/>
      <c r="Q61" s="144"/>
      <c r="R61" s="144"/>
      <c r="S61" s="143"/>
      <c r="T61" s="17"/>
      <c r="U61" s="48"/>
    </row>
    <row r="62" spans="7:27" ht="13.9" customHeight="1" x14ac:dyDescent="0.2">
      <c r="G62" s="16"/>
      <c r="H62" s="213" t="s">
        <v>52</v>
      </c>
      <c r="J62" s="214" t="s">
        <v>53</v>
      </c>
      <c r="K62" s="18" t="s">
        <v>10</v>
      </c>
      <c r="L62" s="34">
        <f>L68+L74</f>
        <v>0</v>
      </c>
      <c r="O62" s="219" t="s">
        <v>54</v>
      </c>
      <c r="P62" s="220"/>
      <c r="Q62" s="54">
        <v>0</v>
      </c>
      <c r="T62" s="17"/>
      <c r="U62" s="48"/>
    </row>
    <row r="63" spans="7:27" ht="13.9" customHeight="1" x14ac:dyDescent="0.2">
      <c r="G63" s="16"/>
      <c r="H63" s="213"/>
      <c r="J63" s="212"/>
      <c r="K63" s="133" t="s">
        <v>12</v>
      </c>
      <c r="L63" s="34">
        <f>L69+L75</f>
        <v>0</v>
      </c>
      <c r="O63" s="55" t="s">
        <v>55</v>
      </c>
      <c r="P63" s="56" t="s">
        <v>56</v>
      </c>
      <c r="Q63" s="57" t="s">
        <v>57</v>
      </c>
      <c r="T63" s="17"/>
      <c r="U63" s="48"/>
    </row>
    <row r="64" spans="7:27" ht="13.9" customHeight="1" x14ac:dyDescent="0.2">
      <c r="G64" s="16"/>
      <c r="H64" s="213"/>
      <c r="J64" s="212"/>
      <c r="K64" s="20" t="s">
        <v>13</v>
      </c>
      <c r="L64" s="34">
        <f>L70+L76</f>
        <v>0</v>
      </c>
      <c r="M64" s="58"/>
      <c r="O64" s="59" t="s">
        <v>58</v>
      </c>
      <c r="P64" s="134" t="s">
        <v>59</v>
      </c>
      <c r="Q64" s="60" t="s">
        <v>60</v>
      </c>
      <c r="T64" s="17"/>
      <c r="U64" s="48"/>
    </row>
    <row r="65" spans="7:21" ht="13.9" customHeight="1" x14ac:dyDescent="0.2">
      <c r="G65" s="16"/>
      <c r="H65" s="213"/>
      <c r="J65" s="212"/>
      <c r="K65" s="20" t="s">
        <v>15</v>
      </c>
      <c r="L65" s="34">
        <f>L71+L77</f>
        <v>0</v>
      </c>
      <c r="O65" s="59"/>
      <c r="P65" s="134"/>
      <c r="Q65" s="134"/>
      <c r="T65" s="17"/>
      <c r="U65" s="48"/>
    </row>
    <row r="66" spans="7:21" ht="13.9" customHeight="1" x14ac:dyDescent="0.2">
      <c r="G66" s="16"/>
      <c r="H66" s="213"/>
      <c r="J66" s="212"/>
      <c r="K66" s="20" t="s">
        <v>16</v>
      </c>
      <c r="L66" s="34">
        <f>L72+L78</f>
        <v>0</v>
      </c>
      <c r="O66" s="59"/>
      <c r="P66" s="134"/>
      <c r="Q66" s="134"/>
      <c r="T66" s="17"/>
      <c r="U66" s="48"/>
    </row>
    <row r="67" spans="7:21" ht="13.9" customHeight="1" x14ac:dyDescent="0.2">
      <c r="G67" s="16"/>
      <c r="H67" s="213"/>
      <c r="O67" s="61">
        <v>0</v>
      </c>
      <c r="P67" s="62">
        <v>1</v>
      </c>
      <c r="Q67" s="63">
        <f>1+(1-S48)*((1+S42)^(O67+0.5)-1)</f>
        <v>1.0137226973640288</v>
      </c>
      <c r="T67" s="17"/>
      <c r="U67" s="48"/>
    </row>
    <row r="68" spans="7:21" ht="13.9" customHeight="1" x14ac:dyDescent="0.2">
      <c r="G68" s="16"/>
      <c r="H68" s="213"/>
      <c r="J68" s="214" t="s">
        <v>61</v>
      </c>
      <c r="K68" s="18" t="s">
        <v>10</v>
      </c>
      <c r="L68" s="34">
        <v>0</v>
      </c>
      <c r="O68" s="64">
        <v>1</v>
      </c>
      <c r="P68" s="65">
        <v>0</v>
      </c>
      <c r="Q68" s="66">
        <f>1+(1-S48)*((1+S42)^(O68+0.5)-1)</f>
        <v>1.041933533975707</v>
      </c>
      <c r="T68" s="17"/>
      <c r="U68" s="48"/>
    </row>
    <row r="69" spans="7:21" ht="13.9" customHeight="1" thickBot="1" x14ac:dyDescent="0.25">
      <c r="G69" s="16"/>
      <c r="H69" s="213"/>
      <c r="J69" s="212"/>
      <c r="K69" s="133" t="s">
        <v>12</v>
      </c>
      <c r="L69" s="34">
        <v>0</v>
      </c>
      <c r="O69" s="67">
        <v>2</v>
      </c>
      <c r="P69" s="68">
        <v>0</v>
      </c>
      <c r="Q69" s="69">
        <f>1+(1-S48)*((1+S42)^(O69+0.5)-1)</f>
        <v>1.0711966347930009</v>
      </c>
      <c r="T69" s="17"/>
      <c r="U69" s="48"/>
    </row>
    <row r="70" spans="7:21" ht="13.9" customHeight="1" x14ac:dyDescent="0.2">
      <c r="G70" s="16"/>
      <c r="H70" s="213"/>
      <c r="J70" s="212"/>
      <c r="K70" s="20" t="s">
        <v>13</v>
      </c>
      <c r="L70" s="34">
        <v>0</v>
      </c>
      <c r="M70" s="58"/>
      <c r="T70" s="17"/>
      <c r="U70" s="48"/>
    </row>
    <row r="71" spans="7:21" ht="13.9" customHeight="1" x14ac:dyDescent="0.2">
      <c r="G71" s="16"/>
      <c r="H71" s="213"/>
      <c r="J71" s="212"/>
      <c r="K71" s="20" t="s">
        <v>15</v>
      </c>
      <c r="L71" s="34">
        <v>0</v>
      </c>
      <c r="U71" s="48"/>
    </row>
    <row r="72" spans="7:21" ht="13.9" customHeight="1" thickBot="1" x14ac:dyDescent="0.25">
      <c r="G72" s="16"/>
      <c r="H72" s="213"/>
      <c r="J72" s="212"/>
      <c r="K72" s="20" t="s">
        <v>16</v>
      </c>
      <c r="L72" s="34">
        <v>0</v>
      </c>
      <c r="U72" s="48"/>
    </row>
    <row r="73" spans="7:21" ht="13.9" customHeight="1" x14ac:dyDescent="0.2">
      <c r="G73" s="16"/>
      <c r="H73" s="213"/>
      <c r="N73" s="70" t="s">
        <v>62</v>
      </c>
      <c r="O73" s="71">
        <v>1</v>
      </c>
      <c r="P73" s="71">
        <v>2</v>
      </c>
      <c r="Q73" s="71">
        <v>3</v>
      </c>
      <c r="R73" s="71">
        <v>4</v>
      </c>
      <c r="S73" s="71">
        <v>5</v>
      </c>
      <c r="T73" s="72">
        <v>6</v>
      </c>
      <c r="U73" s="48"/>
    </row>
    <row r="74" spans="7:21" ht="13.9" customHeight="1" x14ac:dyDescent="0.2">
      <c r="G74" s="16"/>
      <c r="H74" s="213"/>
      <c r="J74" s="214" t="s">
        <v>63</v>
      </c>
      <c r="K74" s="18" t="s">
        <v>10</v>
      </c>
      <c r="L74" s="34">
        <v>0</v>
      </c>
      <c r="N74" s="55" t="s">
        <v>64</v>
      </c>
      <c r="O74" s="145">
        <v>0.2</v>
      </c>
      <c r="P74" s="146">
        <v>0.32</v>
      </c>
      <c r="Q74" s="146">
        <v>0.192</v>
      </c>
      <c r="R74" s="146">
        <v>0.1152</v>
      </c>
      <c r="S74" s="146">
        <v>0.1152</v>
      </c>
      <c r="T74" s="147">
        <v>5.7599999999999998E-2</v>
      </c>
      <c r="U74" s="48"/>
    </row>
    <row r="75" spans="7:21" ht="13.9" customHeight="1" thickBot="1" x14ac:dyDescent="0.25">
      <c r="G75" s="16"/>
      <c r="H75" s="213"/>
      <c r="J75" s="212"/>
      <c r="K75" s="133" t="s">
        <v>12</v>
      </c>
      <c r="L75" s="34">
        <v>0</v>
      </c>
      <c r="N75" s="73" t="s">
        <v>59</v>
      </c>
      <c r="O75" s="74"/>
      <c r="P75" s="74"/>
      <c r="Q75" s="74"/>
      <c r="R75" s="74"/>
      <c r="S75" s="74"/>
      <c r="T75" s="75"/>
      <c r="U75" s="48"/>
    </row>
    <row r="76" spans="7:21" ht="13.9" customHeight="1" x14ac:dyDescent="0.2">
      <c r="G76" s="16"/>
      <c r="H76" s="213"/>
      <c r="J76" s="212"/>
      <c r="K76" s="20" t="s">
        <v>13</v>
      </c>
      <c r="L76" s="34">
        <v>0</v>
      </c>
      <c r="N76" s="76" t="s">
        <v>64</v>
      </c>
      <c r="O76" s="148">
        <f t="shared" ref="O76:T76" si="0">1/((1+$S$50)*(1+$S$36))^O73</f>
        <v>0.94990271229407064</v>
      </c>
      <c r="P76" s="148">
        <f t="shared" si="0"/>
        <v>0.90231516282363189</v>
      </c>
      <c r="Q76" s="148">
        <f t="shared" si="0"/>
        <v>0.85711162051023382</v>
      </c>
      <c r="R76" s="148">
        <f t="shared" si="0"/>
        <v>0.81417265306143727</v>
      </c>
      <c r="S76" s="148">
        <f t="shared" si="0"/>
        <v>0.77338481141871873</v>
      </c>
      <c r="T76" s="148">
        <f t="shared" si="0"/>
        <v>0.73464033001367912</v>
      </c>
      <c r="U76" s="48"/>
    </row>
    <row r="77" spans="7:21" ht="13.9" customHeight="1" x14ac:dyDescent="0.2">
      <c r="G77" s="16"/>
      <c r="H77" s="213"/>
      <c r="J77" s="212"/>
      <c r="K77" s="20" t="s">
        <v>15</v>
      </c>
      <c r="L77" s="34">
        <v>0</v>
      </c>
      <c r="N77" s="77"/>
      <c r="O77" s="149"/>
      <c r="P77" s="149"/>
      <c r="Q77" s="149"/>
      <c r="R77" s="149"/>
      <c r="S77" s="149"/>
      <c r="T77" s="150"/>
      <c r="U77" s="48"/>
    </row>
    <row r="78" spans="7:21" ht="13.9" customHeight="1" x14ac:dyDescent="0.2">
      <c r="G78" s="16"/>
      <c r="H78" s="213"/>
      <c r="J78" s="212"/>
      <c r="K78" s="20" t="s">
        <v>16</v>
      </c>
      <c r="L78" s="34">
        <v>0</v>
      </c>
      <c r="N78" s="77"/>
      <c r="O78" s="149"/>
      <c r="P78" s="149"/>
      <c r="Q78" s="149"/>
      <c r="R78" s="149"/>
      <c r="S78" s="149"/>
      <c r="T78" s="150"/>
      <c r="U78" s="48"/>
    </row>
    <row r="79" spans="7:21" ht="13.9" customHeight="1" thickBot="1" x14ac:dyDescent="0.25">
      <c r="G79" s="41"/>
      <c r="H79" s="42"/>
      <c r="I79" s="42"/>
      <c r="J79" s="42"/>
      <c r="K79" s="42"/>
      <c r="L79" s="42"/>
      <c r="N79" s="78" t="s">
        <v>65</v>
      </c>
      <c r="O79" s="79"/>
      <c r="P79" s="79"/>
      <c r="Q79" s="79"/>
      <c r="R79" s="79"/>
      <c r="S79" s="79"/>
      <c r="T79" s="80"/>
    </row>
    <row r="80" spans="7:21" ht="13.9" customHeight="1" x14ac:dyDescent="0.2">
      <c r="G80" s="44"/>
      <c r="H80" s="45"/>
      <c r="I80" s="45"/>
      <c r="J80" s="45"/>
      <c r="K80" s="45"/>
      <c r="L80" s="45"/>
      <c r="M80" s="45"/>
      <c r="T80" s="17"/>
    </row>
    <row r="81" spans="7:46" ht="13.9" customHeight="1" x14ac:dyDescent="0.25">
      <c r="G81" s="16"/>
      <c r="H81" s="202" t="s">
        <v>66</v>
      </c>
      <c r="J81" s="214" t="s">
        <v>67</v>
      </c>
      <c r="K81" s="18" t="s">
        <v>10</v>
      </c>
      <c r="L81" s="27">
        <f xml:space="preserve"> (($S$60 * $S$56 * $S$54 * (L36 * 1 + L62) +L42) * 1000 / (L12 * 8760)) + L48 + 0</f>
        <v>150.9435992370515</v>
      </c>
      <c r="M81" s="81"/>
      <c r="O81"/>
      <c r="P81"/>
      <c r="Q81"/>
      <c r="R81"/>
      <c r="S81"/>
      <c r="U81"/>
      <c r="X81"/>
      <c r="Y81"/>
      <c r="Z81"/>
      <c r="AA81"/>
      <c r="AB81"/>
    </row>
    <row r="82" spans="7:46" ht="13.9" customHeight="1" x14ac:dyDescent="0.25">
      <c r="G82" s="16"/>
      <c r="H82" s="202"/>
      <c r="J82" s="212"/>
      <c r="K82" s="133" t="s">
        <v>12</v>
      </c>
      <c r="L82" s="27">
        <f xml:space="preserve"> (($S$60 * $S$56 * $S$54 * (L37 * 1 + L63) +L43) * 1000 / (L13 * 8760)) + L49 + 0</f>
        <v>128.46412535265441</v>
      </c>
      <c r="M82" s="81"/>
      <c r="O82"/>
      <c r="P82"/>
      <c r="Q82"/>
      <c r="R82"/>
      <c r="S82"/>
      <c r="U82"/>
      <c r="V82"/>
      <c r="W82"/>
      <c r="X82"/>
      <c r="Y82"/>
      <c r="Z82"/>
      <c r="AA82"/>
      <c r="AB82"/>
    </row>
    <row r="83" spans="7:46" ht="13.9" customHeight="1" x14ac:dyDescent="0.25">
      <c r="G83" s="16"/>
      <c r="H83" s="202"/>
      <c r="J83" s="212"/>
      <c r="K83" s="20" t="s">
        <v>13</v>
      </c>
      <c r="L83" s="27">
        <f xml:space="preserve"> (($S$60 * $S$56 * $S$54 * (L38 * 1 + L64) +L44) * 1000 / (L14 * 8760)) + L50 + 0</f>
        <v>117.20056147970632</v>
      </c>
      <c r="M83" s="81"/>
      <c r="O83"/>
      <c r="P83"/>
      <c r="Q83"/>
      <c r="R83"/>
      <c r="S83"/>
    </row>
    <row r="84" spans="7:46" ht="13.9" customHeight="1" x14ac:dyDescent="0.25">
      <c r="G84" s="16"/>
      <c r="H84" s="202"/>
      <c r="J84" s="212"/>
      <c r="K84" s="20" t="s">
        <v>15</v>
      </c>
      <c r="L84" s="27">
        <f xml:space="preserve"> (($S$60 * $S$56 * $S$54 * (L39 * 1 + L65) +L45) * 1000 / (L15 * 8760)) + L51 + 0</f>
        <v>104.30689948256749</v>
      </c>
      <c r="M84"/>
      <c r="O84"/>
      <c r="P84"/>
      <c r="Q84"/>
      <c r="R84"/>
      <c r="S84"/>
    </row>
    <row r="85" spans="7:46" ht="13.9" customHeight="1" x14ac:dyDescent="0.25">
      <c r="G85" s="16"/>
      <c r="H85" s="202"/>
      <c r="J85" s="212"/>
      <c r="K85" s="20" t="s">
        <v>16</v>
      </c>
      <c r="L85" s="27">
        <f xml:space="preserve"> (($S$60 * $S$56 * $S$54 * (L40 * 1 + L66) +L46) * 1000 / (L16 * 8760)) + L52 + 0</f>
        <v>91.287644966852795</v>
      </c>
      <c r="M85"/>
      <c r="O85"/>
      <c r="P85"/>
      <c r="Q85"/>
      <c r="R85"/>
      <c r="S85"/>
    </row>
    <row r="86" spans="7:46" ht="13.9" customHeight="1" x14ac:dyDescent="0.25">
      <c r="G86" s="16"/>
      <c r="H86" s="202"/>
      <c r="L86" s="151"/>
      <c r="M86"/>
    </row>
    <row r="87" spans="7:46" ht="13.9" customHeight="1" x14ac:dyDescent="0.25">
      <c r="G87" s="16"/>
      <c r="H87" s="202"/>
      <c r="J87" s="214" t="s">
        <v>68</v>
      </c>
      <c r="K87" s="18" t="s">
        <v>10</v>
      </c>
      <c r="L87" s="27">
        <f>(((L36*$S$60*(1-$S$48*$S$55))/(8760*L12*(1-$S$48))+L42/(8760*L12))*1000)+L48</f>
        <v>150.9435992370515</v>
      </c>
      <c r="M87" s="81"/>
    </row>
    <row r="88" spans="7:46" ht="13.9" customHeight="1" x14ac:dyDescent="0.25">
      <c r="G88" s="16"/>
      <c r="H88" s="202"/>
      <c r="J88" s="212"/>
      <c r="K88" s="133" t="s">
        <v>12</v>
      </c>
      <c r="L88" s="27">
        <f>(((L37*$S$60*(1-$S$48*$S$55))/(8760*L13*(1-$S$48))+L43/(8760*L13))*1000)+L49</f>
        <v>128.46412535265438</v>
      </c>
      <c r="M88"/>
    </row>
    <row r="89" spans="7:46" ht="13.9" customHeight="1" x14ac:dyDescent="0.25">
      <c r="G89" s="16"/>
      <c r="H89" s="202"/>
      <c r="J89" s="212"/>
      <c r="K89" s="20" t="s">
        <v>13</v>
      </c>
      <c r="L89" s="27">
        <f>(((L38*$S$60*(1-$S$48*$S$55))/(8760*L14*(1-$S$48))+L44/(8760*L14))*1000)+L50</f>
        <v>117.20056147970631</v>
      </c>
      <c r="M89"/>
    </row>
    <row r="90" spans="7:46" ht="13.9" customHeight="1" x14ac:dyDescent="0.25">
      <c r="G90" s="16"/>
      <c r="H90" s="202"/>
      <c r="J90" s="212"/>
      <c r="K90" s="20" t="s">
        <v>15</v>
      </c>
      <c r="L90" s="27">
        <f>(((L39*$S$60*(1-$S$48*$S$55))/(8760*L15*(1-$S$48))+L45/(8760*L15))*1000)+L51</f>
        <v>104.30689948256747</v>
      </c>
      <c r="M90"/>
    </row>
    <row r="91" spans="7:46" ht="13.9" customHeight="1" x14ac:dyDescent="0.25">
      <c r="G91" s="16"/>
      <c r="H91" s="202"/>
      <c r="J91" s="212"/>
      <c r="K91" s="20" t="s">
        <v>16</v>
      </c>
      <c r="L91" s="27">
        <f>(((L40*$S$60*(1-$S$48*$S$55))/(8760*L16*(1-$S$48))+L46/(8760*L16))*1000)+L52</f>
        <v>91.287644966852795</v>
      </c>
      <c r="M91"/>
    </row>
    <row r="92" spans="7:46" ht="13.9" customHeight="1" x14ac:dyDescent="0.2">
      <c r="G92" s="82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4"/>
    </row>
    <row r="94" spans="7:46" ht="13.9" customHeight="1" x14ac:dyDescent="0.25">
      <c r="H94" s="4" t="s">
        <v>69</v>
      </c>
      <c r="R94"/>
      <c r="S94"/>
      <c r="T94"/>
      <c r="U94"/>
      <c r="V94"/>
      <c r="W94"/>
      <c r="X94"/>
    </row>
    <row r="96" spans="7:46" ht="13.9" customHeight="1" x14ac:dyDescent="0.2"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4:46" ht="13.9" customHeight="1" x14ac:dyDescent="0.2">
      <c r="D97" s="14" t="s">
        <v>6</v>
      </c>
      <c r="G97" s="215" t="s">
        <v>70</v>
      </c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152"/>
      <c r="V97" s="152"/>
      <c r="W97" s="152"/>
      <c r="X97" s="152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</row>
    <row r="98" spans="4:46" ht="13.9" customHeight="1" x14ac:dyDescent="0.25">
      <c r="G98" s="16"/>
      <c r="L98"/>
    </row>
    <row r="99" spans="4:46" ht="13.9" customHeight="1" x14ac:dyDescent="0.2">
      <c r="G99" s="16"/>
      <c r="L99" s="154">
        <v>2017</v>
      </c>
      <c r="M99" s="154">
        <v>2018</v>
      </c>
      <c r="N99" s="154">
        <v>2019</v>
      </c>
      <c r="O99" s="154">
        <v>2020</v>
      </c>
      <c r="P99" s="154">
        <v>2021</v>
      </c>
      <c r="Q99" s="154">
        <v>2022</v>
      </c>
      <c r="R99" s="154">
        <v>2023</v>
      </c>
      <c r="S99" s="154">
        <v>2024</v>
      </c>
      <c r="T99" s="154">
        <v>2025</v>
      </c>
      <c r="U99" s="154">
        <v>2026</v>
      </c>
      <c r="V99" s="154">
        <v>2027</v>
      </c>
      <c r="W99" s="154">
        <v>2028</v>
      </c>
      <c r="X99" s="154">
        <v>2029</v>
      </c>
      <c r="Y99" s="154">
        <v>2030</v>
      </c>
      <c r="Z99" s="154">
        <v>2031</v>
      </c>
      <c r="AA99" s="154">
        <v>2032</v>
      </c>
      <c r="AB99" s="154">
        <v>2033</v>
      </c>
      <c r="AC99" s="154">
        <v>2034</v>
      </c>
      <c r="AD99" s="154">
        <v>2035</v>
      </c>
      <c r="AE99" s="154">
        <v>2036</v>
      </c>
      <c r="AF99" s="154">
        <v>2037</v>
      </c>
      <c r="AG99" s="154">
        <v>2038</v>
      </c>
      <c r="AH99" s="154">
        <v>2039</v>
      </c>
      <c r="AI99" s="154">
        <v>2040</v>
      </c>
      <c r="AJ99" s="154">
        <v>2041</v>
      </c>
      <c r="AK99" s="154">
        <v>2042</v>
      </c>
      <c r="AL99" s="154">
        <v>2043</v>
      </c>
      <c r="AM99" s="154">
        <v>2044</v>
      </c>
      <c r="AN99" s="154">
        <v>2045</v>
      </c>
      <c r="AO99" s="154">
        <v>2046</v>
      </c>
      <c r="AP99" s="154">
        <v>2047</v>
      </c>
      <c r="AQ99" s="154">
        <v>2048</v>
      </c>
      <c r="AR99" s="154">
        <v>2049</v>
      </c>
      <c r="AS99" s="154">
        <v>2050</v>
      </c>
    </row>
    <row r="100" spans="4:46" ht="13.9" customHeight="1" x14ac:dyDescent="0.2">
      <c r="G100" s="16"/>
      <c r="H100" s="216" t="s">
        <v>8</v>
      </c>
      <c r="J100" s="203" t="s">
        <v>9</v>
      </c>
      <c r="K100" s="155" t="s">
        <v>71</v>
      </c>
      <c r="L100" s="85">
        <v>0.1258427529283381</v>
      </c>
      <c r="M100" s="85">
        <v>0.12602456605383208</v>
      </c>
      <c r="N100" s="85">
        <v>0.12620637917932606</v>
      </c>
      <c r="O100" s="85">
        <v>0.12638819230482004</v>
      </c>
      <c r="P100" s="85">
        <v>0.12657000543031402</v>
      </c>
      <c r="Q100" s="85">
        <v>0.126751818555808</v>
      </c>
      <c r="R100" s="85">
        <v>0.12693363168130198</v>
      </c>
      <c r="S100" s="85">
        <v>0.12711544480679596</v>
      </c>
      <c r="T100" s="85">
        <v>0.12729725793228994</v>
      </c>
      <c r="U100" s="85">
        <v>0.12747907105778392</v>
      </c>
      <c r="V100" s="85">
        <v>0.1276608841832779</v>
      </c>
      <c r="W100" s="85">
        <v>0.12784269730877187</v>
      </c>
      <c r="X100" s="85">
        <v>0.12802451043426585</v>
      </c>
      <c r="Y100" s="85">
        <v>0.12820632355975983</v>
      </c>
      <c r="Z100" s="85">
        <v>0.12838813668525381</v>
      </c>
      <c r="AA100" s="85">
        <v>0.12856994981074779</v>
      </c>
      <c r="AB100" s="85">
        <v>0.12875176293624177</v>
      </c>
      <c r="AC100" s="85">
        <v>0.12893357606173575</v>
      </c>
      <c r="AD100" s="85">
        <v>0.12911538918722973</v>
      </c>
      <c r="AE100" s="85">
        <v>0.12929720231272371</v>
      </c>
      <c r="AF100" s="85">
        <v>0.12947901543821769</v>
      </c>
      <c r="AG100" s="85">
        <v>0.12966082856371167</v>
      </c>
      <c r="AH100" s="85">
        <v>0.12984264168920565</v>
      </c>
      <c r="AI100" s="85">
        <v>0.13002445481469962</v>
      </c>
      <c r="AJ100" s="85">
        <v>0.1302062679401936</v>
      </c>
      <c r="AK100" s="85">
        <v>0.13038808106568758</v>
      </c>
      <c r="AL100" s="85">
        <v>0.13056989419118156</v>
      </c>
      <c r="AM100" s="85">
        <v>0.13075170731667554</v>
      </c>
      <c r="AN100" s="85">
        <v>0.13093352044216952</v>
      </c>
      <c r="AO100" s="85">
        <v>0.1311153335676635</v>
      </c>
      <c r="AP100" s="85">
        <v>0.13129714669315748</v>
      </c>
      <c r="AQ100" s="85">
        <v>0.13147895981865146</v>
      </c>
      <c r="AR100" s="85">
        <v>0.13166077294414544</v>
      </c>
      <c r="AS100" s="85">
        <v>0.13184258606963972</v>
      </c>
    </row>
    <row r="101" spans="4:46" ht="13.9" customHeight="1" x14ac:dyDescent="0.2">
      <c r="G101" s="16"/>
      <c r="H101" s="216"/>
      <c r="J101" s="204"/>
      <c r="K101" s="8" t="s">
        <v>72</v>
      </c>
      <c r="L101" s="86">
        <v>0.1258427529283381</v>
      </c>
      <c r="M101" s="86">
        <v>0.12592399043219857</v>
      </c>
      <c r="N101" s="86">
        <v>0.12600522793605903</v>
      </c>
      <c r="O101" s="86">
        <v>0.1260864654399195</v>
      </c>
      <c r="P101" s="86">
        <v>0.12616770294377996</v>
      </c>
      <c r="Q101" s="86">
        <v>0.12624894044764043</v>
      </c>
      <c r="R101" s="86">
        <v>0.12633017795150089</v>
      </c>
      <c r="S101" s="86">
        <v>0.12641141545536136</v>
      </c>
      <c r="T101" s="86">
        <v>0.12649265295922182</v>
      </c>
      <c r="U101" s="86">
        <v>0.12657389046308229</v>
      </c>
      <c r="V101" s="86">
        <v>0.12665512796694275</v>
      </c>
      <c r="W101" s="86">
        <v>0.12673636547080322</v>
      </c>
      <c r="X101" s="86">
        <v>0.12681760297466368</v>
      </c>
      <c r="Y101" s="86">
        <v>0.12689884047852415</v>
      </c>
      <c r="Z101" s="86">
        <v>0.12698007798238461</v>
      </c>
      <c r="AA101" s="86">
        <v>0.12706131548624508</v>
      </c>
      <c r="AB101" s="86">
        <v>0.12714255299010555</v>
      </c>
      <c r="AC101" s="86">
        <v>0.12722379049396601</v>
      </c>
      <c r="AD101" s="86">
        <v>0.12730502799782648</v>
      </c>
      <c r="AE101" s="86">
        <v>0.12738626550168694</v>
      </c>
      <c r="AF101" s="86">
        <v>0.12746750300554741</v>
      </c>
      <c r="AG101" s="86">
        <v>0.12754874050940787</v>
      </c>
      <c r="AH101" s="86">
        <v>0.12762997801326834</v>
      </c>
      <c r="AI101" s="86">
        <v>0.1277112155171288</v>
      </c>
      <c r="AJ101" s="86">
        <v>0.12779245302098927</v>
      </c>
      <c r="AK101" s="86">
        <v>0.12787369052484973</v>
      </c>
      <c r="AL101" s="86">
        <v>0.1279549280287102</v>
      </c>
      <c r="AM101" s="86">
        <v>0.12803616553257066</v>
      </c>
      <c r="AN101" s="86">
        <v>0.12811740303643113</v>
      </c>
      <c r="AO101" s="86">
        <v>0.12819864054029159</v>
      </c>
      <c r="AP101" s="86">
        <v>0.12827987804415206</v>
      </c>
      <c r="AQ101" s="86">
        <v>0.12836111554801252</v>
      </c>
      <c r="AR101" s="86">
        <v>0.12844235305187299</v>
      </c>
      <c r="AS101" s="86">
        <v>0.12852359055573304</v>
      </c>
    </row>
    <row r="102" spans="4:46" ht="13.9" customHeight="1" thickBot="1" x14ac:dyDescent="0.25">
      <c r="G102" s="16"/>
      <c r="H102" s="216"/>
      <c r="J102" s="204"/>
      <c r="K102" s="156" t="s">
        <v>73</v>
      </c>
      <c r="L102" s="87">
        <v>0.1258427529283381</v>
      </c>
      <c r="M102" s="87">
        <v>0.1258427529283381</v>
      </c>
      <c r="N102" s="87">
        <v>0.1258427529283381</v>
      </c>
      <c r="O102" s="87">
        <v>0.1258427529283381</v>
      </c>
      <c r="P102" s="87">
        <v>0.1258427529283381</v>
      </c>
      <c r="Q102" s="87">
        <v>0.1258427529283381</v>
      </c>
      <c r="R102" s="87">
        <v>0.1258427529283381</v>
      </c>
      <c r="S102" s="87">
        <v>0.1258427529283381</v>
      </c>
      <c r="T102" s="87">
        <v>0.1258427529283381</v>
      </c>
      <c r="U102" s="87">
        <v>0.1258427529283381</v>
      </c>
      <c r="V102" s="87">
        <v>0.1258427529283381</v>
      </c>
      <c r="W102" s="87">
        <v>0.1258427529283381</v>
      </c>
      <c r="X102" s="87">
        <v>0.1258427529283381</v>
      </c>
      <c r="Y102" s="87">
        <v>0.1258427529283381</v>
      </c>
      <c r="Z102" s="87">
        <v>0.1258427529283381</v>
      </c>
      <c r="AA102" s="87">
        <v>0.1258427529283381</v>
      </c>
      <c r="AB102" s="87">
        <v>0.1258427529283381</v>
      </c>
      <c r="AC102" s="87">
        <v>0.1258427529283381</v>
      </c>
      <c r="AD102" s="87">
        <v>0.1258427529283381</v>
      </c>
      <c r="AE102" s="87">
        <v>0.1258427529283381</v>
      </c>
      <c r="AF102" s="87">
        <v>0.1258427529283381</v>
      </c>
      <c r="AG102" s="87">
        <v>0.1258427529283381</v>
      </c>
      <c r="AH102" s="87">
        <v>0.1258427529283381</v>
      </c>
      <c r="AI102" s="87">
        <v>0.1258427529283381</v>
      </c>
      <c r="AJ102" s="87">
        <v>0.1258427529283381</v>
      </c>
      <c r="AK102" s="87">
        <v>0.1258427529283381</v>
      </c>
      <c r="AL102" s="87">
        <v>0.1258427529283381</v>
      </c>
      <c r="AM102" s="87">
        <v>0.1258427529283381</v>
      </c>
      <c r="AN102" s="87">
        <v>0.1258427529283381</v>
      </c>
      <c r="AO102" s="87">
        <v>0.1258427529283381</v>
      </c>
      <c r="AP102" s="87">
        <v>0.1258427529283381</v>
      </c>
      <c r="AQ102" s="87">
        <v>0.1258427529283381</v>
      </c>
      <c r="AR102" s="87">
        <v>0.1258427529283381</v>
      </c>
      <c r="AS102" s="87">
        <v>0.1258427529283381</v>
      </c>
    </row>
    <row r="103" spans="4:46" ht="13.9" customHeight="1" thickTop="1" x14ac:dyDescent="0.2">
      <c r="G103" s="16"/>
      <c r="H103" s="216"/>
      <c r="J103" s="204"/>
      <c r="K103" s="155" t="s">
        <v>74</v>
      </c>
      <c r="L103" s="85">
        <v>0.1478635223083303</v>
      </c>
      <c r="M103" s="85">
        <v>0.14807715025679657</v>
      </c>
      <c r="N103" s="85">
        <v>0.14829077820526285</v>
      </c>
      <c r="O103" s="85">
        <v>0.14850440615372912</v>
      </c>
      <c r="P103" s="85">
        <v>0.14871803410219539</v>
      </c>
      <c r="Q103" s="85">
        <v>0.14893166205066166</v>
      </c>
      <c r="R103" s="85">
        <v>0.14914528999912793</v>
      </c>
      <c r="S103" s="85">
        <v>0.14935891794759421</v>
      </c>
      <c r="T103" s="85">
        <v>0.14957254589606048</v>
      </c>
      <c r="U103" s="85">
        <v>0.14978617384452675</v>
      </c>
      <c r="V103" s="85">
        <v>0.14999980179299302</v>
      </c>
      <c r="W103" s="85">
        <v>0.15021342974145929</v>
      </c>
      <c r="X103" s="85">
        <v>0.15042705768992556</v>
      </c>
      <c r="Y103" s="85">
        <v>0.15064068563839184</v>
      </c>
      <c r="Z103" s="85">
        <v>0.15085431358685811</v>
      </c>
      <c r="AA103" s="85">
        <v>0.15106794153532438</v>
      </c>
      <c r="AB103" s="85">
        <v>0.15128156948379065</v>
      </c>
      <c r="AC103" s="85">
        <v>0.15149519743225692</v>
      </c>
      <c r="AD103" s="85">
        <v>0.15170882538072319</v>
      </c>
      <c r="AE103" s="85">
        <v>0.15192245332918947</v>
      </c>
      <c r="AF103" s="85">
        <v>0.15213608127765574</v>
      </c>
      <c r="AG103" s="85">
        <v>0.15234970922612201</v>
      </c>
      <c r="AH103" s="85">
        <v>0.15256333717458828</v>
      </c>
      <c r="AI103" s="85">
        <v>0.15277696512305455</v>
      </c>
      <c r="AJ103" s="85">
        <v>0.15299059307152083</v>
      </c>
      <c r="AK103" s="85">
        <v>0.1532042210199871</v>
      </c>
      <c r="AL103" s="85">
        <v>0.15341784896845337</v>
      </c>
      <c r="AM103" s="85">
        <v>0.15363147691691964</v>
      </c>
      <c r="AN103" s="85">
        <v>0.15384510486538591</v>
      </c>
      <c r="AO103" s="85">
        <v>0.15405873281385218</v>
      </c>
      <c r="AP103" s="85">
        <v>0.15427236076231846</v>
      </c>
      <c r="AQ103" s="85">
        <v>0.15448598871078473</v>
      </c>
      <c r="AR103" s="85">
        <v>0.154699616659251</v>
      </c>
      <c r="AS103" s="85">
        <v>0.15491324460771688</v>
      </c>
    </row>
    <row r="104" spans="4:46" ht="13.9" customHeight="1" x14ac:dyDescent="0.2">
      <c r="G104" s="16"/>
      <c r="H104" s="216"/>
      <c r="J104" s="204"/>
      <c r="K104" s="8" t="s">
        <v>75</v>
      </c>
      <c r="L104" s="86">
        <v>0.1478635223083303</v>
      </c>
      <c r="M104" s="86">
        <v>0.1479589752699417</v>
      </c>
      <c r="N104" s="86">
        <v>0.1480544282315531</v>
      </c>
      <c r="O104" s="86">
        <v>0.1481498811931645</v>
      </c>
      <c r="P104" s="86">
        <v>0.14824533415477589</v>
      </c>
      <c r="Q104" s="86">
        <v>0.14834078711638729</v>
      </c>
      <c r="R104" s="86">
        <v>0.14843624007799869</v>
      </c>
      <c r="S104" s="86">
        <v>0.14853169303961009</v>
      </c>
      <c r="T104" s="86">
        <v>0.14862714600122148</v>
      </c>
      <c r="U104" s="86">
        <v>0.14872259896283288</v>
      </c>
      <c r="V104" s="86">
        <v>0.14881805192444428</v>
      </c>
      <c r="W104" s="86">
        <v>0.14891350488605568</v>
      </c>
      <c r="X104" s="86">
        <v>0.14900895784766707</v>
      </c>
      <c r="Y104" s="86">
        <v>0.14910441080927847</v>
      </c>
      <c r="Z104" s="86">
        <v>0.14919986377088987</v>
      </c>
      <c r="AA104" s="86">
        <v>0.14929531673250127</v>
      </c>
      <c r="AB104" s="86">
        <v>0.14939076969411266</v>
      </c>
      <c r="AC104" s="86">
        <v>0.14948622265572406</v>
      </c>
      <c r="AD104" s="86">
        <v>0.14958167561733546</v>
      </c>
      <c r="AE104" s="86">
        <v>0.14967712857894686</v>
      </c>
      <c r="AF104" s="86">
        <v>0.14977258154055825</v>
      </c>
      <c r="AG104" s="86">
        <v>0.14986803450216965</v>
      </c>
      <c r="AH104" s="86">
        <v>0.14996348746378105</v>
      </c>
      <c r="AI104" s="86">
        <v>0.15005894042539245</v>
      </c>
      <c r="AJ104" s="86">
        <v>0.15015439338700384</v>
      </c>
      <c r="AK104" s="86">
        <v>0.15024984634861524</v>
      </c>
      <c r="AL104" s="86">
        <v>0.15034529931022664</v>
      </c>
      <c r="AM104" s="86">
        <v>0.15044075227183804</v>
      </c>
      <c r="AN104" s="86">
        <v>0.15053620523344943</v>
      </c>
      <c r="AO104" s="86">
        <v>0.15063165819506083</v>
      </c>
      <c r="AP104" s="86">
        <v>0.15072711115667223</v>
      </c>
      <c r="AQ104" s="86">
        <v>0.15082256411828363</v>
      </c>
      <c r="AR104" s="86">
        <v>0.15091801707989502</v>
      </c>
      <c r="AS104" s="86">
        <v>0.15101347004150686</v>
      </c>
    </row>
    <row r="105" spans="4:46" ht="13.9" customHeight="1" thickBot="1" x14ac:dyDescent="0.25">
      <c r="G105" s="16"/>
      <c r="H105" s="216"/>
      <c r="J105" s="204"/>
      <c r="K105" s="156" t="s">
        <v>76</v>
      </c>
      <c r="L105" s="87">
        <v>0.1478635223083303</v>
      </c>
      <c r="M105" s="87">
        <v>0.1478635223083303</v>
      </c>
      <c r="N105" s="87">
        <v>0.1478635223083303</v>
      </c>
      <c r="O105" s="87">
        <v>0.1478635223083303</v>
      </c>
      <c r="P105" s="87">
        <v>0.1478635223083303</v>
      </c>
      <c r="Q105" s="87">
        <v>0.1478635223083303</v>
      </c>
      <c r="R105" s="87">
        <v>0.1478635223083303</v>
      </c>
      <c r="S105" s="87">
        <v>0.1478635223083303</v>
      </c>
      <c r="T105" s="87">
        <v>0.1478635223083303</v>
      </c>
      <c r="U105" s="87">
        <v>0.1478635223083303</v>
      </c>
      <c r="V105" s="87">
        <v>0.1478635223083303</v>
      </c>
      <c r="W105" s="87">
        <v>0.1478635223083303</v>
      </c>
      <c r="X105" s="87">
        <v>0.1478635223083303</v>
      </c>
      <c r="Y105" s="87">
        <v>0.1478635223083303</v>
      </c>
      <c r="Z105" s="87">
        <v>0.1478635223083303</v>
      </c>
      <c r="AA105" s="87">
        <v>0.1478635223083303</v>
      </c>
      <c r="AB105" s="87">
        <v>0.1478635223083303</v>
      </c>
      <c r="AC105" s="87">
        <v>0.1478635223083303</v>
      </c>
      <c r="AD105" s="87">
        <v>0.1478635223083303</v>
      </c>
      <c r="AE105" s="87">
        <v>0.1478635223083303</v>
      </c>
      <c r="AF105" s="87">
        <v>0.1478635223083303</v>
      </c>
      <c r="AG105" s="87">
        <v>0.1478635223083303</v>
      </c>
      <c r="AH105" s="87">
        <v>0.1478635223083303</v>
      </c>
      <c r="AI105" s="87">
        <v>0.1478635223083303</v>
      </c>
      <c r="AJ105" s="87">
        <v>0.1478635223083303</v>
      </c>
      <c r="AK105" s="87">
        <v>0.1478635223083303</v>
      </c>
      <c r="AL105" s="87">
        <v>0.1478635223083303</v>
      </c>
      <c r="AM105" s="87">
        <v>0.1478635223083303</v>
      </c>
      <c r="AN105" s="87">
        <v>0.1478635223083303</v>
      </c>
      <c r="AO105" s="87">
        <v>0.1478635223083303</v>
      </c>
      <c r="AP105" s="87">
        <v>0.1478635223083303</v>
      </c>
      <c r="AQ105" s="87">
        <v>0.1478635223083303</v>
      </c>
      <c r="AR105" s="87">
        <v>0.1478635223083303</v>
      </c>
      <c r="AS105" s="87">
        <v>0.1478635223083303</v>
      </c>
    </row>
    <row r="106" spans="4:46" ht="13.5" customHeight="1" thickTop="1" x14ac:dyDescent="0.2">
      <c r="G106" s="16"/>
      <c r="H106" s="216"/>
      <c r="J106" s="204"/>
      <c r="K106" s="155" t="s">
        <v>77</v>
      </c>
      <c r="L106" s="85">
        <v>0.16207395105518699</v>
      </c>
      <c r="M106" s="85">
        <v>0.16230810972477111</v>
      </c>
      <c r="N106" s="85">
        <v>0.16254226839435523</v>
      </c>
      <c r="O106" s="85">
        <v>0.16277642706393936</v>
      </c>
      <c r="P106" s="85">
        <v>0.16301058573352348</v>
      </c>
      <c r="Q106" s="85">
        <v>0.1632447444031076</v>
      </c>
      <c r="R106" s="85">
        <v>0.16347890307269172</v>
      </c>
      <c r="S106" s="85">
        <v>0.16371306174227584</v>
      </c>
      <c r="T106" s="85">
        <v>0.16394722041185997</v>
      </c>
      <c r="U106" s="85">
        <v>0.16418137908144409</v>
      </c>
      <c r="V106" s="85">
        <v>0.16441553775102821</v>
      </c>
      <c r="W106" s="85">
        <v>0.16464969642061233</v>
      </c>
      <c r="X106" s="85">
        <v>0.16488385509019646</v>
      </c>
      <c r="Y106" s="85">
        <v>0.16511801375978058</v>
      </c>
      <c r="Z106" s="85">
        <v>0.1653521724293647</v>
      </c>
      <c r="AA106" s="85">
        <v>0.16558633109894882</v>
      </c>
      <c r="AB106" s="85">
        <v>0.16582048976853295</v>
      </c>
      <c r="AC106" s="85">
        <v>0.16605464843811707</v>
      </c>
      <c r="AD106" s="85">
        <v>0.16628880710770119</v>
      </c>
      <c r="AE106" s="85">
        <v>0.16652296577728531</v>
      </c>
      <c r="AF106" s="85">
        <v>0.16675712444686944</v>
      </c>
      <c r="AG106" s="85">
        <v>0.16699128311645356</v>
      </c>
      <c r="AH106" s="85">
        <v>0.16722544178603768</v>
      </c>
      <c r="AI106" s="85">
        <v>0.1674596004556218</v>
      </c>
      <c r="AJ106" s="85">
        <v>0.16769375912520593</v>
      </c>
      <c r="AK106" s="85">
        <v>0.16792791779479005</v>
      </c>
      <c r="AL106" s="85">
        <v>0.16816207646437417</v>
      </c>
      <c r="AM106" s="85">
        <v>0.16839623513395829</v>
      </c>
      <c r="AN106" s="85">
        <v>0.16863039380354242</v>
      </c>
      <c r="AO106" s="85">
        <v>0.16886455247312654</v>
      </c>
      <c r="AP106" s="85">
        <v>0.16909871114271066</v>
      </c>
      <c r="AQ106" s="85">
        <v>0.16933286981229478</v>
      </c>
      <c r="AR106" s="85">
        <v>0.16956702848187891</v>
      </c>
      <c r="AS106" s="85">
        <v>0.16980118715146314</v>
      </c>
    </row>
    <row r="107" spans="4:46" ht="13.9" customHeight="1" x14ac:dyDescent="0.2">
      <c r="G107" s="16"/>
      <c r="H107" s="216"/>
      <c r="J107" s="204"/>
      <c r="K107" s="8" t="s">
        <v>78</v>
      </c>
      <c r="L107" s="86">
        <v>0.16207395105518699</v>
      </c>
      <c r="M107" s="86">
        <v>0.1621785775268601</v>
      </c>
      <c r="N107" s="86">
        <v>0.16228320399853322</v>
      </c>
      <c r="O107" s="86">
        <v>0.16238783047020633</v>
      </c>
      <c r="P107" s="86">
        <v>0.16249245694187944</v>
      </c>
      <c r="Q107" s="86">
        <v>0.16259708341355256</v>
      </c>
      <c r="R107" s="86">
        <v>0.16270170988522567</v>
      </c>
      <c r="S107" s="86">
        <v>0.16280633635689878</v>
      </c>
      <c r="T107" s="86">
        <v>0.1629109628285719</v>
      </c>
      <c r="U107" s="86">
        <v>0.16301558930024501</v>
      </c>
      <c r="V107" s="86">
        <v>0.16312021577191813</v>
      </c>
      <c r="W107" s="86">
        <v>0.16322484224359124</v>
      </c>
      <c r="X107" s="86">
        <v>0.16332946871526435</v>
      </c>
      <c r="Y107" s="86">
        <v>0.16343409518693747</v>
      </c>
      <c r="Z107" s="86">
        <v>0.16353872165861058</v>
      </c>
      <c r="AA107" s="86">
        <v>0.16364334813028369</v>
      </c>
      <c r="AB107" s="86">
        <v>0.16374797460195681</v>
      </c>
      <c r="AC107" s="86">
        <v>0.16385260107362992</v>
      </c>
      <c r="AD107" s="86">
        <v>0.16395722754530304</v>
      </c>
      <c r="AE107" s="86">
        <v>0.16406185401697615</v>
      </c>
      <c r="AF107" s="86">
        <v>0.16416648048864926</v>
      </c>
      <c r="AG107" s="86">
        <v>0.16427110696032238</v>
      </c>
      <c r="AH107" s="86">
        <v>0.16437573343199549</v>
      </c>
      <c r="AI107" s="86">
        <v>0.1644803599036686</v>
      </c>
      <c r="AJ107" s="86">
        <v>0.16458498637534172</v>
      </c>
      <c r="AK107" s="86">
        <v>0.16468961284701483</v>
      </c>
      <c r="AL107" s="86">
        <v>0.16479423931868795</v>
      </c>
      <c r="AM107" s="86">
        <v>0.16489886579036106</v>
      </c>
      <c r="AN107" s="86">
        <v>0.16500349226203417</v>
      </c>
      <c r="AO107" s="86">
        <v>0.16510811873370729</v>
      </c>
      <c r="AP107" s="86">
        <v>0.1652127452053804</v>
      </c>
      <c r="AQ107" s="86">
        <v>0.16531737167705352</v>
      </c>
      <c r="AR107" s="86">
        <v>0.16542199814872663</v>
      </c>
      <c r="AS107" s="86">
        <v>0.16552662462040002</v>
      </c>
    </row>
    <row r="108" spans="4:46" ht="13.9" customHeight="1" thickBot="1" x14ac:dyDescent="0.25">
      <c r="G108" s="16"/>
      <c r="H108" s="216"/>
      <c r="J108" s="204"/>
      <c r="K108" s="156" t="s">
        <v>79</v>
      </c>
      <c r="L108" s="87">
        <v>0.16207395105518699</v>
      </c>
      <c r="M108" s="87">
        <v>0.16207395105518699</v>
      </c>
      <c r="N108" s="87">
        <v>0.16207395105518699</v>
      </c>
      <c r="O108" s="87">
        <v>0.16207395105518699</v>
      </c>
      <c r="P108" s="87">
        <v>0.16207395105518699</v>
      </c>
      <c r="Q108" s="87">
        <v>0.16207395105518699</v>
      </c>
      <c r="R108" s="87">
        <v>0.16207395105518699</v>
      </c>
      <c r="S108" s="87">
        <v>0.16207395105518699</v>
      </c>
      <c r="T108" s="87">
        <v>0.16207395105518699</v>
      </c>
      <c r="U108" s="87">
        <v>0.16207395105518699</v>
      </c>
      <c r="V108" s="87">
        <v>0.16207395105518699</v>
      </c>
      <c r="W108" s="87">
        <v>0.16207395105518699</v>
      </c>
      <c r="X108" s="87">
        <v>0.16207395105518699</v>
      </c>
      <c r="Y108" s="87">
        <v>0.16207395105518699</v>
      </c>
      <c r="Z108" s="87">
        <v>0.16207395105518699</v>
      </c>
      <c r="AA108" s="87">
        <v>0.16207395105518699</v>
      </c>
      <c r="AB108" s="87">
        <v>0.16207395105518699</v>
      </c>
      <c r="AC108" s="87">
        <v>0.16207395105518699</v>
      </c>
      <c r="AD108" s="87">
        <v>0.16207395105518699</v>
      </c>
      <c r="AE108" s="87">
        <v>0.16207395105518699</v>
      </c>
      <c r="AF108" s="87">
        <v>0.16207395105518699</v>
      </c>
      <c r="AG108" s="87">
        <v>0.16207395105518699</v>
      </c>
      <c r="AH108" s="87">
        <v>0.16207395105518699</v>
      </c>
      <c r="AI108" s="87">
        <v>0.16207395105518699</v>
      </c>
      <c r="AJ108" s="87">
        <v>0.16207395105518699</v>
      </c>
      <c r="AK108" s="87">
        <v>0.16207395105518699</v>
      </c>
      <c r="AL108" s="87">
        <v>0.16207395105518699</v>
      </c>
      <c r="AM108" s="87">
        <v>0.16207395105518699</v>
      </c>
      <c r="AN108" s="87">
        <v>0.16207395105518699</v>
      </c>
      <c r="AO108" s="87">
        <v>0.16207395105518699</v>
      </c>
      <c r="AP108" s="87">
        <v>0.16207395105518699</v>
      </c>
      <c r="AQ108" s="87">
        <v>0.16207395105518699</v>
      </c>
      <c r="AR108" s="87">
        <v>0.16207395105518699</v>
      </c>
      <c r="AS108" s="87">
        <v>0.16207395105518699</v>
      </c>
    </row>
    <row r="109" spans="4:46" ht="13.5" customHeight="1" thickTop="1" x14ac:dyDescent="0.2">
      <c r="G109" s="16"/>
      <c r="H109" s="216"/>
      <c r="J109" s="204"/>
      <c r="K109" s="155" t="s">
        <v>80</v>
      </c>
      <c r="L109" s="85">
        <v>0.18210835677343629</v>
      </c>
      <c r="M109" s="85">
        <v>0.18237146043855085</v>
      </c>
      <c r="N109" s="85">
        <v>0.18263456410366541</v>
      </c>
      <c r="O109" s="85">
        <v>0.18289766776877997</v>
      </c>
      <c r="P109" s="85">
        <v>0.18316077143389453</v>
      </c>
      <c r="Q109" s="85">
        <v>0.18342387509900909</v>
      </c>
      <c r="R109" s="85">
        <v>0.18368697876412365</v>
      </c>
      <c r="S109" s="85">
        <v>0.18395008242923822</v>
      </c>
      <c r="T109" s="85">
        <v>0.18421318609435278</v>
      </c>
      <c r="U109" s="85">
        <v>0.18447628975946734</v>
      </c>
      <c r="V109" s="85">
        <v>0.1847393934245819</v>
      </c>
      <c r="W109" s="85">
        <v>0.18500249708969646</v>
      </c>
      <c r="X109" s="85">
        <v>0.18526560075481102</v>
      </c>
      <c r="Y109" s="85">
        <v>0.18552870441992558</v>
      </c>
      <c r="Z109" s="85">
        <v>0.18579180808504014</v>
      </c>
      <c r="AA109" s="85">
        <v>0.18605491175015471</v>
      </c>
      <c r="AB109" s="85">
        <v>0.18631801541526927</v>
      </c>
      <c r="AC109" s="85">
        <v>0.18658111908038383</v>
      </c>
      <c r="AD109" s="85">
        <v>0.18684422274549839</v>
      </c>
      <c r="AE109" s="85">
        <v>0.18710732641061295</v>
      </c>
      <c r="AF109" s="85">
        <v>0.18737043007572751</v>
      </c>
      <c r="AG109" s="85">
        <v>0.18763353374084207</v>
      </c>
      <c r="AH109" s="85">
        <v>0.18789663740595663</v>
      </c>
      <c r="AI109" s="85">
        <v>0.1881597410710712</v>
      </c>
      <c r="AJ109" s="85">
        <v>0.18842284473618576</v>
      </c>
      <c r="AK109" s="85">
        <v>0.18868594840130032</v>
      </c>
      <c r="AL109" s="85">
        <v>0.18894905206641488</v>
      </c>
      <c r="AM109" s="85">
        <v>0.18921215573152944</v>
      </c>
      <c r="AN109" s="85">
        <v>0.189475259396644</v>
      </c>
      <c r="AO109" s="85">
        <v>0.18973836306175856</v>
      </c>
      <c r="AP109" s="85">
        <v>0.19000146672687312</v>
      </c>
      <c r="AQ109" s="85">
        <v>0.19026457039198769</v>
      </c>
      <c r="AR109" s="85">
        <v>0.19052767405710225</v>
      </c>
      <c r="AS109" s="85">
        <v>0.19079077772221706</v>
      </c>
    </row>
    <row r="110" spans="4:46" ht="13.9" customHeight="1" x14ac:dyDescent="0.2">
      <c r="G110" s="16"/>
      <c r="H110" s="216"/>
      <c r="J110" s="204"/>
      <c r="K110" s="8" t="s">
        <v>81</v>
      </c>
      <c r="L110" s="86">
        <v>0.18210835677343629</v>
      </c>
      <c r="M110" s="86">
        <v>0.18222591641030172</v>
      </c>
      <c r="N110" s="86">
        <v>0.18234347604716716</v>
      </c>
      <c r="O110" s="86">
        <v>0.1824610356840326</v>
      </c>
      <c r="P110" s="86">
        <v>0.18257859532089804</v>
      </c>
      <c r="Q110" s="86">
        <v>0.18269615495776348</v>
      </c>
      <c r="R110" s="86">
        <v>0.18281371459462892</v>
      </c>
      <c r="S110" s="86">
        <v>0.18293127423149436</v>
      </c>
      <c r="T110" s="86">
        <v>0.18304883386835979</v>
      </c>
      <c r="U110" s="86">
        <v>0.18316639350522523</v>
      </c>
      <c r="V110" s="86">
        <v>0.18328395314209067</v>
      </c>
      <c r="W110" s="86">
        <v>0.18340151277895611</v>
      </c>
      <c r="X110" s="86">
        <v>0.18351907241582155</v>
      </c>
      <c r="Y110" s="86">
        <v>0.18363663205268699</v>
      </c>
      <c r="Z110" s="86">
        <v>0.18375419168955243</v>
      </c>
      <c r="AA110" s="86">
        <v>0.18387175132641786</v>
      </c>
      <c r="AB110" s="86">
        <v>0.1839893109632833</v>
      </c>
      <c r="AC110" s="86">
        <v>0.18410687060014874</v>
      </c>
      <c r="AD110" s="86">
        <v>0.18422443023701418</v>
      </c>
      <c r="AE110" s="86">
        <v>0.18434198987387962</v>
      </c>
      <c r="AF110" s="86">
        <v>0.18445954951074506</v>
      </c>
      <c r="AG110" s="86">
        <v>0.1845771091476105</v>
      </c>
      <c r="AH110" s="86">
        <v>0.18469466878447593</v>
      </c>
      <c r="AI110" s="86">
        <v>0.18481222842134137</v>
      </c>
      <c r="AJ110" s="86">
        <v>0.18492978805820681</v>
      </c>
      <c r="AK110" s="86">
        <v>0.18504734769507225</v>
      </c>
      <c r="AL110" s="86">
        <v>0.18516490733193769</v>
      </c>
      <c r="AM110" s="86">
        <v>0.18528246696880313</v>
      </c>
      <c r="AN110" s="86">
        <v>0.18540002660566857</v>
      </c>
      <c r="AO110" s="86">
        <v>0.185517586242534</v>
      </c>
      <c r="AP110" s="86">
        <v>0.18563514587939944</v>
      </c>
      <c r="AQ110" s="86">
        <v>0.18575270551626488</v>
      </c>
      <c r="AR110" s="86">
        <v>0.18587026515313032</v>
      </c>
      <c r="AS110" s="86">
        <v>0.18598782478999581</v>
      </c>
    </row>
    <row r="111" spans="4:46" ht="13.9" customHeight="1" thickBot="1" x14ac:dyDescent="0.25">
      <c r="G111" s="16"/>
      <c r="H111" s="216"/>
      <c r="J111" s="204"/>
      <c r="K111" s="156" t="s">
        <v>82</v>
      </c>
      <c r="L111" s="87">
        <v>0.18210835677343629</v>
      </c>
      <c r="M111" s="87">
        <v>0.18210835677343629</v>
      </c>
      <c r="N111" s="87">
        <v>0.18210835677343629</v>
      </c>
      <c r="O111" s="87">
        <v>0.18210835677343629</v>
      </c>
      <c r="P111" s="87">
        <v>0.18210835677343629</v>
      </c>
      <c r="Q111" s="87">
        <v>0.18210835677343629</v>
      </c>
      <c r="R111" s="87">
        <v>0.18210835677343629</v>
      </c>
      <c r="S111" s="87">
        <v>0.18210835677343629</v>
      </c>
      <c r="T111" s="87">
        <v>0.18210835677343629</v>
      </c>
      <c r="U111" s="87">
        <v>0.18210835677343629</v>
      </c>
      <c r="V111" s="87">
        <v>0.18210835677343629</v>
      </c>
      <c r="W111" s="87">
        <v>0.18210835677343629</v>
      </c>
      <c r="X111" s="87">
        <v>0.18210835677343629</v>
      </c>
      <c r="Y111" s="87">
        <v>0.18210835677343629</v>
      </c>
      <c r="Z111" s="87">
        <v>0.18210835677343629</v>
      </c>
      <c r="AA111" s="87">
        <v>0.18210835677343629</v>
      </c>
      <c r="AB111" s="87">
        <v>0.18210835677343629</v>
      </c>
      <c r="AC111" s="87">
        <v>0.18210835677343629</v>
      </c>
      <c r="AD111" s="87">
        <v>0.18210835677343629</v>
      </c>
      <c r="AE111" s="87">
        <v>0.18210835677343629</v>
      </c>
      <c r="AF111" s="87">
        <v>0.18210835677343629</v>
      </c>
      <c r="AG111" s="87">
        <v>0.18210835677343629</v>
      </c>
      <c r="AH111" s="87">
        <v>0.18210835677343629</v>
      </c>
      <c r="AI111" s="87">
        <v>0.18210835677343629</v>
      </c>
      <c r="AJ111" s="87">
        <v>0.18210835677343629</v>
      </c>
      <c r="AK111" s="87">
        <v>0.18210835677343629</v>
      </c>
      <c r="AL111" s="87">
        <v>0.18210835677343629</v>
      </c>
      <c r="AM111" s="87">
        <v>0.18210835677343629</v>
      </c>
      <c r="AN111" s="87">
        <v>0.18210835677343629</v>
      </c>
      <c r="AO111" s="87">
        <v>0.18210835677343629</v>
      </c>
      <c r="AP111" s="87">
        <v>0.18210835677343629</v>
      </c>
      <c r="AQ111" s="87">
        <v>0.18210835677343629</v>
      </c>
      <c r="AR111" s="87">
        <v>0.18210835677343629</v>
      </c>
      <c r="AS111" s="87">
        <v>0.18210835677343629</v>
      </c>
    </row>
    <row r="112" spans="4:46" ht="13.5" customHeight="1" thickTop="1" x14ac:dyDescent="0.2">
      <c r="G112" s="16"/>
      <c r="H112" s="216"/>
      <c r="J112" s="204"/>
      <c r="K112" s="155" t="s">
        <v>83</v>
      </c>
      <c r="L112" s="85">
        <v>0.20808027276637092</v>
      </c>
      <c r="M112" s="85">
        <v>0.20838089973029977</v>
      </c>
      <c r="N112" s="85">
        <v>0.20868152669422863</v>
      </c>
      <c r="O112" s="85">
        <v>0.20898215365815748</v>
      </c>
      <c r="P112" s="85">
        <v>0.20928278062208633</v>
      </c>
      <c r="Q112" s="85">
        <v>0.20958340758601518</v>
      </c>
      <c r="R112" s="85">
        <v>0.20988403454994403</v>
      </c>
      <c r="S112" s="85">
        <v>0.21018466151387288</v>
      </c>
      <c r="T112" s="85">
        <v>0.21048528847780174</v>
      </c>
      <c r="U112" s="85">
        <v>0.21078591544173059</v>
      </c>
      <c r="V112" s="85">
        <v>0.21108654240565944</v>
      </c>
      <c r="W112" s="85">
        <v>0.21138716936958829</v>
      </c>
      <c r="X112" s="85">
        <v>0.21168779633351714</v>
      </c>
      <c r="Y112" s="85">
        <v>0.21198842329744599</v>
      </c>
      <c r="Z112" s="85">
        <v>0.21228905026137485</v>
      </c>
      <c r="AA112" s="85">
        <v>0.2125896772253037</v>
      </c>
      <c r="AB112" s="85">
        <v>0.21289030418923255</v>
      </c>
      <c r="AC112" s="85">
        <v>0.2131909311531614</v>
      </c>
      <c r="AD112" s="85">
        <v>0.21349155811709025</v>
      </c>
      <c r="AE112" s="85">
        <v>0.2137921850810191</v>
      </c>
      <c r="AF112" s="85">
        <v>0.21409281204494796</v>
      </c>
      <c r="AG112" s="85">
        <v>0.21439343900887681</v>
      </c>
      <c r="AH112" s="85">
        <v>0.21469406597280566</v>
      </c>
      <c r="AI112" s="85">
        <v>0.21499469293673451</v>
      </c>
      <c r="AJ112" s="85">
        <v>0.21529531990066336</v>
      </c>
      <c r="AK112" s="85">
        <v>0.21559594686459221</v>
      </c>
      <c r="AL112" s="85">
        <v>0.21589657382852107</v>
      </c>
      <c r="AM112" s="85">
        <v>0.21619720079244992</v>
      </c>
      <c r="AN112" s="85">
        <v>0.21649782775637877</v>
      </c>
      <c r="AO112" s="85">
        <v>0.21679845472030762</v>
      </c>
      <c r="AP112" s="85">
        <v>0.21709908168423647</v>
      </c>
      <c r="AQ112" s="85">
        <v>0.21739970864816532</v>
      </c>
      <c r="AR112" s="85">
        <v>0.21770033561209418</v>
      </c>
      <c r="AS112" s="85">
        <v>0.2180009625760233</v>
      </c>
    </row>
    <row r="113" spans="7:49" ht="13.9" customHeight="1" x14ac:dyDescent="0.2">
      <c r="G113" s="16"/>
      <c r="H113" s="216"/>
      <c r="J113" s="204"/>
      <c r="K113" s="8" t="s">
        <v>84</v>
      </c>
      <c r="L113" s="86">
        <v>0.20808027276637092</v>
      </c>
      <c r="M113" s="86">
        <v>0.20821459851472585</v>
      </c>
      <c r="N113" s="86">
        <v>0.20834892426308077</v>
      </c>
      <c r="O113" s="86">
        <v>0.20848325001143569</v>
      </c>
      <c r="P113" s="86">
        <v>0.20861757575979062</v>
      </c>
      <c r="Q113" s="86">
        <v>0.20875190150814554</v>
      </c>
      <c r="R113" s="86">
        <v>0.20888622725650047</v>
      </c>
      <c r="S113" s="86">
        <v>0.20902055300485539</v>
      </c>
      <c r="T113" s="86">
        <v>0.20915487875321032</v>
      </c>
      <c r="U113" s="86">
        <v>0.20928920450156524</v>
      </c>
      <c r="V113" s="86">
        <v>0.20942353024992016</v>
      </c>
      <c r="W113" s="86">
        <v>0.20955785599827509</v>
      </c>
      <c r="X113" s="86">
        <v>0.20969218174663001</v>
      </c>
      <c r="Y113" s="86">
        <v>0.20982650749498494</v>
      </c>
      <c r="Z113" s="86">
        <v>0.20996083324333986</v>
      </c>
      <c r="AA113" s="86">
        <v>0.21009515899169479</v>
      </c>
      <c r="AB113" s="86">
        <v>0.21022948474004971</v>
      </c>
      <c r="AC113" s="86">
        <v>0.21036381048840463</v>
      </c>
      <c r="AD113" s="86">
        <v>0.21049813623675956</v>
      </c>
      <c r="AE113" s="86">
        <v>0.21063246198511448</v>
      </c>
      <c r="AF113" s="86">
        <v>0.21076678773346941</v>
      </c>
      <c r="AG113" s="86">
        <v>0.21090111348182433</v>
      </c>
      <c r="AH113" s="86">
        <v>0.21103543923017926</v>
      </c>
      <c r="AI113" s="86">
        <v>0.21116976497853418</v>
      </c>
      <c r="AJ113" s="86">
        <v>0.2113040907268891</v>
      </c>
      <c r="AK113" s="86">
        <v>0.21143841647524403</v>
      </c>
      <c r="AL113" s="86">
        <v>0.21157274222359895</v>
      </c>
      <c r="AM113" s="86">
        <v>0.21170706797195388</v>
      </c>
      <c r="AN113" s="86">
        <v>0.2118413937203088</v>
      </c>
      <c r="AO113" s="86">
        <v>0.21197571946866373</v>
      </c>
      <c r="AP113" s="86">
        <v>0.21211004521701865</v>
      </c>
      <c r="AQ113" s="86">
        <v>0.21224437096537357</v>
      </c>
      <c r="AR113" s="86">
        <v>0.2123786967137285</v>
      </c>
      <c r="AS113" s="86">
        <v>0.21251302246208323</v>
      </c>
    </row>
    <row r="114" spans="7:49" ht="13.9" customHeight="1" thickBot="1" x14ac:dyDescent="0.25">
      <c r="G114" s="16"/>
      <c r="H114" s="216"/>
      <c r="J114" s="205"/>
      <c r="K114" s="156" t="s">
        <v>85</v>
      </c>
      <c r="L114" s="87">
        <v>0.20808027276637092</v>
      </c>
      <c r="M114" s="87">
        <v>0.20808027276637092</v>
      </c>
      <c r="N114" s="87">
        <v>0.20808027276637092</v>
      </c>
      <c r="O114" s="87">
        <v>0.20808027276637092</v>
      </c>
      <c r="P114" s="87">
        <v>0.20808027276637092</v>
      </c>
      <c r="Q114" s="87">
        <v>0.20808027276637092</v>
      </c>
      <c r="R114" s="87">
        <v>0.20808027276637092</v>
      </c>
      <c r="S114" s="87">
        <v>0.20808027276637092</v>
      </c>
      <c r="T114" s="87">
        <v>0.20808027276637092</v>
      </c>
      <c r="U114" s="87">
        <v>0.20808027276637092</v>
      </c>
      <c r="V114" s="87">
        <v>0.20808027276637092</v>
      </c>
      <c r="W114" s="87">
        <v>0.20808027276637092</v>
      </c>
      <c r="X114" s="87">
        <v>0.20808027276637092</v>
      </c>
      <c r="Y114" s="87">
        <v>0.20808027276637092</v>
      </c>
      <c r="Z114" s="87">
        <v>0.20808027276637092</v>
      </c>
      <c r="AA114" s="87">
        <v>0.20808027276637092</v>
      </c>
      <c r="AB114" s="87">
        <v>0.20808027276637092</v>
      </c>
      <c r="AC114" s="87">
        <v>0.20808027276637092</v>
      </c>
      <c r="AD114" s="87">
        <v>0.20808027276637092</v>
      </c>
      <c r="AE114" s="87">
        <v>0.20808027276637092</v>
      </c>
      <c r="AF114" s="87">
        <v>0.20808027276637092</v>
      </c>
      <c r="AG114" s="87">
        <v>0.20808027276637092</v>
      </c>
      <c r="AH114" s="87">
        <v>0.20808027276637092</v>
      </c>
      <c r="AI114" s="87">
        <v>0.20808027276637092</v>
      </c>
      <c r="AJ114" s="87">
        <v>0.20808027276637092</v>
      </c>
      <c r="AK114" s="87">
        <v>0.20808027276637092</v>
      </c>
      <c r="AL114" s="87">
        <v>0.20808027276637092</v>
      </c>
      <c r="AM114" s="87">
        <v>0.20808027276637092</v>
      </c>
      <c r="AN114" s="87">
        <v>0.20808027276637092</v>
      </c>
      <c r="AO114" s="87">
        <v>0.20808027276637092</v>
      </c>
      <c r="AP114" s="87">
        <v>0.20808027276637092</v>
      </c>
      <c r="AQ114" s="87">
        <v>0.20808027276637092</v>
      </c>
      <c r="AR114" s="87">
        <v>0.20808027276637092</v>
      </c>
      <c r="AS114" s="87">
        <v>0.20808027276637092</v>
      </c>
    </row>
    <row r="115" spans="7:49" ht="13.9" customHeight="1" thickTop="1" x14ac:dyDescent="0.2">
      <c r="G115" s="16"/>
      <c r="H115" s="216"/>
      <c r="J115" s="157"/>
      <c r="K115" s="8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</row>
    <row r="116" spans="7:49" ht="13.9" customHeight="1" x14ac:dyDescent="0.2">
      <c r="G116" s="16"/>
      <c r="H116" s="216"/>
      <c r="J116" s="134"/>
      <c r="L116" s="154">
        <v>2017</v>
      </c>
      <c r="M116" s="154">
        <v>2018</v>
      </c>
      <c r="N116" s="154">
        <v>2019</v>
      </c>
      <c r="O116" s="154">
        <v>2020</v>
      </c>
      <c r="P116" s="154">
        <v>2021</v>
      </c>
      <c r="Q116" s="154">
        <v>2022</v>
      </c>
      <c r="R116" s="154">
        <v>2023</v>
      </c>
      <c r="S116" s="154">
        <v>2024</v>
      </c>
      <c r="T116" s="154">
        <v>2025</v>
      </c>
      <c r="U116" s="154">
        <v>2026</v>
      </c>
      <c r="V116" s="154">
        <v>2027</v>
      </c>
      <c r="W116" s="154">
        <v>2028</v>
      </c>
      <c r="X116" s="154">
        <v>2029</v>
      </c>
      <c r="Y116" s="154">
        <v>2030</v>
      </c>
      <c r="Z116" s="154">
        <v>2031</v>
      </c>
      <c r="AA116" s="154">
        <v>2032</v>
      </c>
      <c r="AB116" s="154">
        <v>2033</v>
      </c>
      <c r="AC116" s="154">
        <v>2034</v>
      </c>
      <c r="AD116" s="154">
        <v>2035</v>
      </c>
      <c r="AE116" s="154">
        <v>2036</v>
      </c>
      <c r="AF116" s="154">
        <v>2037</v>
      </c>
      <c r="AG116" s="154">
        <v>2038</v>
      </c>
      <c r="AH116" s="154">
        <v>2039</v>
      </c>
      <c r="AI116" s="154">
        <v>2040</v>
      </c>
      <c r="AJ116" s="154">
        <v>2041</v>
      </c>
      <c r="AK116" s="154">
        <v>2042</v>
      </c>
      <c r="AL116" s="154">
        <v>2043</v>
      </c>
      <c r="AM116" s="154">
        <v>2044</v>
      </c>
      <c r="AN116" s="154">
        <v>2045</v>
      </c>
      <c r="AO116" s="154">
        <v>2046</v>
      </c>
      <c r="AP116" s="154">
        <v>2047</v>
      </c>
      <c r="AQ116" s="154">
        <v>2048</v>
      </c>
      <c r="AR116" s="154">
        <v>2049</v>
      </c>
      <c r="AS116" s="154">
        <v>2050</v>
      </c>
    </row>
    <row r="117" spans="7:49" ht="13.9" customHeight="1" x14ac:dyDescent="0.2">
      <c r="G117" s="16"/>
      <c r="H117" s="216"/>
      <c r="J117" s="203" t="s">
        <v>18</v>
      </c>
      <c r="K117" s="155" t="s">
        <v>71</v>
      </c>
      <c r="L117" s="88">
        <f t="shared" ref="L117:AS124" si="1">L100*8760</f>
        <v>1102.3825156522419</v>
      </c>
      <c r="M117" s="88">
        <f t="shared" si="1"/>
        <v>1103.9751986315691</v>
      </c>
      <c r="N117" s="88">
        <f t="shared" si="1"/>
        <v>1105.5678816108964</v>
      </c>
      <c r="O117" s="88">
        <f t="shared" si="1"/>
        <v>1107.1605645902237</v>
      </c>
      <c r="P117" s="88">
        <f t="shared" si="1"/>
        <v>1108.7532475695509</v>
      </c>
      <c r="Q117" s="88">
        <f t="shared" si="1"/>
        <v>1110.345930548878</v>
      </c>
      <c r="R117" s="88">
        <f t="shared" si="1"/>
        <v>1111.9386135282052</v>
      </c>
      <c r="S117" s="88">
        <f t="shared" si="1"/>
        <v>1113.5312965075325</v>
      </c>
      <c r="T117" s="88">
        <f t="shared" si="1"/>
        <v>1115.1239794868598</v>
      </c>
      <c r="U117" s="88">
        <f t="shared" si="1"/>
        <v>1116.716662466187</v>
      </c>
      <c r="V117" s="88">
        <f t="shared" si="1"/>
        <v>1118.3093454455143</v>
      </c>
      <c r="W117" s="88">
        <f t="shared" si="1"/>
        <v>1119.9020284248415</v>
      </c>
      <c r="X117" s="88">
        <f t="shared" si="1"/>
        <v>1121.4947114041688</v>
      </c>
      <c r="Y117" s="88">
        <f t="shared" si="1"/>
        <v>1123.0873943834961</v>
      </c>
      <c r="Z117" s="88">
        <f t="shared" si="1"/>
        <v>1124.6800773628233</v>
      </c>
      <c r="AA117" s="88">
        <f t="shared" si="1"/>
        <v>1126.2727603421506</v>
      </c>
      <c r="AB117" s="88">
        <f t="shared" si="1"/>
        <v>1127.8654433214779</v>
      </c>
      <c r="AC117" s="88">
        <f t="shared" si="1"/>
        <v>1129.4581263008051</v>
      </c>
      <c r="AD117" s="88">
        <f t="shared" si="1"/>
        <v>1131.0508092801324</v>
      </c>
      <c r="AE117" s="88">
        <f t="shared" si="1"/>
        <v>1132.6434922594597</v>
      </c>
      <c r="AF117" s="88">
        <f t="shared" si="1"/>
        <v>1134.2361752387869</v>
      </c>
      <c r="AG117" s="88">
        <f t="shared" si="1"/>
        <v>1135.8288582181142</v>
      </c>
      <c r="AH117" s="88">
        <f t="shared" si="1"/>
        <v>1137.4215411974415</v>
      </c>
      <c r="AI117" s="88">
        <f t="shared" si="1"/>
        <v>1139.0142241767687</v>
      </c>
      <c r="AJ117" s="88">
        <f t="shared" si="1"/>
        <v>1140.606907156096</v>
      </c>
      <c r="AK117" s="88">
        <f t="shared" si="1"/>
        <v>1142.1995901354233</v>
      </c>
      <c r="AL117" s="88">
        <f t="shared" si="1"/>
        <v>1143.7922731147505</v>
      </c>
      <c r="AM117" s="88">
        <f t="shared" si="1"/>
        <v>1145.3849560940778</v>
      </c>
      <c r="AN117" s="88">
        <f t="shared" si="1"/>
        <v>1146.977639073405</v>
      </c>
      <c r="AO117" s="88">
        <f t="shared" si="1"/>
        <v>1148.5703220527323</v>
      </c>
      <c r="AP117" s="88">
        <f t="shared" si="1"/>
        <v>1150.1630050320596</v>
      </c>
      <c r="AQ117" s="88">
        <f t="shared" si="1"/>
        <v>1151.7556880113868</v>
      </c>
      <c r="AR117" s="88">
        <f t="shared" si="1"/>
        <v>1153.3483709907141</v>
      </c>
      <c r="AS117" s="88">
        <f t="shared" si="1"/>
        <v>1154.9410539700439</v>
      </c>
    </row>
    <row r="118" spans="7:49" ht="13.9" customHeight="1" x14ac:dyDescent="0.2">
      <c r="G118" s="16"/>
      <c r="H118" s="216"/>
      <c r="J118" s="204"/>
      <c r="K118" s="8" t="s">
        <v>72</v>
      </c>
      <c r="L118" s="89">
        <f t="shared" si="1"/>
        <v>1102.3825156522419</v>
      </c>
      <c r="M118" s="89">
        <f t="shared" si="1"/>
        <v>1103.0941561860595</v>
      </c>
      <c r="N118" s="89">
        <f t="shared" si="1"/>
        <v>1103.8057967198772</v>
      </c>
      <c r="O118" s="89">
        <f t="shared" si="1"/>
        <v>1104.5174372536949</v>
      </c>
      <c r="P118" s="89">
        <f t="shared" si="1"/>
        <v>1105.2290777875126</v>
      </c>
      <c r="Q118" s="89">
        <f t="shared" si="1"/>
        <v>1105.9407183213302</v>
      </c>
      <c r="R118" s="89">
        <f t="shared" si="1"/>
        <v>1106.6523588551479</v>
      </c>
      <c r="S118" s="89">
        <f t="shared" si="1"/>
        <v>1107.3639993889656</v>
      </c>
      <c r="T118" s="89">
        <f t="shared" si="1"/>
        <v>1108.0756399227832</v>
      </c>
      <c r="U118" s="89">
        <f t="shared" si="1"/>
        <v>1108.7872804566009</v>
      </c>
      <c r="V118" s="89">
        <f t="shared" si="1"/>
        <v>1109.4989209904186</v>
      </c>
      <c r="W118" s="89">
        <f t="shared" si="1"/>
        <v>1110.2105615242363</v>
      </c>
      <c r="X118" s="89">
        <f t="shared" si="1"/>
        <v>1110.9222020580539</v>
      </c>
      <c r="Y118" s="89">
        <f t="shared" si="1"/>
        <v>1111.6338425918716</v>
      </c>
      <c r="Z118" s="89">
        <f t="shared" si="1"/>
        <v>1112.3454831256893</v>
      </c>
      <c r="AA118" s="89">
        <f t="shared" si="1"/>
        <v>1113.0571236595069</v>
      </c>
      <c r="AB118" s="89">
        <f t="shared" si="1"/>
        <v>1113.7687641933246</v>
      </c>
      <c r="AC118" s="89">
        <f t="shared" si="1"/>
        <v>1114.4804047271423</v>
      </c>
      <c r="AD118" s="89">
        <f t="shared" si="1"/>
        <v>1115.19204526096</v>
      </c>
      <c r="AE118" s="89">
        <f t="shared" si="1"/>
        <v>1115.9036857947776</v>
      </c>
      <c r="AF118" s="89">
        <f t="shared" si="1"/>
        <v>1116.6153263285953</v>
      </c>
      <c r="AG118" s="89">
        <f t="shared" si="1"/>
        <v>1117.326966862413</v>
      </c>
      <c r="AH118" s="89">
        <f t="shared" si="1"/>
        <v>1118.0386073962306</v>
      </c>
      <c r="AI118" s="89">
        <f t="shared" si="1"/>
        <v>1118.7502479300483</v>
      </c>
      <c r="AJ118" s="89">
        <f t="shared" si="1"/>
        <v>1119.461888463866</v>
      </c>
      <c r="AK118" s="89">
        <f t="shared" si="1"/>
        <v>1120.1735289976837</v>
      </c>
      <c r="AL118" s="89">
        <f t="shared" si="1"/>
        <v>1120.8851695315013</v>
      </c>
      <c r="AM118" s="89">
        <f t="shared" si="1"/>
        <v>1121.596810065319</v>
      </c>
      <c r="AN118" s="89">
        <f t="shared" si="1"/>
        <v>1122.3084505991367</v>
      </c>
      <c r="AO118" s="89">
        <f t="shared" si="1"/>
        <v>1123.0200911329543</v>
      </c>
      <c r="AP118" s="89">
        <f t="shared" si="1"/>
        <v>1123.731731666772</v>
      </c>
      <c r="AQ118" s="89">
        <f t="shared" si="1"/>
        <v>1124.4433722005897</v>
      </c>
      <c r="AR118" s="89">
        <f t="shared" si="1"/>
        <v>1125.1550127344074</v>
      </c>
      <c r="AS118" s="89">
        <f t="shared" si="1"/>
        <v>1125.8666532682214</v>
      </c>
    </row>
    <row r="119" spans="7:49" ht="13.9" customHeight="1" thickBot="1" x14ac:dyDescent="0.25">
      <c r="G119" s="16"/>
      <c r="H119" s="216"/>
      <c r="J119" s="204"/>
      <c r="K119" s="156" t="s">
        <v>73</v>
      </c>
      <c r="L119" s="90">
        <f t="shared" si="1"/>
        <v>1102.3825156522419</v>
      </c>
      <c r="M119" s="90">
        <f t="shared" si="1"/>
        <v>1102.3825156522419</v>
      </c>
      <c r="N119" s="90">
        <f t="shared" si="1"/>
        <v>1102.3825156522419</v>
      </c>
      <c r="O119" s="90">
        <f t="shared" si="1"/>
        <v>1102.3825156522419</v>
      </c>
      <c r="P119" s="90">
        <f t="shared" si="1"/>
        <v>1102.3825156522419</v>
      </c>
      <c r="Q119" s="90">
        <f t="shared" si="1"/>
        <v>1102.3825156522419</v>
      </c>
      <c r="R119" s="90">
        <f t="shared" si="1"/>
        <v>1102.3825156522419</v>
      </c>
      <c r="S119" s="90">
        <f t="shared" si="1"/>
        <v>1102.3825156522419</v>
      </c>
      <c r="T119" s="90">
        <f t="shared" si="1"/>
        <v>1102.3825156522419</v>
      </c>
      <c r="U119" s="90">
        <f t="shared" si="1"/>
        <v>1102.3825156522419</v>
      </c>
      <c r="V119" s="90">
        <f t="shared" si="1"/>
        <v>1102.3825156522419</v>
      </c>
      <c r="W119" s="90">
        <f t="shared" si="1"/>
        <v>1102.3825156522419</v>
      </c>
      <c r="X119" s="90">
        <f t="shared" si="1"/>
        <v>1102.3825156522419</v>
      </c>
      <c r="Y119" s="90">
        <f t="shared" si="1"/>
        <v>1102.3825156522419</v>
      </c>
      <c r="Z119" s="90">
        <f t="shared" si="1"/>
        <v>1102.3825156522419</v>
      </c>
      <c r="AA119" s="90">
        <f t="shared" si="1"/>
        <v>1102.3825156522419</v>
      </c>
      <c r="AB119" s="90">
        <f t="shared" si="1"/>
        <v>1102.3825156522419</v>
      </c>
      <c r="AC119" s="90">
        <f t="shared" si="1"/>
        <v>1102.3825156522419</v>
      </c>
      <c r="AD119" s="90">
        <f t="shared" si="1"/>
        <v>1102.3825156522419</v>
      </c>
      <c r="AE119" s="90">
        <f t="shared" si="1"/>
        <v>1102.3825156522419</v>
      </c>
      <c r="AF119" s="90">
        <f t="shared" si="1"/>
        <v>1102.3825156522419</v>
      </c>
      <c r="AG119" s="90">
        <f t="shared" si="1"/>
        <v>1102.3825156522419</v>
      </c>
      <c r="AH119" s="90">
        <f t="shared" si="1"/>
        <v>1102.3825156522419</v>
      </c>
      <c r="AI119" s="90">
        <f t="shared" si="1"/>
        <v>1102.3825156522419</v>
      </c>
      <c r="AJ119" s="90">
        <f t="shared" si="1"/>
        <v>1102.3825156522419</v>
      </c>
      <c r="AK119" s="90">
        <f t="shared" si="1"/>
        <v>1102.3825156522419</v>
      </c>
      <c r="AL119" s="90">
        <f t="shared" si="1"/>
        <v>1102.3825156522419</v>
      </c>
      <c r="AM119" s="90">
        <f t="shared" si="1"/>
        <v>1102.3825156522419</v>
      </c>
      <c r="AN119" s="90">
        <f t="shared" si="1"/>
        <v>1102.3825156522419</v>
      </c>
      <c r="AO119" s="90">
        <f t="shared" si="1"/>
        <v>1102.3825156522419</v>
      </c>
      <c r="AP119" s="90">
        <f t="shared" si="1"/>
        <v>1102.3825156522419</v>
      </c>
      <c r="AQ119" s="90">
        <f t="shared" si="1"/>
        <v>1102.3825156522419</v>
      </c>
      <c r="AR119" s="90">
        <f t="shared" si="1"/>
        <v>1102.3825156522419</v>
      </c>
      <c r="AS119" s="90">
        <f t="shared" si="1"/>
        <v>1102.3825156522419</v>
      </c>
    </row>
    <row r="120" spans="7:49" ht="13.9" customHeight="1" thickTop="1" x14ac:dyDescent="0.2">
      <c r="G120" s="16"/>
      <c r="H120" s="216"/>
      <c r="J120" s="204"/>
      <c r="K120" s="155" t="s">
        <v>74</v>
      </c>
      <c r="L120" s="91">
        <f t="shared" si="1"/>
        <v>1295.2844554209735</v>
      </c>
      <c r="M120" s="91">
        <f t="shared" si="1"/>
        <v>1297.155836249538</v>
      </c>
      <c r="N120" s="91">
        <f t="shared" si="1"/>
        <v>1299.0272170781025</v>
      </c>
      <c r="O120" s="91">
        <f t="shared" si="1"/>
        <v>1300.898597906667</v>
      </c>
      <c r="P120" s="91">
        <f t="shared" si="1"/>
        <v>1302.7699787352317</v>
      </c>
      <c r="Q120" s="91">
        <f t="shared" si="1"/>
        <v>1304.6413595637962</v>
      </c>
      <c r="R120" s="91">
        <f t="shared" si="1"/>
        <v>1306.5127403923607</v>
      </c>
      <c r="S120" s="91">
        <f t="shared" si="1"/>
        <v>1308.3841212209252</v>
      </c>
      <c r="T120" s="91">
        <f t="shared" si="1"/>
        <v>1310.2555020494897</v>
      </c>
      <c r="U120" s="91">
        <f t="shared" si="1"/>
        <v>1312.1268828780544</v>
      </c>
      <c r="V120" s="91">
        <f t="shared" si="1"/>
        <v>1313.9982637066189</v>
      </c>
      <c r="W120" s="91">
        <f t="shared" si="1"/>
        <v>1315.8696445351834</v>
      </c>
      <c r="X120" s="91">
        <f t="shared" si="1"/>
        <v>1317.7410253637479</v>
      </c>
      <c r="Y120" s="91">
        <f t="shared" si="1"/>
        <v>1319.6124061923124</v>
      </c>
      <c r="Z120" s="91">
        <f t="shared" si="1"/>
        <v>1321.4837870208771</v>
      </c>
      <c r="AA120" s="91">
        <f t="shared" si="1"/>
        <v>1323.3551678494416</v>
      </c>
      <c r="AB120" s="91">
        <f t="shared" si="1"/>
        <v>1325.2265486780061</v>
      </c>
      <c r="AC120" s="91">
        <f t="shared" si="1"/>
        <v>1327.0979295065706</v>
      </c>
      <c r="AD120" s="91">
        <f t="shared" si="1"/>
        <v>1328.9693103351351</v>
      </c>
      <c r="AE120" s="91">
        <f t="shared" si="1"/>
        <v>1330.8406911636998</v>
      </c>
      <c r="AF120" s="91">
        <f t="shared" si="1"/>
        <v>1332.7120719922643</v>
      </c>
      <c r="AG120" s="91">
        <f t="shared" si="1"/>
        <v>1334.5834528208288</v>
      </c>
      <c r="AH120" s="91">
        <f t="shared" si="1"/>
        <v>1336.4548336493933</v>
      </c>
      <c r="AI120" s="91">
        <f t="shared" si="1"/>
        <v>1338.3262144779578</v>
      </c>
      <c r="AJ120" s="91">
        <f t="shared" si="1"/>
        <v>1340.1975953065223</v>
      </c>
      <c r="AK120" s="91">
        <f t="shared" si="1"/>
        <v>1342.068976135087</v>
      </c>
      <c r="AL120" s="91">
        <f t="shared" si="1"/>
        <v>1343.9403569636515</v>
      </c>
      <c r="AM120" s="91">
        <f t="shared" si="1"/>
        <v>1345.811737792216</v>
      </c>
      <c r="AN120" s="91">
        <f t="shared" si="1"/>
        <v>1347.6831186207805</v>
      </c>
      <c r="AO120" s="91">
        <f t="shared" si="1"/>
        <v>1349.554499449345</v>
      </c>
      <c r="AP120" s="91">
        <f t="shared" si="1"/>
        <v>1351.4258802779098</v>
      </c>
      <c r="AQ120" s="91">
        <f t="shared" si="1"/>
        <v>1353.2972611064743</v>
      </c>
      <c r="AR120" s="91">
        <f t="shared" si="1"/>
        <v>1355.1686419350387</v>
      </c>
      <c r="AS120" s="91">
        <f t="shared" si="1"/>
        <v>1357.0400227635998</v>
      </c>
    </row>
    <row r="121" spans="7:49" ht="13.9" customHeight="1" x14ac:dyDescent="0.2">
      <c r="G121" s="16"/>
      <c r="H121" s="216"/>
      <c r="J121" s="204"/>
      <c r="K121" s="8" t="s">
        <v>75</v>
      </c>
      <c r="L121" s="89">
        <f t="shared" si="1"/>
        <v>1295.2844554209735</v>
      </c>
      <c r="M121" s="89">
        <f t="shared" si="1"/>
        <v>1296.1206233646892</v>
      </c>
      <c r="N121" s="89">
        <f t="shared" si="1"/>
        <v>1296.9567913084052</v>
      </c>
      <c r="O121" s="89">
        <f t="shared" si="1"/>
        <v>1297.7929592521209</v>
      </c>
      <c r="P121" s="89">
        <f t="shared" si="1"/>
        <v>1298.6291271958369</v>
      </c>
      <c r="Q121" s="89">
        <f t="shared" si="1"/>
        <v>1299.4652951395526</v>
      </c>
      <c r="R121" s="89">
        <f t="shared" si="1"/>
        <v>1300.3014630832686</v>
      </c>
      <c r="S121" s="89">
        <f t="shared" si="1"/>
        <v>1301.1376310269843</v>
      </c>
      <c r="T121" s="89">
        <f t="shared" si="1"/>
        <v>1301.9737989707003</v>
      </c>
      <c r="U121" s="89">
        <f t="shared" si="1"/>
        <v>1302.809966914416</v>
      </c>
      <c r="V121" s="89">
        <f t="shared" si="1"/>
        <v>1303.646134858132</v>
      </c>
      <c r="W121" s="89">
        <f t="shared" si="1"/>
        <v>1304.4823028018477</v>
      </c>
      <c r="X121" s="89">
        <f t="shared" si="1"/>
        <v>1305.3184707455634</v>
      </c>
      <c r="Y121" s="89">
        <f t="shared" si="1"/>
        <v>1306.1546386892794</v>
      </c>
      <c r="Z121" s="89">
        <f t="shared" si="1"/>
        <v>1306.9908066329951</v>
      </c>
      <c r="AA121" s="89">
        <f t="shared" si="1"/>
        <v>1307.8269745767111</v>
      </c>
      <c r="AB121" s="89">
        <f t="shared" si="1"/>
        <v>1308.6631425204268</v>
      </c>
      <c r="AC121" s="89">
        <f t="shared" si="1"/>
        <v>1309.4993104641428</v>
      </c>
      <c r="AD121" s="89">
        <f t="shared" si="1"/>
        <v>1310.3354784078585</v>
      </c>
      <c r="AE121" s="89">
        <f t="shared" si="1"/>
        <v>1311.1716463515745</v>
      </c>
      <c r="AF121" s="89">
        <f t="shared" si="1"/>
        <v>1312.0078142952902</v>
      </c>
      <c r="AG121" s="89">
        <f t="shared" si="1"/>
        <v>1312.8439822390062</v>
      </c>
      <c r="AH121" s="89">
        <f t="shared" si="1"/>
        <v>1313.6801501827219</v>
      </c>
      <c r="AI121" s="89">
        <f t="shared" si="1"/>
        <v>1314.5163181264379</v>
      </c>
      <c r="AJ121" s="89">
        <f t="shared" si="1"/>
        <v>1315.3524860701536</v>
      </c>
      <c r="AK121" s="89">
        <f t="shared" si="1"/>
        <v>1316.1886540138696</v>
      </c>
      <c r="AL121" s="89">
        <f t="shared" si="1"/>
        <v>1317.0248219575853</v>
      </c>
      <c r="AM121" s="89">
        <f t="shared" si="1"/>
        <v>1317.8609899013011</v>
      </c>
      <c r="AN121" s="89">
        <f t="shared" si="1"/>
        <v>1318.697157845017</v>
      </c>
      <c r="AO121" s="89">
        <f t="shared" si="1"/>
        <v>1319.5333257887328</v>
      </c>
      <c r="AP121" s="89">
        <f t="shared" si="1"/>
        <v>1320.3694937324487</v>
      </c>
      <c r="AQ121" s="89">
        <f t="shared" si="1"/>
        <v>1321.2056616761645</v>
      </c>
      <c r="AR121" s="89">
        <f t="shared" si="1"/>
        <v>1322.0418296198804</v>
      </c>
      <c r="AS121" s="89">
        <f t="shared" si="1"/>
        <v>1322.8779975636</v>
      </c>
    </row>
    <row r="122" spans="7:49" ht="13.9" customHeight="1" thickBot="1" x14ac:dyDescent="0.25">
      <c r="G122" s="16"/>
      <c r="H122" s="216"/>
      <c r="J122" s="204"/>
      <c r="K122" s="156" t="s">
        <v>76</v>
      </c>
      <c r="L122" s="90">
        <f t="shared" si="1"/>
        <v>1295.2844554209735</v>
      </c>
      <c r="M122" s="90">
        <f t="shared" si="1"/>
        <v>1295.2844554209735</v>
      </c>
      <c r="N122" s="90">
        <f t="shared" si="1"/>
        <v>1295.2844554209735</v>
      </c>
      <c r="O122" s="90">
        <f t="shared" si="1"/>
        <v>1295.2844554209735</v>
      </c>
      <c r="P122" s="90">
        <f t="shared" si="1"/>
        <v>1295.2844554209735</v>
      </c>
      <c r="Q122" s="90">
        <f t="shared" si="1"/>
        <v>1295.2844554209735</v>
      </c>
      <c r="R122" s="90">
        <f t="shared" si="1"/>
        <v>1295.2844554209735</v>
      </c>
      <c r="S122" s="90">
        <f t="shared" si="1"/>
        <v>1295.2844554209735</v>
      </c>
      <c r="T122" s="90">
        <f t="shared" si="1"/>
        <v>1295.2844554209735</v>
      </c>
      <c r="U122" s="90">
        <f t="shared" si="1"/>
        <v>1295.2844554209735</v>
      </c>
      <c r="V122" s="90">
        <f t="shared" si="1"/>
        <v>1295.2844554209735</v>
      </c>
      <c r="W122" s="90">
        <f t="shared" si="1"/>
        <v>1295.2844554209735</v>
      </c>
      <c r="X122" s="90">
        <f t="shared" si="1"/>
        <v>1295.2844554209735</v>
      </c>
      <c r="Y122" s="90">
        <f t="shared" si="1"/>
        <v>1295.2844554209735</v>
      </c>
      <c r="Z122" s="90">
        <f t="shared" si="1"/>
        <v>1295.2844554209735</v>
      </c>
      <c r="AA122" s="90">
        <f t="shared" si="1"/>
        <v>1295.2844554209735</v>
      </c>
      <c r="AB122" s="90">
        <f t="shared" si="1"/>
        <v>1295.2844554209735</v>
      </c>
      <c r="AC122" s="90">
        <f t="shared" si="1"/>
        <v>1295.2844554209735</v>
      </c>
      <c r="AD122" s="90">
        <f t="shared" si="1"/>
        <v>1295.2844554209735</v>
      </c>
      <c r="AE122" s="90">
        <f t="shared" si="1"/>
        <v>1295.2844554209735</v>
      </c>
      <c r="AF122" s="90">
        <f t="shared" si="1"/>
        <v>1295.2844554209735</v>
      </c>
      <c r="AG122" s="90">
        <f t="shared" si="1"/>
        <v>1295.2844554209735</v>
      </c>
      <c r="AH122" s="90">
        <f t="shared" si="1"/>
        <v>1295.2844554209735</v>
      </c>
      <c r="AI122" s="90">
        <f t="shared" si="1"/>
        <v>1295.2844554209735</v>
      </c>
      <c r="AJ122" s="90">
        <f t="shared" si="1"/>
        <v>1295.2844554209735</v>
      </c>
      <c r="AK122" s="90">
        <f t="shared" si="1"/>
        <v>1295.2844554209735</v>
      </c>
      <c r="AL122" s="90">
        <f t="shared" si="1"/>
        <v>1295.2844554209735</v>
      </c>
      <c r="AM122" s="90">
        <f t="shared" si="1"/>
        <v>1295.2844554209735</v>
      </c>
      <c r="AN122" s="90">
        <f t="shared" si="1"/>
        <v>1295.2844554209735</v>
      </c>
      <c r="AO122" s="90">
        <f t="shared" si="1"/>
        <v>1295.2844554209735</v>
      </c>
      <c r="AP122" s="90">
        <f t="shared" si="1"/>
        <v>1295.2844554209735</v>
      </c>
      <c r="AQ122" s="90">
        <f t="shared" si="1"/>
        <v>1295.2844554209735</v>
      </c>
      <c r="AR122" s="90">
        <f t="shared" si="1"/>
        <v>1295.2844554209735</v>
      </c>
      <c r="AS122" s="90">
        <f t="shared" si="1"/>
        <v>1295.2844554209735</v>
      </c>
      <c r="AT122" s="92"/>
      <c r="AU122" s="92"/>
    </row>
    <row r="123" spans="7:49" ht="13.9" customHeight="1" thickTop="1" x14ac:dyDescent="0.2">
      <c r="G123" s="16"/>
      <c r="H123" s="216"/>
      <c r="J123" s="204"/>
      <c r="K123" s="155" t="s">
        <v>77</v>
      </c>
      <c r="L123" s="91">
        <f t="shared" si="1"/>
        <v>1419.767811243438</v>
      </c>
      <c r="M123" s="91">
        <f t="shared" si="1"/>
        <v>1421.819041188995</v>
      </c>
      <c r="N123" s="91">
        <f t="shared" si="1"/>
        <v>1423.8702711345518</v>
      </c>
      <c r="O123" s="91">
        <f t="shared" si="1"/>
        <v>1425.9215010801088</v>
      </c>
      <c r="P123" s="91">
        <f t="shared" si="1"/>
        <v>1427.9727310256656</v>
      </c>
      <c r="Q123" s="91">
        <f t="shared" si="1"/>
        <v>1430.0239609712226</v>
      </c>
      <c r="R123" s="91">
        <f t="shared" si="1"/>
        <v>1432.0751909167795</v>
      </c>
      <c r="S123" s="91">
        <f t="shared" si="1"/>
        <v>1434.1264208623363</v>
      </c>
      <c r="T123" s="91">
        <f t="shared" si="1"/>
        <v>1436.1776508078933</v>
      </c>
      <c r="U123" s="91">
        <f t="shared" si="1"/>
        <v>1438.2288807534503</v>
      </c>
      <c r="V123" s="91">
        <f t="shared" si="1"/>
        <v>1440.2801106990071</v>
      </c>
      <c r="W123" s="91">
        <f t="shared" si="1"/>
        <v>1442.3313406445641</v>
      </c>
      <c r="X123" s="91">
        <f t="shared" si="1"/>
        <v>1444.3825705901211</v>
      </c>
      <c r="Y123" s="91">
        <f t="shared" si="1"/>
        <v>1446.4338005356778</v>
      </c>
      <c r="Z123" s="91">
        <f t="shared" si="1"/>
        <v>1448.4850304812348</v>
      </c>
      <c r="AA123" s="91">
        <f t="shared" si="1"/>
        <v>1450.5362604267916</v>
      </c>
      <c r="AB123" s="91">
        <f t="shared" si="1"/>
        <v>1452.5874903723486</v>
      </c>
      <c r="AC123" s="91">
        <f t="shared" si="1"/>
        <v>1454.6387203179056</v>
      </c>
      <c r="AD123" s="91">
        <f t="shared" si="1"/>
        <v>1456.6899502634624</v>
      </c>
      <c r="AE123" s="91">
        <f t="shared" si="1"/>
        <v>1458.7411802090194</v>
      </c>
      <c r="AF123" s="91">
        <f t="shared" si="1"/>
        <v>1460.7924101545764</v>
      </c>
      <c r="AG123" s="91">
        <f t="shared" si="1"/>
        <v>1462.8436401001331</v>
      </c>
      <c r="AH123" s="91">
        <f t="shared" si="1"/>
        <v>1464.8948700456901</v>
      </c>
      <c r="AI123" s="91">
        <f t="shared" si="1"/>
        <v>1466.9460999912469</v>
      </c>
      <c r="AJ123" s="91">
        <f t="shared" si="1"/>
        <v>1468.9973299368039</v>
      </c>
      <c r="AK123" s="91">
        <f t="shared" si="1"/>
        <v>1471.0485598823609</v>
      </c>
      <c r="AL123" s="91">
        <f t="shared" si="1"/>
        <v>1473.0997898279177</v>
      </c>
      <c r="AM123" s="91">
        <f t="shared" si="1"/>
        <v>1475.1510197734747</v>
      </c>
      <c r="AN123" s="91">
        <f t="shared" si="1"/>
        <v>1477.2022497190317</v>
      </c>
      <c r="AO123" s="91">
        <f t="shared" si="1"/>
        <v>1479.2534796645884</v>
      </c>
      <c r="AP123" s="91">
        <f t="shared" si="1"/>
        <v>1481.3047096101454</v>
      </c>
      <c r="AQ123" s="91">
        <f t="shared" si="1"/>
        <v>1483.3559395557022</v>
      </c>
      <c r="AR123" s="91">
        <f t="shared" si="1"/>
        <v>1485.4071695012592</v>
      </c>
      <c r="AS123" s="91">
        <f t="shared" si="1"/>
        <v>1487.4583994468171</v>
      </c>
    </row>
    <row r="124" spans="7:49" ht="13.9" customHeight="1" x14ac:dyDescent="0.2">
      <c r="G124" s="16"/>
      <c r="H124" s="216"/>
      <c r="J124" s="204"/>
      <c r="K124" s="8" t="s">
        <v>78</v>
      </c>
      <c r="L124" s="89">
        <f t="shared" si="1"/>
        <v>1419.767811243438</v>
      </c>
      <c r="M124" s="89">
        <f t="shared" si="1"/>
        <v>1420.6843391352945</v>
      </c>
      <c r="N124" s="89">
        <f t="shared" si="1"/>
        <v>1421.600867027151</v>
      </c>
      <c r="O124" s="89">
        <f t="shared" si="1"/>
        <v>1422.5173949190075</v>
      </c>
      <c r="P124" s="89">
        <f t="shared" si="1"/>
        <v>1423.433922810864</v>
      </c>
      <c r="Q124" s="89">
        <f t="shared" si="1"/>
        <v>1424.3504507027203</v>
      </c>
      <c r="R124" s="89">
        <f t="shared" si="1"/>
        <v>1425.2669785945768</v>
      </c>
      <c r="S124" s="89">
        <f t="shared" si="1"/>
        <v>1426.1835064864333</v>
      </c>
      <c r="T124" s="89">
        <f t="shared" si="1"/>
        <v>1427.1000343782898</v>
      </c>
      <c r="U124" s="89">
        <f t="shared" si="1"/>
        <v>1428.0165622701463</v>
      </c>
      <c r="V124" s="89">
        <f t="shared" si="1"/>
        <v>1428.9330901620028</v>
      </c>
      <c r="W124" s="89">
        <f t="shared" si="1"/>
        <v>1429.8496180538593</v>
      </c>
      <c r="X124" s="89">
        <f t="shared" si="1"/>
        <v>1430.7661459457158</v>
      </c>
      <c r="Y124" s="89">
        <f t="shared" si="1"/>
        <v>1431.6826738375721</v>
      </c>
      <c r="Z124" s="89">
        <f t="shared" si="1"/>
        <v>1432.5992017294286</v>
      </c>
      <c r="AA124" s="89">
        <f t="shared" si="1"/>
        <v>1433.5157296212851</v>
      </c>
      <c r="AB124" s="89">
        <f t="shared" si="1"/>
        <v>1434.4322575131416</v>
      </c>
      <c r="AC124" s="89">
        <f t="shared" ref="AC124:AS124" si="2">AC107*8760</f>
        <v>1435.3487854049981</v>
      </c>
      <c r="AD124" s="89">
        <f t="shared" si="2"/>
        <v>1436.2653132968546</v>
      </c>
      <c r="AE124" s="89">
        <f t="shared" si="2"/>
        <v>1437.1818411887111</v>
      </c>
      <c r="AF124" s="89">
        <f t="shared" si="2"/>
        <v>1438.0983690805676</v>
      </c>
      <c r="AG124" s="89">
        <f t="shared" si="2"/>
        <v>1439.0148969724239</v>
      </c>
      <c r="AH124" s="89">
        <f t="shared" si="2"/>
        <v>1439.9314248642804</v>
      </c>
      <c r="AI124" s="89">
        <f t="shared" si="2"/>
        <v>1440.8479527561369</v>
      </c>
      <c r="AJ124" s="89">
        <f t="shared" si="2"/>
        <v>1441.7644806479934</v>
      </c>
      <c r="AK124" s="89">
        <f t="shared" si="2"/>
        <v>1442.6810085398499</v>
      </c>
      <c r="AL124" s="89">
        <f t="shared" si="2"/>
        <v>1443.5975364317064</v>
      </c>
      <c r="AM124" s="89">
        <f t="shared" si="2"/>
        <v>1444.5140643235629</v>
      </c>
      <c r="AN124" s="89">
        <f t="shared" si="2"/>
        <v>1445.4305922154194</v>
      </c>
      <c r="AO124" s="89">
        <f t="shared" si="2"/>
        <v>1446.3471201072759</v>
      </c>
      <c r="AP124" s="89">
        <f t="shared" si="2"/>
        <v>1447.2636479991322</v>
      </c>
      <c r="AQ124" s="89">
        <f t="shared" si="2"/>
        <v>1448.1801758909887</v>
      </c>
      <c r="AR124" s="89">
        <f t="shared" si="2"/>
        <v>1449.0967037828452</v>
      </c>
      <c r="AS124" s="89">
        <f t="shared" si="2"/>
        <v>1450.0132316747042</v>
      </c>
    </row>
    <row r="125" spans="7:49" ht="13.9" customHeight="1" thickBot="1" x14ac:dyDescent="0.25">
      <c r="G125" s="16"/>
      <c r="H125" s="216"/>
      <c r="J125" s="204"/>
      <c r="K125" s="156" t="s">
        <v>79</v>
      </c>
      <c r="L125" s="93">
        <f t="shared" ref="L125:AS131" si="3">L108*8760</f>
        <v>1419.767811243438</v>
      </c>
      <c r="M125" s="93">
        <f t="shared" si="3"/>
        <v>1419.767811243438</v>
      </c>
      <c r="N125" s="93">
        <f t="shared" si="3"/>
        <v>1419.767811243438</v>
      </c>
      <c r="O125" s="93">
        <f t="shared" si="3"/>
        <v>1419.767811243438</v>
      </c>
      <c r="P125" s="93">
        <f t="shared" si="3"/>
        <v>1419.767811243438</v>
      </c>
      <c r="Q125" s="93">
        <f t="shared" si="3"/>
        <v>1419.767811243438</v>
      </c>
      <c r="R125" s="93">
        <f t="shared" si="3"/>
        <v>1419.767811243438</v>
      </c>
      <c r="S125" s="93">
        <f t="shared" si="3"/>
        <v>1419.767811243438</v>
      </c>
      <c r="T125" s="93">
        <f t="shared" si="3"/>
        <v>1419.767811243438</v>
      </c>
      <c r="U125" s="93">
        <f t="shared" si="3"/>
        <v>1419.767811243438</v>
      </c>
      <c r="V125" s="93">
        <f t="shared" si="3"/>
        <v>1419.767811243438</v>
      </c>
      <c r="W125" s="93">
        <f t="shared" si="3"/>
        <v>1419.767811243438</v>
      </c>
      <c r="X125" s="93">
        <f t="shared" si="3"/>
        <v>1419.767811243438</v>
      </c>
      <c r="Y125" s="93">
        <f t="shared" si="3"/>
        <v>1419.767811243438</v>
      </c>
      <c r="Z125" s="93">
        <f t="shared" si="3"/>
        <v>1419.767811243438</v>
      </c>
      <c r="AA125" s="93">
        <f t="shared" si="3"/>
        <v>1419.767811243438</v>
      </c>
      <c r="AB125" s="93">
        <f t="shared" si="3"/>
        <v>1419.767811243438</v>
      </c>
      <c r="AC125" s="93">
        <f t="shared" si="3"/>
        <v>1419.767811243438</v>
      </c>
      <c r="AD125" s="93">
        <f t="shared" si="3"/>
        <v>1419.767811243438</v>
      </c>
      <c r="AE125" s="93">
        <f t="shared" si="3"/>
        <v>1419.767811243438</v>
      </c>
      <c r="AF125" s="93">
        <f t="shared" si="3"/>
        <v>1419.767811243438</v>
      </c>
      <c r="AG125" s="93">
        <f t="shared" si="3"/>
        <v>1419.767811243438</v>
      </c>
      <c r="AH125" s="93">
        <f t="shared" si="3"/>
        <v>1419.767811243438</v>
      </c>
      <c r="AI125" s="93">
        <f t="shared" si="3"/>
        <v>1419.767811243438</v>
      </c>
      <c r="AJ125" s="93">
        <f t="shared" si="3"/>
        <v>1419.767811243438</v>
      </c>
      <c r="AK125" s="93">
        <f t="shared" si="3"/>
        <v>1419.767811243438</v>
      </c>
      <c r="AL125" s="93">
        <f t="shared" si="3"/>
        <v>1419.767811243438</v>
      </c>
      <c r="AM125" s="93">
        <f t="shared" si="3"/>
        <v>1419.767811243438</v>
      </c>
      <c r="AN125" s="93">
        <f t="shared" si="3"/>
        <v>1419.767811243438</v>
      </c>
      <c r="AO125" s="93">
        <f t="shared" si="3"/>
        <v>1419.767811243438</v>
      </c>
      <c r="AP125" s="93">
        <f t="shared" si="3"/>
        <v>1419.767811243438</v>
      </c>
      <c r="AQ125" s="93">
        <f t="shared" si="3"/>
        <v>1419.767811243438</v>
      </c>
      <c r="AR125" s="93">
        <f t="shared" si="3"/>
        <v>1419.767811243438</v>
      </c>
      <c r="AS125" s="93">
        <f t="shared" si="3"/>
        <v>1419.767811243438</v>
      </c>
      <c r="AV125" s="92"/>
      <c r="AW125" s="92"/>
    </row>
    <row r="126" spans="7:49" ht="13.9" customHeight="1" thickTop="1" x14ac:dyDescent="0.2">
      <c r="G126" s="16"/>
      <c r="H126" s="216"/>
      <c r="J126" s="204"/>
      <c r="K126" s="155" t="s">
        <v>80</v>
      </c>
      <c r="L126" s="91">
        <f t="shared" si="3"/>
        <v>1595.2692053353019</v>
      </c>
      <c r="M126" s="91">
        <f t="shared" si="3"/>
        <v>1597.5739934417054</v>
      </c>
      <c r="N126" s="91">
        <f t="shared" si="3"/>
        <v>1599.8787815481089</v>
      </c>
      <c r="O126" s="91">
        <f t="shared" si="3"/>
        <v>1602.1835696545124</v>
      </c>
      <c r="P126" s="91">
        <f t="shared" si="3"/>
        <v>1604.4883577609162</v>
      </c>
      <c r="Q126" s="91">
        <f t="shared" si="3"/>
        <v>1606.7931458673197</v>
      </c>
      <c r="R126" s="91">
        <f t="shared" si="3"/>
        <v>1609.0979339737232</v>
      </c>
      <c r="S126" s="91">
        <f t="shared" si="3"/>
        <v>1611.4027220801268</v>
      </c>
      <c r="T126" s="91">
        <f t="shared" si="3"/>
        <v>1613.7075101865303</v>
      </c>
      <c r="U126" s="91">
        <f t="shared" si="3"/>
        <v>1616.0122982929338</v>
      </c>
      <c r="V126" s="91">
        <f t="shared" si="3"/>
        <v>1618.3170863993375</v>
      </c>
      <c r="W126" s="91">
        <f t="shared" si="3"/>
        <v>1620.6218745057411</v>
      </c>
      <c r="X126" s="91">
        <f t="shared" si="3"/>
        <v>1622.9266626121446</v>
      </c>
      <c r="Y126" s="91">
        <f t="shared" si="3"/>
        <v>1625.2314507185481</v>
      </c>
      <c r="Z126" s="91">
        <f t="shared" si="3"/>
        <v>1627.5362388249516</v>
      </c>
      <c r="AA126" s="91">
        <f t="shared" si="3"/>
        <v>1629.8410269313551</v>
      </c>
      <c r="AB126" s="91">
        <f t="shared" si="3"/>
        <v>1632.1458150377587</v>
      </c>
      <c r="AC126" s="91">
        <f t="shared" si="3"/>
        <v>1634.4506031441624</v>
      </c>
      <c r="AD126" s="91">
        <f t="shared" si="3"/>
        <v>1636.7553912505659</v>
      </c>
      <c r="AE126" s="91">
        <f t="shared" si="3"/>
        <v>1639.0601793569695</v>
      </c>
      <c r="AF126" s="91">
        <f t="shared" si="3"/>
        <v>1641.364967463373</v>
      </c>
      <c r="AG126" s="91">
        <f t="shared" si="3"/>
        <v>1643.6697555697765</v>
      </c>
      <c r="AH126" s="91">
        <f t="shared" si="3"/>
        <v>1645.97454367618</v>
      </c>
      <c r="AI126" s="91">
        <f t="shared" si="3"/>
        <v>1648.2793317825838</v>
      </c>
      <c r="AJ126" s="91">
        <f t="shared" si="3"/>
        <v>1650.5841198889873</v>
      </c>
      <c r="AK126" s="91">
        <f t="shared" si="3"/>
        <v>1652.8889079953908</v>
      </c>
      <c r="AL126" s="91">
        <f t="shared" si="3"/>
        <v>1655.1936961017943</v>
      </c>
      <c r="AM126" s="91">
        <f t="shared" si="3"/>
        <v>1657.4984842081979</v>
      </c>
      <c r="AN126" s="91">
        <f t="shared" si="3"/>
        <v>1659.8032723146014</v>
      </c>
      <c r="AO126" s="91">
        <f t="shared" si="3"/>
        <v>1662.1080604210051</v>
      </c>
      <c r="AP126" s="91">
        <f t="shared" si="3"/>
        <v>1664.4128485274086</v>
      </c>
      <c r="AQ126" s="91">
        <f t="shared" si="3"/>
        <v>1666.7176366338122</v>
      </c>
      <c r="AR126" s="91">
        <f t="shared" si="3"/>
        <v>1669.0224247402157</v>
      </c>
      <c r="AS126" s="91">
        <f t="shared" si="3"/>
        <v>1671.3272128466215</v>
      </c>
    </row>
    <row r="127" spans="7:49" ht="13.9" customHeight="1" x14ac:dyDescent="0.2">
      <c r="G127" s="16"/>
      <c r="H127" s="216"/>
      <c r="J127" s="204"/>
      <c r="K127" s="8" t="s">
        <v>81</v>
      </c>
      <c r="L127" s="89">
        <f t="shared" si="3"/>
        <v>1595.2692053353019</v>
      </c>
      <c r="M127" s="89">
        <f t="shared" si="3"/>
        <v>1596.2990277542431</v>
      </c>
      <c r="N127" s="89">
        <f t="shared" si="3"/>
        <v>1597.3288501731843</v>
      </c>
      <c r="O127" s="89">
        <f t="shared" si="3"/>
        <v>1598.3586725921257</v>
      </c>
      <c r="P127" s="89">
        <f t="shared" si="3"/>
        <v>1599.3884950110669</v>
      </c>
      <c r="Q127" s="89">
        <f t="shared" si="3"/>
        <v>1600.4183174300081</v>
      </c>
      <c r="R127" s="89">
        <f t="shared" si="3"/>
        <v>1601.4481398489493</v>
      </c>
      <c r="S127" s="89">
        <f t="shared" si="3"/>
        <v>1602.4779622678905</v>
      </c>
      <c r="T127" s="89">
        <f t="shared" si="3"/>
        <v>1603.5077846868319</v>
      </c>
      <c r="U127" s="89">
        <f t="shared" si="3"/>
        <v>1604.5376071057731</v>
      </c>
      <c r="V127" s="89">
        <f t="shared" si="3"/>
        <v>1605.5674295247143</v>
      </c>
      <c r="W127" s="89">
        <f t="shared" si="3"/>
        <v>1606.5972519436555</v>
      </c>
      <c r="X127" s="89">
        <f t="shared" si="3"/>
        <v>1607.6270743625967</v>
      </c>
      <c r="Y127" s="89">
        <f t="shared" si="3"/>
        <v>1608.6568967815381</v>
      </c>
      <c r="Z127" s="89">
        <f t="shared" si="3"/>
        <v>1609.6867192004793</v>
      </c>
      <c r="AA127" s="89">
        <f t="shared" si="3"/>
        <v>1610.7165416194205</v>
      </c>
      <c r="AB127" s="89">
        <f t="shared" si="3"/>
        <v>1611.7463640383617</v>
      </c>
      <c r="AC127" s="89">
        <f t="shared" si="3"/>
        <v>1612.7761864573031</v>
      </c>
      <c r="AD127" s="89">
        <f t="shared" si="3"/>
        <v>1613.8060088762443</v>
      </c>
      <c r="AE127" s="89">
        <f t="shared" si="3"/>
        <v>1614.8358312951855</v>
      </c>
      <c r="AF127" s="89">
        <f t="shared" si="3"/>
        <v>1615.8656537141267</v>
      </c>
      <c r="AG127" s="89">
        <f t="shared" si="3"/>
        <v>1616.8954761330679</v>
      </c>
      <c r="AH127" s="89">
        <f t="shared" si="3"/>
        <v>1617.9252985520093</v>
      </c>
      <c r="AI127" s="89">
        <f t="shared" si="3"/>
        <v>1618.9551209709505</v>
      </c>
      <c r="AJ127" s="89">
        <f t="shared" si="3"/>
        <v>1619.9849433898917</v>
      </c>
      <c r="AK127" s="89">
        <f t="shared" si="3"/>
        <v>1621.0147658088329</v>
      </c>
      <c r="AL127" s="89">
        <f t="shared" si="3"/>
        <v>1622.0445882277741</v>
      </c>
      <c r="AM127" s="89">
        <f t="shared" si="3"/>
        <v>1623.0744106467155</v>
      </c>
      <c r="AN127" s="89">
        <f t="shared" si="3"/>
        <v>1624.1042330656567</v>
      </c>
      <c r="AO127" s="89">
        <f t="shared" si="3"/>
        <v>1625.1340554845979</v>
      </c>
      <c r="AP127" s="89">
        <f t="shared" si="3"/>
        <v>1626.1638779035391</v>
      </c>
      <c r="AQ127" s="89">
        <f t="shared" si="3"/>
        <v>1627.1937003224803</v>
      </c>
      <c r="AR127" s="89">
        <f t="shared" si="3"/>
        <v>1628.2235227414217</v>
      </c>
      <c r="AS127" s="89">
        <f t="shared" si="3"/>
        <v>1629.2533451603633</v>
      </c>
    </row>
    <row r="128" spans="7:49" ht="13.9" customHeight="1" thickBot="1" x14ac:dyDescent="0.25">
      <c r="G128" s="16"/>
      <c r="H128" s="216"/>
      <c r="J128" s="204"/>
      <c r="K128" s="156" t="s">
        <v>82</v>
      </c>
      <c r="L128" s="93">
        <f t="shared" si="3"/>
        <v>1595.2692053353019</v>
      </c>
      <c r="M128" s="93">
        <f t="shared" si="3"/>
        <v>1595.2692053353019</v>
      </c>
      <c r="N128" s="93">
        <f t="shared" si="3"/>
        <v>1595.2692053353019</v>
      </c>
      <c r="O128" s="93">
        <f t="shared" si="3"/>
        <v>1595.2692053353019</v>
      </c>
      <c r="P128" s="93">
        <f t="shared" si="3"/>
        <v>1595.2692053353019</v>
      </c>
      <c r="Q128" s="93">
        <f t="shared" si="3"/>
        <v>1595.2692053353019</v>
      </c>
      <c r="R128" s="93">
        <f t="shared" si="3"/>
        <v>1595.2692053353019</v>
      </c>
      <c r="S128" s="93">
        <f t="shared" si="3"/>
        <v>1595.2692053353019</v>
      </c>
      <c r="T128" s="93">
        <f t="shared" si="3"/>
        <v>1595.2692053353019</v>
      </c>
      <c r="U128" s="93">
        <f t="shared" si="3"/>
        <v>1595.2692053353019</v>
      </c>
      <c r="V128" s="93">
        <f t="shared" si="3"/>
        <v>1595.2692053353019</v>
      </c>
      <c r="W128" s="93">
        <f t="shared" si="3"/>
        <v>1595.2692053353019</v>
      </c>
      <c r="X128" s="93">
        <f t="shared" si="3"/>
        <v>1595.2692053353019</v>
      </c>
      <c r="Y128" s="93">
        <f t="shared" si="3"/>
        <v>1595.2692053353019</v>
      </c>
      <c r="Z128" s="93">
        <f t="shared" si="3"/>
        <v>1595.2692053353019</v>
      </c>
      <c r="AA128" s="93">
        <f t="shared" si="3"/>
        <v>1595.2692053353019</v>
      </c>
      <c r="AB128" s="93">
        <f t="shared" si="3"/>
        <v>1595.2692053353019</v>
      </c>
      <c r="AC128" s="93">
        <f t="shared" si="3"/>
        <v>1595.2692053353019</v>
      </c>
      <c r="AD128" s="93">
        <f t="shared" si="3"/>
        <v>1595.2692053353019</v>
      </c>
      <c r="AE128" s="93">
        <f t="shared" si="3"/>
        <v>1595.2692053353019</v>
      </c>
      <c r="AF128" s="93">
        <f t="shared" si="3"/>
        <v>1595.2692053353019</v>
      </c>
      <c r="AG128" s="93">
        <f t="shared" si="3"/>
        <v>1595.2692053353019</v>
      </c>
      <c r="AH128" s="93">
        <f t="shared" si="3"/>
        <v>1595.2692053353019</v>
      </c>
      <c r="AI128" s="93">
        <f t="shared" si="3"/>
        <v>1595.2692053353019</v>
      </c>
      <c r="AJ128" s="93">
        <f t="shared" si="3"/>
        <v>1595.2692053353019</v>
      </c>
      <c r="AK128" s="93">
        <f t="shared" si="3"/>
        <v>1595.2692053353019</v>
      </c>
      <c r="AL128" s="93">
        <f t="shared" si="3"/>
        <v>1595.2692053353019</v>
      </c>
      <c r="AM128" s="93">
        <f t="shared" si="3"/>
        <v>1595.2692053353019</v>
      </c>
      <c r="AN128" s="93">
        <f t="shared" si="3"/>
        <v>1595.2692053353019</v>
      </c>
      <c r="AO128" s="93">
        <f t="shared" si="3"/>
        <v>1595.2692053353019</v>
      </c>
      <c r="AP128" s="93">
        <f t="shared" si="3"/>
        <v>1595.2692053353019</v>
      </c>
      <c r="AQ128" s="93">
        <f t="shared" si="3"/>
        <v>1595.2692053353019</v>
      </c>
      <c r="AR128" s="93">
        <f t="shared" si="3"/>
        <v>1595.2692053353019</v>
      </c>
      <c r="AS128" s="93">
        <f t="shared" si="3"/>
        <v>1595.2692053353019</v>
      </c>
      <c r="AV128" s="92"/>
      <c r="AW128" s="92"/>
    </row>
    <row r="129" spans="1:95" ht="13.9" customHeight="1" thickTop="1" x14ac:dyDescent="0.2">
      <c r="G129" s="16"/>
      <c r="H129" s="216"/>
      <c r="J129" s="204"/>
      <c r="K129" s="155" t="s">
        <v>83</v>
      </c>
      <c r="L129" s="91">
        <f t="shared" si="3"/>
        <v>1822.7831894334092</v>
      </c>
      <c r="M129" s="91">
        <f t="shared" si="3"/>
        <v>1825.4166816374261</v>
      </c>
      <c r="N129" s="91">
        <f t="shared" si="3"/>
        <v>1828.0501738414428</v>
      </c>
      <c r="O129" s="91">
        <f t="shared" si="3"/>
        <v>1830.6836660454594</v>
      </c>
      <c r="P129" s="91">
        <f t="shared" si="3"/>
        <v>1833.3171582494763</v>
      </c>
      <c r="Q129" s="91">
        <f t="shared" si="3"/>
        <v>1835.9506504534929</v>
      </c>
      <c r="R129" s="91">
        <f t="shared" si="3"/>
        <v>1838.5841426575098</v>
      </c>
      <c r="S129" s="91">
        <f t="shared" si="3"/>
        <v>1841.2176348615264</v>
      </c>
      <c r="T129" s="91">
        <f t="shared" si="3"/>
        <v>1843.8511270655431</v>
      </c>
      <c r="U129" s="91">
        <f t="shared" si="3"/>
        <v>1846.48461926956</v>
      </c>
      <c r="V129" s="91">
        <f t="shared" si="3"/>
        <v>1849.1181114735766</v>
      </c>
      <c r="W129" s="91">
        <f t="shared" si="3"/>
        <v>1851.7516036775935</v>
      </c>
      <c r="X129" s="91">
        <f t="shared" si="3"/>
        <v>1854.3850958816101</v>
      </c>
      <c r="Y129" s="91">
        <f t="shared" si="3"/>
        <v>1857.018588085627</v>
      </c>
      <c r="Z129" s="91">
        <f t="shared" si="3"/>
        <v>1859.6520802896437</v>
      </c>
      <c r="AA129" s="91">
        <f t="shared" si="3"/>
        <v>1862.2855724936603</v>
      </c>
      <c r="AB129" s="91">
        <f t="shared" si="3"/>
        <v>1864.9190646976772</v>
      </c>
      <c r="AC129" s="91">
        <f t="shared" si="3"/>
        <v>1867.5525569016938</v>
      </c>
      <c r="AD129" s="91">
        <f t="shared" si="3"/>
        <v>1870.1860491057107</v>
      </c>
      <c r="AE129" s="91">
        <f t="shared" si="3"/>
        <v>1872.8195413097274</v>
      </c>
      <c r="AF129" s="91">
        <f t="shared" si="3"/>
        <v>1875.453033513744</v>
      </c>
      <c r="AG129" s="91">
        <f t="shared" si="3"/>
        <v>1878.0865257177609</v>
      </c>
      <c r="AH129" s="91">
        <f t="shared" si="3"/>
        <v>1880.7200179217775</v>
      </c>
      <c r="AI129" s="91">
        <f t="shared" si="3"/>
        <v>1883.3535101257944</v>
      </c>
      <c r="AJ129" s="91">
        <f t="shared" si="3"/>
        <v>1885.987002329811</v>
      </c>
      <c r="AK129" s="91">
        <f t="shared" si="3"/>
        <v>1888.6204945338277</v>
      </c>
      <c r="AL129" s="91">
        <f t="shared" si="3"/>
        <v>1891.2539867378446</v>
      </c>
      <c r="AM129" s="91">
        <f t="shared" si="3"/>
        <v>1893.8874789418612</v>
      </c>
      <c r="AN129" s="91">
        <f t="shared" si="3"/>
        <v>1896.5209711458781</v>
      </c>
      <c r="AO129" s="91">
        <f t="shared" si="3"/>
        <v>1899.1544633498947</v>
      </c>
      <c r="AP129" s="91">
        <f t="shared" si="3"/>
        <v>1901.7879555539114</v>
      </c>
      <c r="AQ129" s="91">
        <f t="shared" si="3"/>
        <v>1904.4214477579283</v>
      </c>
      <c r="AR129" s="91">
        <f t="shared" si="3"/>
        <v>1907.0549399619449</v>
      </c>
      <c r="AS129" s="91">
        <f t="shared" si="3"/>
        <v>1909.6884321659641</v>
      </c>
    </row>
    <row r="130" spans="1:95" ht="13.9" customHeight="1" x14ac:dyDescent="0.2">
      <c r="G130" s="16"/>
      <c r="H130" s="216"/>
      <c r="J130" s="204"/>
      <c r="K130" s="8" t="s">
        <v>84</v>
      </c>
      <c r="L130" s="89">
        <f t="shared" si="3"/>
        <v>1822.7831894334092</v>
      </c>
      <c r="M130" s="89">
        <f t="shared" si="3"/>
        <v>1823.9598829889985</v>
      </c>
      <c r="N130" s="89">
        <f t="shared" si="3"/>
        <v>1825.1365765445876</v>
      </c>
      <c r="O130" s="89">
        <f t="shared" si="3"/>
        <v>1826.3132701001766</v>
      </c>
      <c r="P130" s="89">
        <f t="shared" si="3"/>
        <v>1827.4899636557659</v>
      </c>
      <c r="Q130" s="89">
        <f t="shared" si="3"/>
        <v>1828.666657211355</v>
      </c>
      <c r="R130" s="89">
        <f t="shared" si="3"/>
        <v>1829.843350766944</v>
      </c>
      <c r="S130" s="89">
        <f t="shared" si="3"/>
        <v>1831.0200443225333</v>
      </c>
      <c r="T130" s="89">
        <f t="shared" si="3"/>
        <v>1832.1967378781223</v>
      </c>
      <c r="U130" s="89">
        <f t="shared" si="3"/>
        <v>1833.3734314337114</v>
      </c>
      <c r="V130" s="89">
        <f t="shared" si="3"/>
        <v>1834.5501249893007</v>
      </c>
      <c r="W130" s="89">
        <f t="shared" si="3"/>
        <v>1835.7268185448897</v>
      </c>
      <c r="X130" s="89">
        <f t="shared" si="3"/>
        <v>1836.903512100479</v>
      </c>
      <c r="Y130" s="89">
        <f t="shared" si="3"/>
        <v>1838.0802056560681</v>
      </c>
      <c r="Z130" s="89">
        <f t="shared" si="3"/>
        <v>1839.2568992116571</v>
      </c>
      <c r="AA130" s="89">
        <f t="shared" si="3"/>
        <v>1840.4335927672464</v>
      </c>
      <c r="AB130" s="89">
        <f t="shared" si="3"/>
        <v>1841.6102863228355</v>
      </c>
      <c r="AC130" s="89">
        <f t="shared" si="3"/>
        <v>1842.7869798784245</v>
      </c>
      <c r="AD130" s="89">
        <f t="shared" si="3"/>
        <v>1843.9636734340138</v>
      </c>
      <c r="AE130" s="89">
        <f t="shared" si="3"/>
        <v>1845.1403669896029</v>
      </c>
      <c r="AF130" s="89">
        <f t="shared" si="3"/>
        <v>1846.3170605451919</v>
      </c>
      <c r="AG130" s="89">
        <f t="shared" si="3"/>
        <v>1847.4937541007812</v>
      </c>
      <c r="AH130" s="89">
        <f t="shared" si="3"/>
        <v>1848.6704476563702</v>
      </c>
      <c r="AI130" s="89">
        <f t="shared" si="3"/>
        <v>1849.8471412119595</v>
      </c>
      <c r="AJ130" s="89">
        <f t="shared" si="3"/>
        <v>1851.0238347675486</v>
      </c>
      <c r="AK130" s="89">
        <f t="shared" si="3"/>
        <v>1852.2005283231376</v>
      </c>
      <c r="AL130" s="89">
        <f t="shared" si="3"/>
        <v>1853.3772218787269</v>
      </c>
      <c r="AM130" s="89">
        <f t="shared" si="3"/>
        <v>1854.553915434316</v>
      </c>
      <c r="AN130" s="89">
        <f t="shared" si="3"/>
        <v>1855.730608989905</v>
      </c>
      <c r="AO130" s="89">
        <f t="shared" si="3"/>
        <v>1856.9073025454943</v>
      </c>
      <c r="AP130" s="89">
        <f t="shared" si="3"/>
        <v>1858.0839961010834</v>
      </c>
      <c r="AQ130" s="89">
        <f t="shared" si="3"/>
        <v>1859.2606896566724</v>
      </c>
      <c r="AR130" s="89">
        <f t="shared" si="3"/>
        <v>1860.4373832122617</v>
      </c>
      <c r="AS130" s="89">
        <f t="shared" si="3"/>
        <v>1861.6140767678492</v>
      </c>
    </row>
    <row r="131" spans="1:95" ht="13.9" customHeight="1" thickBot="1" x14ac:dyDescent="0.25">
      <c r="G131" s="16"/>
      <c r="H131" s="216"/>
      <c r="J131" s="205"/>
      <c r="K131" s="156" t="s">
        <v>85</v>
      </c>
      <c r="L131" s="93">
        <f t="shared" si="3"/>
        <v>1822.7831894334092</v>
      </c>
      <c r="M131" s="93">
        <f t="shared" si="3"/>
        <v>1822.7831894334092</v>
      </c>
      <c r="N131" s="93">
        <f t="shared" si="3"/>
        <v>1822.7831894334092</v>
      </c>
      <c r="O131" s="93">
        <f t="shared" si="3"/>
        <v>1822.7831894334092</v>
      </c>
      <c r="P131" s="93">
        <f t="shared" si="3"/>
        <v>1822.7831894334092</v>
      </c>
      <c r="Q131" s="93">
        <f t="shared" si="3"/>
        <v>1822.7831894334092</v>
      </c>
      <c r="R131" s="93">
        <f t="shared" si="3"/>
        <v>1822.7831894334092</v>
      </c>
      <c r="S131" s="93">
        <f t="shared" si="3"/>
        <v>1822.7831894334092</v>
      </c>
      <c r="T131" s="93">
        <f t="shared" si="3"/>
        <v>1822.7831894334092</v>
      </c>
      <c r="U131" s="93">
        <f t="shared" si="3"/>
        <v>1822.7831894334092</v>
      </c>
      <c r="V131" s="93">
        <f t="shared" si="3"/>
        <v>1822.7831894334092</v>
      </c>
      <c r="W131" s="93">
        <f t="shared" si="3"/>
        <v>1822.7831894334092</v>
      </c>
      <c r="X131" s="93">
        <f t="shared" si="3"/>
        <v>1822.7831894334092</v>
      </c>
      <c r="Y131" s="93">
        <f t="shared" si="3"/>
        <v>1822.7831894334092</v>
      </c>
      <c r="Z131" s="93">
        <f t="shared" si="3"/>
        <v>1822.7831894334092</v>
      </c>
      <c r="AA131" s="93">
        <f t="shared" si="3"/>
        <v>1822.7831894334092</v>
      </c>
      <c r="AB131" s="93">
        <f t="shared" si="3"/>
        <v>1822.7831894334092</v>
      </c>
      <c r="AC131" s="93">
        <f t="shared" si="3"/>
        <v>1822.7831894334092</v>
      </c>
      <c r="AD131" s="93">
        <f t="shared" si="3"/>
        <v>1822.7831894334092</v>
      </c>
      <c r="AE131" s="93">
        <f t="shared" si="3"/>
        <v>1822.7831894334092</v>
      </c>
      <c r="AF131" s="93">
        <f t="shared" si="3"/>
        <v>1822.7831894334092</v>
      </c>
      <c r="AG131" s="93">
        <f t="shared" si="3"/>
        <v>1822.7831894334092</v>
      </c>
      <c r="AH131" s="93">
        <f t="shared" si="3"/>
        <v>1822.7831894334092</v>
      </c>
      <c r="AI131" s="93">
        <f t="shared" si="3"/>
        <v>1822.7831894334092</v>
      </c>
      <c r="AJ131" s="93">
        <f t="shared" si="3"/>
        <v>1822.7831894334092</v>
      </c>
      <c r="AK131" s="93">
        <f t="shared" si="3"/>
        <v>1822.7831894334092</v>
      </c>
      <c r="AL131" s="93">
        <f t="shared" si="3"/>
        <v>1822.7831894334092</v>
      </c>
      <c r="AM131" s="93">
        <f t="shared" si="3"/>
        <v>1822.7831894334092</v>
      </c>
      <c r="AN131" s="93">
        <f t="shared" si="3"/>
        <v>1822.7831894334092</v>
      </c>
      <c r="AO131" s="93">
        <f t="shared" si="3"/>
        <v>1822.7831894334092</v>
      </c>
      <c r="AP131" s="93">
        <f t="shared" si="3"/>
        <v>1822.7831894334092</v>
      </c>
      <c r="AQ131" s="93">
        <f t="shared" si="3"/>
        <v>1822.7831894334092</v>
      </c>
      <c r="AR131" s="93">
        <f t="shared" si="3"/>
        <v>1822.7831894334092</v>
      </c>
      <c r="AS131" s="93">
        <f t="shared" si="3"/>
        <v>1822.7831894334092</v>
      </c>
      <c r="AV131" s="92"/>
      <c r="AW131" s="92"/>
    </row>
    <row r="132" spans="1:95" ht="13.9" customHeight="1" thickTop="1" x14ac:dyDescent="0.2">
      <c r="G132" s="16"/>
      <c r="H132" s="216"/>
      <c r="J132" s="157"/>
      <c r="K132" s="8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</row>
    <row r="133" spans="1:95" ht="13.9" customHeight="1" x14ac:dyDescent="0.2">
      <c r="G133" s="16"/>
      <c r="H133" s="216"/>
      <c r="J133" s="134"/>
      <c r="L133" s="154">
        <v>2017</v>
      </c>
      <c r="M133" s="154">
        <v>2018</v>
      </c>
      <c r="N133" s="154">
        <v>2019</v>
      </c>
      <c r="O133" s="154">
        <v>2020</v>
      </c>
      <c r="P133" s="154">
        <v>2021</v>
      </c>
      <c r="Q133" s="154">
        <v>2022</v>
      </c>
      <c r="R133" s="154">
        <v>2023</v>
      </c>
      <c r="S133" s="154">
        <v>2024</v>
      </c>
      <c r="T133" s="154">
        <v>2025</v>
      </c>
      <c r="U133" s="154">
        <v>2026</v>
      </c>
      <c r="V133" s="154">
        <v>2027</v>
      </c>
      <c r="W133" s="154">
        <v>2028</v>
      </c>
      <c r="X133" s="154">
        <v>2029</v>
      </c>
      <c r="Y133" s="154">
        <v>2030</v>
      </c>
      <c r="Z133" s="154">
        <v>2031</v>
      </c>
      <c r="AA133" s="154">
        <v>2032</v>
      </c>
      <c r="AB133" s="154">
        <v>2033</v>
      </c>
      <c r="AC133" s="154">
        <v>2034</v>
      </c>
      <c r="AD133" s="154">
        <v>2035</v>
      </c>
      <c r="AE133" s="154">
        <v>2036</v>
      </c>
      <c r="AF133" s="154">
        <v>2037</v>
      </c>
      <c r="AG133" s="154">
        <v>2038</v>
      </c>
      <c r="AH133" s="154">
        <v>2039</v>
      </c>
      <c r="AI133" s="154">
        <v>2040</v>
      </c>
      <c r="AJ133" s="154">
        <v>2041</v>
      </c>
      <c r="AK133" s="154">
        <v>2042</v>
      </c>
      <c r="AL133" s="154">
        <v>2043</v>
      </c>
      <c r="AM133" s="154">
        <v>2044</v>
      </c>
      <c r="AN133" s="154">
        <v>2045</v>
      </c>
      <c r="AO133" s="154">
        <v>2046</v>
      </c>
      <c r="AP133" s="154">
        <v>2047</v>
      </c>
      <c r="AQ133" s="154">
        <v>2048</v>
      </c>
      <c r="AR133" s="154">
        <v>2049</v>
      </c>
      <c r="AS133" s="154">
        <v>2050</v>
      </c>
    </row>
    <row r="134" spans="1:95" ht="13.9" customHeight="1" x14ac:dyDescent="0.2">
      <c r="G134" s="16"/>
      <c r="H134" s="216"/>
      <c r="J134" s="203" t="s">
        <v>21</v>
      </c>
      <c r="K134" s="155" t="s">
        <v>71</v>
      </c>
      <c r="L134" s="88">
        <f t="shared" ref="L134:AS141" si="4" xml:space="preserve"> $S$54*(L151+L252)</f>
        <v>2769.7352460630232</v>
      </c>
      <c r="M134" s="88">
        <f t="shared" si="4"/>
        <v>2639.797316386353</v>
      </c>
      <c r="N134" s="88">
        <f t="shared" si="4"/>
        <v>2346.065977499999</v>
      </c>
      <c r="O134" s="88">
        <f t="shared" si="4"/>
        <v>2217.032348737499</v>
      </c>
      <c r="P134" s="88">
        <f t="shared" si="4"/>
        <v>2075.6522999932449</v>
      </c>
      <c r="Q134" s="88">
        <f t="shared" si="4"/>
        <v>1934.2722512489904</v>
      </c>
      <c r="R134" s="88">
        <f t="shared" si="4"/>
        <v>1792.8922025047361</v>
      </c>
      <c r="S134" s="88">
        <f t="shared" si="4"/>
        <v>1651.5121537604821</v>
      </c>
      <c r="T134" s="88">
        <f t="shared" si="4"/>
        <v>1510.1321050162278</v>
      </c>
      <c r="U134" s="88">
        <f t="shared" si="4"/>
        <v>1368.7520562719735</v>
      </c>
      <c r="V134" s="88">
        <f t="shared" si="4"/>
        <v>1227.3720075277192</v>
      </c>
      <c r="W134" s="88">
        <f t="shared" si="4"/>
        <v>1085.991958783465</v>
      </c>
      <c r="X134" s="88">
        <f t="shared" si="4"/>
        <v>944.61191003921078</v>
      </c>
      <c r="Y134" s="88">
        <f t="shared" si="4"/>
        <v>803.23186129495662</v>
      </c>
      <c r="Z134" s="88">
        <f t="shared" si="4"/>
        <v>783.76227304954693</v>
      </c>
      <c r="AA134" s="88">
        <f t="shared" si="4"/>
        <v>764.29268480413725</v>
      </c>
      <c r="AB134" s="88">
        <f t="shared" si="4"/>
        <v>744.82309655872757</v>
      </c>
      <c r="AC134" s="88">
        <f t="shared" si="4"/>
        <v>725.35350831331789</v>
      </c>
      <c r="AD134" s="88">
        <f t="shared" si="4"/>
        <v>705.88392006790821</v>
      </c>
      <c r="AE134" s="88">
        <f t="shared" si="4"/>
        <v>686.41433182249853</v>
      </c>
      <c r="AF134" s="88">
        <f t="shared" si="4"/>
        <v>666.94474357708884</v>
      </c>
      <c r="AG134" s="88">
        <f t="shared" si="4"/>
        <v>647.47515533167916</v>
      </c>
      <c r="AH134" s="88">
        <f t="shared" si="4"/>
        <v>628.00556708626948</v>
      </c>
      <c r="AI134" s="88">
        <f t="shared" si="4"/>
        <v>608.53597884086025</v>
      </c>
      <c r="AJ134" s="88">
        <f t="shared" si="4"/>
        <v>599.22353931431803</v>
      </c>
      <c r="AK134" s="88">
        <f t="shared" si="4"/>
        <v>589.91109978777581</v>
      </c>
      <c r="AL134" s="88">
        <f t="shared" si="4"/>
        <v>580.59866026123348</v>
      </c>
      <c r="AM134" s="88">
        <f t="shared" si="4"/>
        <v>571.28622073469126</v>
      </c>
      <c r="AN134" s="88">
        <f t="shared" si="4"/>
        <v>561.97378120814915</v>
      </c>
      <c r="AO134" s="88">
        <f t="shared" si="4"/>
        <v>559.57902496651934</v>
      </c>
      <c r="AP134" s="88">
        <f t="shared" si="4"/>
        <v>557.18426872488953</v>
      </c>
      <c r="AQ134" s="88">
        <f t="shared" si="4"/>
        <v>554.78951248325984</v>
      </c>
      <c r="AR134" s="88">
        <f t="shared" si="4"/>
        <v>552.39475624163003</v>
      </c>
      <c r="AS134" s="88">
        <f t="shared" si="4"/>
        <v>550</v>
      </c>
    </row>
    <row r="135" spans="1:95" ht="13.9" customHeight="1" x14ac:dyDescent="0.2">
      <c r="G135" s="16"/>
      <c r="H135" s="216"/>
      <c r="J135" s="204"/>
      <c r="K135" s="8" t="s">
        <v>72</v>
      </c>
      <c r="L135" s="89">
        <f t="shared" si="4"/>
        <v>2769.7352460630232</v>
      </c>
      <c r="M135" s="89">
        <f t="shared" si="4"/>
        <v>2639.797316386353</v>
      </c>
      <c r="N135" s="89">
        <f t="shared" si="4"/>
        <v>2575.3202329793544</v>
      </c>
      <c r="O135" s="89">
        <f t="shared" si="4"/>
        <v>2510.8431495723557</v>
      </c>
      <c r="P135" s="89">
        <f t="shared" si="4"/>
        <v>2400.6082482466477</v>
      </c>
      <c r="Q135" s="89">
        <f t="shared" si="4"/>
        <v>2290.3733469209396</v>
      </c>
      <c r="R135" s="89">
        <f t="shared" si="4"/>
        <v>2180.1384455952316</v>
      </c>
      <c r="S135" s="89">
        <f t="shared" si="4"/>
        <v>2069.9035442695235</v>
      </c>
      <c r="T135" s="89">
        <f t="shared" si="4"/>
        <v>1959.6686429438155</v>
      </c>
      <c r="U135" s="89">
        <f t="shared" si="4"/>
        <v>1849.4337416181072</v>
      </c>
      <c r="V135" s="89">
        <f t="shared" si="4"/>
        <v>1739.1988402923989</v>
      </c>
      <c r="W135" s="89">
        <f t="shared" si="4"/>
        <v>1628.9639389666909</v>
      </c>
      <c r="X135" s="89">
        <f t="shared" si="4"/>
        <v>1518.7290376409826</v>
      </c>
      <c r="Y135" s="89">
        <f t="shared" si="4"/>
        <v>1408.4941363152739</v>
      </c>
      <c r="Z135" s="89">
        <f t="shared" si="4"/>
        <v>1381.737283997265</v>
      </c>
      <c r="AA135" s="89">
        <f t="shared" si="4"/>
        <v>1354.9804316792563</v>
      </c>
      <c r="AB135" s="89">
        <f t="shared" si="4"/>
        <v>1328.2235793612474</v>
      </c>
      <c r="AC135" s="89">
        <f t="shared" si="4"/>
        <v>1301.4667270432385</v>
      </c>
      <c r="AD135" s="89">
        <f t="shared" si="4"/>
        <v>1274.7098747252296</v>
      </c>
      <c r="AE135" s="89">
        <f t="shared" si="4"/>
        <v>1247.9530224072209</v>
      </c>
      <c r="AF135" s="89">
        <f t="shared" si="4"/>
        <v>1221.196170089212</v>
      </c>
      <c r="AG135" s="89">
        <f t="shared" si="4"/>
        <v>1194.4393177712032</v>
      </c>
      <c r="AH135" s="89">
        <f t="shared" si="4"/>
        <v>1167.6824654531943</v>
      </c>
      <c r="AI135" s="89">
        <f t="shared" si="4"/>
        <v>1140.9256131351847</v>
      </c>
      <c r="AJ135" s="89">
        <f t="shared" si="4"/>
        <v>1129.4437563922877</v>
      </c>
      <c r="AK135" s="89">
        <f t="shared" si="4"/>
        <v>1117.9618996493907</v>
      </c>
      <c r="AL135" s="89">
        <f t="shared" si="4"/>
        <v>1106.4800429064937</v>
      </c>
      <c r="AM135" s="89">
        <f t="shared" si="4"/>
        <v>1094.998186163597</v>
      </c>
      <c r="AN135" s="89">
        <f t="shared" si="4"/>
        <v>1083.5163294206995</v>
      </c>
      <c r="AO135" s="89">
        <f t="shared" si="4"/>
        <v>1080.8130635365596</v>
      </c>
      <c r="AP135" s="89">
        <f t="shared" si="4"/>
        <v>1078.1097976524197</v>
      </c>
      <c r="AQ135" s="89">
        <f t="shared" si="4"/>
        <v>1075.4065317682798</v>
      </c>
      <c r="AR135" s="89">
        <f t="shared" si="4"/>
        <v>1072.7032658841397</v>
      </c>
      <c r="AS135" s="89">
        <f t="shared" si="4"/>
        <v>1070</v>
      </c>
    </row>
    <row r="136" spans="1:95" ht="13.9" customHeight="1" thickBot="1" x14ac:dyDescent="0.25">
      <c r="G136" s="16"/>
      <c r="H136" s="216"/>
      <c r="J136" s="204"/>
      <c r="K136" s="156" t="s">
        <v>73</v>
      </c>
      <c r="L136" s="90">
        <f t="shared" si="4"/>
        <v>2769.7352460630232</v>
      </c>
      <c r="M136" s="90">
        <f t="shared" si="4"/>
        <v>2639.797316386353</v>
      </c>
      <c r="N136" s="90">
        <f t="shared" si="4"/>
        <v>2639.797316386353</v>
      </c>
      <c r="O136" s="90">
        <f t="shared" si="4"/>
        <v>2639.797316386353</v>
      </c>
      <c r="P136" s="90">
        <f t="shared" si="4"/>
        <v>2639.797316386353</v>
      </c>
      <c r="Q136" s="90">
        <f t="shared" si="4"/>
        <v>2639.797316386353</v>
      </c>
      <c r="R136" s="90">
        <f t="shared" si="4"/>
        <v>2639.797316386353</v>
      </c>
      <c r="S136" s="90">
        <f t="shared" si="4"/>
        <v>2639.797316386353</v>
      </c>
      <c r="T136" s="90">
        <f t="shared" si="4"/>
        <v>2639.797316386353</v>
      </c>
      <c r="U136" s="90">
        <f t="shared" si="4"/>
        <v>2639.797316386353</v>
      </c>
      <c r="V136" s="90">
        <f t="shared" si="4"/>
        <v>2639.797316386353</v>
      </c>
      <c r="W136" s="90">
        <f t="shared" si="4"/>
        <v>2639.797316386353</v>
      </c>
      <c r="X136" s="90">
        <f t="shared" si="4"/>
        <v>2639.797316386353</v>
      </c>
      <c r="Y136" s="90">
        <f t="shared" si="4"/>
        <v>2639.797316386353</v>
      </c>
      <c r="Z136" s="90">
        <f t="shared" si="4"/>
        <v>2639.797316386353</v>
      </c>
      <c r="AA136" s="90">
        <f t="shared" si="4"/>
        <v>2639.797316386353</v>
      </c>
      <c r="AB136" s="90">
        <f t="shared" si="4"/>
        <v>2639.797316386353</v>
      </c>
      <c r="AC136" s="90">
        <f t="shared" si="4"/>
        <v>2639.797316386353</v>
      </c>
      <c r="AD136" s="90">
        <f t="shared" si="4"/>
        <v>2639.797316386353</v>
      </c>
      <c r="AE136" s="90">
        <f t="shared" si="4"/>
        <v>2639.797316386353</v>
      </c>
      <c r="AF136" s="90">
        <f t="shared" si="4"/>
        <v>2639.797316386353</v>
      </c>
      <c r="AG136" s="90">
        <f t="shared" si="4"/>
        <v>2639.797316386353</v>
      </c>
      <c r="AH136" s="90">
        <f t="shared" si="4"/>
        <v>2639.797316386353</v>
      </c>
      <c r="AI136" s="90">
        <f t="shared" si="4"/>
        <v>2639.797316386353</v>
      </c>
      <c r="AJ136" s="90">
        <f t="shared" si="4"/>
        <v>2639.797316386353</v>
      </c>
      <c r="AK136" s="90">
        <f t="shared" si="4"/>
        <v>2639.797316386353</v>
      </c>
      <c r="AL136" s="90">
        <f t="shared" si="4"/>
        <v>2639.797316386353</v>
      </c>
      <c r="AM136" s="90">
        <f t="shared" si="4"/>
        <v>2639.797316386353</v>
      </c>
      <c r="AN136" s="90">
        <f t="shared" si="4"/>
        <v>2639.797316386353</v>
      </c>
      <c r="AO136" s="90">
        <f t="shared" si="4"/>
        <v>2639.797316386353</v>
      </c>
      <c r="AP136" s="90">
        <f t="shared" si="4"/>
        <v>2639.797316386353</v>
      </c>
      <c r="AQ136" s="90">
        <f t="shared" si="4"/>
        <v>2639.797316386353</v>
      </c>
      <c r="AR136" s="90">
        <f t="shared" si="4"/>
        <v>2639.797316386353</v>
      </c>
      <c r="AS136" s="90">
        <f t="shared" si="4"/>
        <v>2639.797316386353</v>
      </c>
    </row>
    <row r="137" spans="1:95" ht="13.9" customHeight="1" thickTop="1" x14ac:dyDescent="0.2">
      <c r="G137" s="16"/>
      <c r="H137" s="216"/>
      <c r="J137" s="204"/>
      <c r="K137" s="155" t="s">
        <v>74</v>
      </c>
      <c r="L137" s="91">
        <f t="shared" si="4"/>
        <v>2769.7352460630232</v>
      </c>
      <c r="M137" s="91">
        <f t="shared" si="4"/>
        <v>2639.797316386353</v>
      </c>
      <c r="N137" s="91">
        <f t="shared" si="4"/>
        <v>2346.065977499999</v>
      </c>
      <c r="O137" s="91">
        <f t="shared" si="4"/>
        <v>2217.032348737499</v>
      </c>
      <c r="P137" s="91">
        <f t="shared" si="4"/>
        <v>2075.6522999932449</v>
      </c>
      <c r="Q137" s="91">
        <f t="shared" si="4"/>
        <v>1934.2722512489904</v>
      </c>
      <c r="R137" s="91">
        <f t="shared" si="4"/>
        <v>1792.8922025047361</v>
      </c>
      <c r="S137" s="91">
        <f t="shared" si="4"/>
        <v>1651.5121537604821</v>
      </c>
      <c r="T137" s="91">
        <f t="shared" si="4"/>
        <v>1510.1321050162278</v>
      </c>
      <c r="U137" s="91">
        <f t="shared" si="4"/>
        <v>1368.7520562719735</v>
      </c>
      <c r="V137" s="91">
        <f t="shared" si="4"/>
        <v>1227.3720075277192</v>
      </c>
      <c r="W137" s="91">
        <f t="shared" si="4"/>
        <v>1085.991958783465</v>
      </c>
      <c r="X137" s="91">
        <f t="shared" si="4"/>
        <v>944.61191003921078</v>
      </c>
      <c r="Y137" s="91">
        <f t="shared" si="4"/>
        <v>803.23186129495662</v>
      </c>
      <c r="Z137" s="91">
        <f t="shared" si="4"/>
        <v>783.76227304954693</v>
      </c>
      <c r="AA137" s="91">
        <f t="shared" si="4"/>
        <v>764.29268480413725</v>
      </c>
      <c r="AB137" s="91">
        <f t="shared" si="4"/>
        <v>744.82309655872757</v>
      </c>
      <c r="AC137" s="91">
        <f t="shared" si="4"/>
        <v>725.35350831331789</v>
      </c>
      <c r="AD137" s="91">
        <f t="shared" si="4"/>
        <v>705.88392006790821</v>
      </c>
      <c r="AE137" s="91">
        <f t="shared" si="4"/>
        <v>686.41433182249853</v>
      </c>
      <c r="AF137" s="91">
        <f t="shared" si="4"/>
        <v>666.94474357708884</v>
      </c>
      <c r="AG137" s="91">
        <f t="shared" si="4"/>
        <v>647.47515533167916</v>
      </c>
      <c r="AH137" s="91">
        <f t="shared" si="4"/>
        <v>628.00556708626948</v>
      </c>
      <c r="AI137" s="91">
        <f t="shared" si="4"/>
        <v>608.53597884086025</v>
      </c>
      <c r="AJ137" s="91">
        <f t="shared" si="4"/>
        <v>599.22353931431803</v>
      </c>
      <c r="AK137" s="91">
        <f t="shared" si="4"/>
        <v>589.91109978777581</v>
      </c>
      <c r="AL137" s="91">
        <f t="shared" si="4"/>
        <v>580.59866026123348</v>
      </c>
      <c r="AM137" s="91">
        <f t="shared" si="4"/>
        <v>571.28622073469126</v>
      </c>
      <c r="AN137" s="91">
        <f t="shared" si="4"/>
        <v>561.97378120814915</v>
      </c>
      <c r="AO137" s="91">
        <f t="shared" si="4"/>
        <v>559.57902496651934</v>
      </c>
      <c r="AP137" s="91">
        <f t="shared" si="4"/>
        <v>557.18426872488953</v>
      </c>
      <c r="AQ137" s="91">
        <f t="shared" si="4"/>
        <v>554.78951248325984</v>
      </c>
      <c r="AR137" s="91">
        <f t="shared" si="4"/>
        <v>552.39475624163003</v>
      </c>
      <c r="AS137" s="91">
        <f t="shared" si="4"/>
        <v>550</v>
      </c>
    </row>
    <row r="138" spans="1:95" ht="13.9" customHeight="1" x14ac:dyDescent="0.2">
      <c r="G138" s="16"/>
      <c r="H138" s="216"/>
      <c r="J138" s="204"/>
      <c r="K138" s="8" t="s">
        <v>75</v>
      </c>
      <c r="L138" s="89">
        <f t="shared" si="4"/>
        <v>2769.7352460630232</v>
      </c>
      <c r="M138" s="89">
        <f t="shared" si="4"/>
        <v>2639.797316386353</v>
      </c>
      <c r="N138" s="89">
        <f t="shared" si="4"/>
        <v>2575.3202329793544</v>
      </c>
      <c r="O138" s="89">
        <f t="shared" si="4"/>
        <v>2510.8431495723557</v>
      </c>
      <c r="P138" s="89">
        <f t="shared" si="4"/>
        <v>2400.6082482466477</v>
      </c>
      <c r="Q138" s="89">
        <f t="shared" si="4"/>
        <v>2290.3733469209396</v>
      </c>
      <c r="R138" s="89">
        <f t="shared" si="4"/>
        <v>2180.1384455952316</v>
      </c>
      <c r="S138" s="89">
        <f t="shared" si="4"/>
        <v>2069.9035442695235</v>
      </c>
      <c r="T138" s="89">
        <f t="shared" si="4"/>
        <v>1959.6686429438155</v>
      </c>
      <c r="U138" s="89">
        <f t="shared" si="4"/>
        <v>1849.4337416181072</v>
      </c>
      <c r="V138" s="89">
        <f t="shared" si="4"/>
        <v>1739.1988402923989</v>
      </c>
      <c r="W138" s="89">
        <f t="shared" si="4"/>
        <v>1628.9639389666909</v>
      </c>
      <c r="X138" s="89">
        <f t="shared" si="4"/>
        <v>1518.7290376409826</v>
      </c>
      <c r="Y138" s="89">
        <f t="shared" si="4"/>
        <v>1408.4941363152739</v>
      </c>
      <c r="Z138" s="89">
        <f t="shared" si="4"/>
        <v>1381.737283997265</v>
      </c>
      <c r="AA138" s="89">
        <f t="shared" si="4"/>
        <v>1354.9804316792563</v>
      </c>
      <c r="AB138" s="89">
        <f t="shared" si="4"/>
        <v>1328.2235793612474</v>
      </c>
      <c r="AC138" s="89">
        <f t="shared" si="4"/>
        <v>1301.4667270432385</v>
      </c>
      <c r="AD138" s="89">
        <f t="shared" si="4"/>
        <v>1274.7098747252296</v>
      </c>
      <c r="AE138" s="89">
        <f t="shared" si="4"/>
        <v>1247.9530224072209</v>
      </c>
      <c r="AF138" s="89">
        <f t="shared" si="4"/>
        <v>1221.196170089212</v>
      </c>
      <c r="AG138" s="89">
        <f t="shared" si="4"/>
        <v>1194.4393177712032</v>
      </c>
      <c r="AH138" s="89">
        <f t="shared" si="4"/>
        <v>1167.6824654531943</v>
      </c>
      <c r="AI138" s="89">
        <f t="shared" si="4"/>
        <v>1140.9256131351847</v>
      </c>
      <c r="AJ138" s="89">
        <f t="shared" si="4"/>
        <v>1129.4437563922877</v>
      </c>
      <c r="AK138" s="89">
        <f t="shared" si="4"/>
        <v>1117.9618996493907</v>
      </c>
      <c r="AL138" s="89">
        <f t="shared" si="4"/>
        <v>1106.4800429064937</v>
      </c>
      <c r="AM138" s="89">
        <f t="shared" si="4"/>
        <v>1094.998186163597</v>
      </c>
      <c r="AN138" s="89">
        <f t="shared" si="4"/>
        <v>1083.5163294206995</v>
      </c>
      <c r="AO138" s="89">
        <f t="shared" si="4"/>
        <v>1080.8130635365596</v>
      </c>
      <c r="AP138" s="89">
        <f t="shared" si="4"/>
        <v>1078.1097976524197</v>
      </c>
      <c r="AQ138" s="89">
        <f t="shared" si="4"/>
        <v>1075.4065317682798</v>
      </c>
      <c r="AR138" s="89">
        <f t="shared" si="4"/>
        <v>1072.7032658841397</v>
      </c>
      <c r="AS138" s="89">
        <f t="shared" si="4"/>
        <v>1070</v>
      </c>
    </row>
    <row r="139" spans="1:95" ht="13.9" customHeight="1" thickBot="1" x14ac:dyDescent="0.25">
      <c r="G139" s="16"/>
      <c r="H139" s="216"/>
      <c r="J139" s="204"/>
      <c r="K139" s="156" t="s">
        <v>76</v>
      </c>
      <c r="L139" s="90">
        <f t="shared" si="4"/>
        <v>2769.7352460630232</v>
      </c>
      <c r="M139" s="90">
        <f t="shared" si="4"/>
        <v>2639.797316386353</v>
      </c>
      <c r="N139" s="90">
        <f t="shared" si="4"/>
        <v>2639.797316386353</v>
      </c>
      <c r="O139" s="90">
        <f t="shared" si="4"/>
        <v>2639.797316386353</v>
      </c>
      <c r="P139" s="90">
        <f t="shared" si="4"/>
        <v>2639.797316386353</v>
      </c>
      <c r="Q139" s="90">
        <f t="shared" si="4"/>
        <v>2639.797316386353</v>
      </c>
      <c r="R139" s="90">
        <f t="shared" si="4"/>
        <v>2639.797316386353</v>
      </c>
      <c r="S139" s="90">
        <f t="shared" si="4"/>
        <v>2639.797316386353</v>
      </c>
      <c r="T139" s="90">
        <f t="shared" si="4"/>
        <v>2639.797316386353</v>
      </c>
      <c r="U139" s="90">
        <f t="shared" si="4"/>
        <v>2639.797316386353</v>
      </c>
      <c r="V139" s="90">
        <f t="shared" si="4"/>
        <v>2639.797316386353</v>
      </c>
      <c r="W139" s="90">
        <f t="shared" si="4"/>
        <v>2639.797316386353</v>
      </c>
      <c r="X139" s="90">
        <f t="shared" si="4"/>
        <v>2639.797316386353</v>
      </c>
      <c r="Y139" s="90">
        <f t="shared" si="4"/>
        <v>2639.797316386353</v>
      </c>
      <c r="Z139" s="90">
        <f t="shared" si="4"/>
        <v>2639.797316386353</v>
      </c>
      <c r="AA139" s="90">
        <f t="shared" si="4"/>
        <v>2639.797316386353</v>
      </c>
      <c r="AB139" s="90">
        <f t="shared" si="4"/>
        <v>2639.797316386353</v>
      </c>
      <c r="AC139" s="90">
        <f t="shared" si="4"/>
        <v>2639.797316386353</v>
      </c>
      <c r="AD139" s="90">
        <f t="shared" si="4"/>
        <v>2639.797316386353</v>
      </c>
      <c r="AE139" s="90">
        <f t="shared" si="4"/>
        <v>2639.797316386353</v>
      </c>
      <c r="AF139" s="90">
        <f t="shared" si="4"/>
        <v>2639.797316386353</v>
      </c>
      <c r="AG139" s="90">
        <f t="shared" si="4"/>
        <v>2639.797316386353</v>
      </c>
      <c r="AH139" s="90">
        <f t="shared" si="4"/>
        <v>2639.797316386353</v>
      </c>
      <c r="AI139" s="90">
        <f t="shared" si="4"/>
        <v>2639.797316386353</v>
      </c>
      <c r="AJ139" s="90">
        <f t="shared" si="4"/>
        <v>2639.797316386353</v>
      </c>
      <c r="AK139" s="90">
        <f t="shared" si="4"/>
        <v>2639.797316386353</v>
      </c>
      <c r="AL139" s="90">
        <f t="shared" si="4"/>
        <v>2639.797316386353</v>
      </c>
      <c r="AM139" s="90">
        <f t="shared" si="4"/>
        <v>2639.797316386353</v>
      </c>
      <c r="AN139" s="90">
        <f t="shared" si="4"/>
        <v>2639.797316386353</v>
      </c>
      <c r="AO139" s="90">
        <f t="shared" si="4"/>
        <v>2639.797316386353</v>
      </c>
      <c r="AP139" s="90">
        <f t="shared" si="4"/>
        <v>2639.797316386353</v>
      </c>
      <c r="AQ139" s="90">
        <f t="shared" si="4"/>
        <v>2639.797316386353</v>
      </c>
      <c r="AR139" s="90">
        <f t="shared" si="4"/>
        <v>2639.797316386353</v>
      </c>
      <c r="AS139" s="90">
        <f t="shared" si="4"/>
        <v>2639.797316386353</v>
      </c>
      <c r="AX139" s="92"/>
      <c r="AY139" s="92"/>
    </row>
    <row r="140" spans="1:95" ht="13.9" customHeight="1" thickTop="1" thickBot="1" x14ac:dyDescent="0.25">
      <c r="G140" s="16"/>
      <c r="H140" s="216"/>
      <c r="J140" s="204"/>
      <c r="K140" s="155" t="s">
        <v>77</v>
      </c>
      <c r="L140" s="91">
        <f t="shared" si="4"/>
        <v>2769.7352460630232</v>
      </c>
      <c r="M140" s="91">
        <f t="shared" si="4"/>
        <v>2639.797316386353</v>
      </c>
      <c r="N140" s="91">
        <f t="shared" si="4"/>
        <v>2346.065977499999</v>
      </c>
      <c r="O140" s="91">
        <f t="shared" si="4"/>
        <v>2217.032348737499</v>
      </c>
      <c r="P140" s="91">
        <f t="shared" si="4"/>
        <v>2075.6522999932449</v>
      </c>
      <c r="Q140" s="91">
        <f t="shared" si="4"/>
        <v>1934.2722512489904</v>
      </c>
      <c r="R140" s="91">
        <f t="shared" si="4"/>
        <v>1792.8922025047361</v>
      </c>
      <c r="S140" s="91">
        <f t="shared" si="4"/>
        <v>1651.5121537604821</v>
      </c>
      <c r="T140" s="91">
        <f t="shared" si="4"/>
        <v>1510.1321050162278</v>
      </c>
      <c r="U140" s="91">
        <f t="shared" si="4"/>
        <v>1368.7520562719735</v>
      </c>
      <c r="V140" s="91">
        <f t="shared" si="4"/>
        <v>1227.3720075277192</v>
      </c>
      <c r="W140" s="91">
        <f t="shared" si="4"/>
        <v>1085.991958783465</v>
      </c>
      <c r="X140" s="91">
        <f t="shared" si="4"/>
        <v>944.61191003921078</v>
      </c>
      <c r="Y140" s="91">
        <f t="shared" si="4"/>
        <v>803.23186129495662</v>
      </c>
      <c r="Z140" s="91">
        <f t="shared" si="4"/>
        <v>783.76227304954693</v>
      </c>
      <c r="AA140" s="91">
        <f t="shared" si="4"/>
        <v>764.29268480413725</v>
      </c>
      <c r="AB140" s="91">
        <f t="shared" si="4"/>
        <v>744.82309655872757</v>
      </c>
      <c r="AC140" s="91">
        <f t="shared" si="4"/>
        <v>725.35350831331789</v>
      </c>
      <c r="AD140" s="91">
        <f t="shared" si="4"/>
        <v>705.88392006790821</v>
      </c>
      <c r="AE140" s="91">
        <f t="shared" si="4"/>
        <v>686.41433182249853</v>
      </c>
      <c r="AF140" s="91">
        <f t="shared" si="4"/>
        <v>666.94474357708884</v>
      </c>
      <c r="AG140" s="91">
        <f t="shared" si="4"/>
        <v>647.47515533167916</v>
      </c>
      <c r="AH140" s="91">
        <f t="shared" si="4"/>
        <v>628.00556708626948</v>
      </c>
      <c r="AI140" s="91">
        <f t="shared" si="4"/>
        <v>608.53597884086025</v>
      </c>
      <c r="AJ140" s="91">
        <f t="shared" si="4"/>
        <v>599.22353931431803</v>
      </c>
      <c r="AK140" s="91">
        <f t="shared" si="4"/>
        <v>589.91109978777581</v>
      </c>
      <c r="AL140" s="91">
        <f t="shared" si="4"/>
        <v>580.59866026123348</v>
      </c>
      <c r="AM140" s="91">
        <f t="shared" si="4"/>
        <v>571.28622073469126</v>
      </c>
      <c r="AN140" s="91">
        <f t="shared" si="4"/>
        <v>561.97378120814915</v>
      </c>
      <c r="AO140" s="91">
        <f t="shared" si="4"/>
        <v>559.57902496651934</v>
      </c>
      <c r="AP140" s="91">
        <f t="shared" si="4"/>
        <v>557.18426872488953</v>
      </c>
      <c r="AQ140" s="91">
        <f t="shared" si="4"/>
        <v>554.78951248325984</v>
      </c>
      <c r="AR140" s="91">
        <f t="shared" si="4"/>
        <v>552.39475624163003</v>
      </c>
      <c r="AS140" s="91">
        <f t="shared" si="4"/>
        <v>550</v>
      </c>
      <c r="AZ140" s="92"/>
      <c r="BA140" s="92"/>
      <c r="BB140" s="92"/>
      <c r="BC140" s="92"/>
      <c r="BF140" s="92"/>
    </row>
    <row r="141" spans="1:95" s="92" customFormat="1" ht="13.9" customHeight="1" thickTop="1" thickBot="1" x14ac:dyDescent="0.25">
      <c r="A141" s="4"/>
      <c r="B141" s="4"/>
      <c r="C141" s="4"/>
      <c r="D141" s="4"/>
      <c r="E141" s="4"/>
      <c r="F141" s="4"/>
      <c r="G141" s="16"/>
      <c r="H141" s="216"/>
      <c r="I141" s="4"/>
      <c r="J141" s="204"/>
      <c r="K141" s="8" t="s">
        <v>78</v>
      </c>
      <c r="L141" s="89">
        <f t="shared" si="4"/>
        <v>2769.7352460630232</v>
      </c>
      <c r="M141" s="89">
        <f t="shared" si="4"/>
        <v>2639.797316386353</v>
      </c>
      <c r="N141" s="89">
        <f t="shared" si="4"/>
        <v>2575.3202329793544</v>
      </c>
      <c r="O141" s="89">
        <f t="shared" si="4"/>
        <v>2510.8431495723557</v>
      </c>
      <c r="P141" s="89">
        <f t="shared" si="4"/>
        <v>2400.6082482466477</v>
      </c>
      <c r="Q141" s="89">
        <f t="shared" si="4"/>
        <v>2290.3733469209396</v>
      </c>
      <c r="R141" s="89">
        <f t="shared" si="4"/>
        <v>2180.1384455952316</v>
      </c>
      <c r="S141" s="89">
        <f t="shared" si="4"/>
        <v>2069.9035442695235</v>
      </c>
      <c r="T141" s="89">
        <f t="shared" si="4"/>
        <v>1959.6686429438155</v>
      </c>
      <c r="U141" s="89">
        <f t="shared" si="4"/>
        <v>1849.4337416181072</v>
      </c>
      <c r="V141" s="89">
        <f t="shared" si="4"/>
        <v>1739.1988402923989</v>
      </c>
      <c r="W141" s="89">
        <f t="shared" si="4"/>
        <v>1628.9639389666909</v>
      </c>
      <c r="X141" s="89">
        <f t="shared" si="4"/>
        <v>1518.7290376409826</v>
      </c>
      <c r="Y141" s="89">
        <f t="shared" si="4"/>
        <v>1408.4941363152739</v>
      </c>
      <c r="Z141" s="89">
        <f t="shared" si="4"/>
        <v>1381.737283997265</v>
      </c>
      <c r="AA141" s="89">
        <f t="shared" si="4"/>
        <v>1354.9804316792563</v>
      </c>
      <c r="AB141" s="89">
        <f t="shared" si="4"/>
        <v>1328.2235793612474</v>
      </c>
      <c r="AC141" s="89">
        <f t="shared" ref="AC141:AS141" si="5" xml:space="preserve"> $S$54*(AC158+AC259)</f>
        <v>1301.4667270432385</v>
      </c>
      <c r="AD141" s="89">
        <f t="shared" si="5"/>
        <v>1274.7098747252296</v>
      </c>
      <c r="AE141" s="89">
        <f t="shared" si="5"/>
        <v>1247.9530224072209</v>
      </c>
      <c r="AF141" s="89">
        <f t="shared" si="5"/>
        <v>1221.196170089212</v>
      </c>
      <c r="AG141" s="89">
        <f t="shared" si="5"/>
        <v>1194.4393177712032</v>
      </c>
      <c r="AH141" s="89">
        <f t="shared" si="5"/>
        <v>1167.6824654531943</v>
      </c>
      <c r="AI141" s="89">
        <f t="shared" si="5"/>
        <v>1140.9256131351847</v>
      </c>
      <c r="AJ141" s="89">
        <f t="shared" si="5"/>
        <v>1129.4437563922877</v>
      </c>
      <c r="AK141" s="89">
        <f t="shared" si="5"/>
        <v>1117.9618996493907</v>
      </c>
      <c r="AL141" s="89">
        <f t="shared" si="5"/>
        <v>1106.4800429064937</v>
      </c>
      <c r="AM141" s="89">
        <f t="shared" si="5"/>
        <v>1094.998186163597</v>
      </c>
      <c r="AN141" s="89">
        <f t="shared" si="5"/>
        <v>1083.5163294206995</v>
      </c>
      <c r="AO141" s="89">
        <f t="shared" si="5"/>
        <v>1080.8130635365596</v>
      </c>
      <c r="AP141" s="89">
        <f t="shared" si="5"/>
        <v>1078.1097976524197</v>
      </c>
      <c r="AQ141" s="89">
        <f t="shared" si="5"/>
        <v>1075.4065317682798</v>
      </c>
      <c r="AR141" s="89">
        <f t="shared" si="5"/>
        <v>1072.7032658841397</v>
      </c>
      <c r="AS141" s="89">
        <f t="shared" si="5"/>
        <v>1070</v>
      </c>
      <c r="AT141" s="4"/>
      <c r="AU141" s="4"/>
      <c r="AV141" s="4"/>
      <c r="AW141" s="4"/>
      <c r="AX141" s="4"/>
      <c r="AY141" s="4"/>
      <c r="AZ141" s="94"/>
      <c r="BA141" s="94"/>
      <c r="BB141" s="94"/>
      <c r="BC141" s="94"/>
      <c r="BF141" s="9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</row>
    <row r="142" spans="1:95" s="94" customFormat="1" ht="13.9" customHeight="1" thickTop="1" thickBot="1" x14ac:dyDescent="0.25">
      <c r="A142" s="4"/>
      <c r="B142" s="4"/>
      <c r="C142" s="4"/>
      <c r="D142" s="4"/>
      <c r="E142" s="4"/>
      <c r="F142" s="4"/>
      <c r="G142" s="16"/>
      <c r="H142" s="216"/>
      <c r="I142" s="4"/>
      <c r="J142" s="204"/>
      <c r="K142" s="156" t="s">
        <v>79</v>
      </c>
      <c r="L142" s="93">
        <f t="shared" ref="L142:AS148" si="6" xml:space="preserve"> $S$54*(L159+L260)</f>
        <v>2769.7352460630232</v>
      </c>
      <c r="M142" s="93">
        <f t="shared" si="6"/>
        <v>2639.797316386353</v>
      </c>
      <c r="N142" s="93">
        <f t="shared" si="6"/>
        <v>2639.797316386353</v>
      </c>
      <c r="O142" s="93">
        <f t="shared" si="6"/>
        <v>2639.797316386353</v>
      </c>
      <c r="P142" s="93">
        <f t="shared" si="6"/>
        <v>2639.797316386353</v>
      </c>
      <c r="Q142" s="93">
        <f t="shared" si="6"/>
        <v>2639.797316386353</v>
      </c>
      <c r="R142" s="93">
        <f t="shared" si="6"/>
        <v>2639.797316386353</v>
      </c>
      <c r="S142" s="93">
        <f t="shared" si="6"/>
        <v>2639.797316386353</v>
      </c>
      <c r="T142" s="93">
        <f t="shared" si="6"/>
        <v>2639.797316386353</v>
      </c>
      <c r="U142" s="93">
        <f t="shared" si="6"/>
        <v>2639.797316386353</v>
      </c>
      <c r="V142" s="93">
        <f t="shared" si="6"/>
        <v>2639.797316386353</v>
      </c>
      <c r="W142" s="93">
        <f t="shared" si="6"/>
        <v>2639.797316386353</v>
      </c>
      <c r="X142" s="93">
        <f t="shared" si="6"/>
        <v>2639.797316386353</v>
      </c>
      <c r="Y142" s="93">
        <f t="shared" si="6"/>
        <v>2639.797316386353</v>
      </c>
      <c r="Z142" s="93">
        <f t="shared" si="6"/>
        <v>2639.797316386353</v>
      </c>
      <c r="AA142" s="93">
        <f t="shared" si="6"/>
        <v>2639.797316386353</v>
      </c>
      <c r="AB142" s="93">
        <f t="shared" si="6"/>
        <v>2639.797316386353</v>
      </c>
      <c r="AC142" s="93">
        <f t="shared" si="6"/>
        <v>2639.797316386353</v>
      </c>
      <c r="AD142" s="93">
        <f t="shared" si="6"/>
        <v>2639.797316386353</v>
      </c>
      <c r="AE142" s="93">
        <f t="shared" si="6"/>
        <v>2639.797316386353</v>
      </c>
      <c r="AF142" s="93">
        <f t="shared" si="6"/>
        <v>2639.797316386353</v>
      </c>
      <c r="AG142" s="93">
        <f t="shared" si="6"/>
        <v>2639.797316386353</v>
      </c>
      <c r="AH142" s="93">
        <f t="shared" si="6"/>
        <v>2639.797316386353</v>
      </c>
      <c r="AI142" s="93">
        <f t="shared" si="6"/>
        <v>2639.797316386353</v>
      </c>
      <c r="AJ142" s="93">
        <f t="shared" si="6"/>
        <v>2639.797316386353</v>
      </c>
      <c r="AK142" s="93">
        <f t="shared" si="6"/>
        <v>2639.797316386353</v>
      </c>
      <c r="AL142" s="93">
        <f t="shared" si="6"/>
        <v>2639.797316386353</v>
      </c>
      <c r="AM142" s="93">
        <f t="shared" si="6"/>
        <v>2639.797316386353</v>
      </c>
      <c r="AN142" s="93">
        <f t="shared" si="6"/>
        <v>2639.797316386353</v>
      </c>
      <c r="AO142" s="93">
        <f t="shared" si="6"/>
        <v>2639.797316386353</v>
      </c>
      <c r="AP142" s="93">
        <f t="shared" si="6"/>
        <v>2639.797316386353</v>
      </c>
      <c r="AQ142" s="93">
        <f t="shared" si="6"/>
        <v>2639.797316386353</v>
      </c>
      <c r="AR142" s="93">
        <f t="shared" si="6"/>
        <v>2639.797316386353</v>
      </c>
      <c r="AS142" s="93">
        <f t="shared" si="6"/>
        <v>2639.797316386353</v>
      </c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F142" s="4"/>
      <c r="BG142" s="4"/>
      <c r="BH142" s="4"/>
      <c r="BI142" s="4"/>
      <c r="BJ142" s="4"/>
      <c r="BK142" s="92"/>
      <c r="BL142" s="92"/>
      <c r="BM142" s="92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</row>
    <row r="143" spans="1:95" ht="13.9" customHeight="1" thickTop="1" thickBot="1" x14ac:dyDescent="0.25">
      <c r="G143" s="16"/>
      <c r="H143" s="216"/>
      <c r="J143" s="204"/>
      <c r="K143" s="155" t="s">
        <v>80</v>
      </c>
      <c r="L143" s="91">
        <f t="shared" si="6"/>
        <v>2769.7352460630232</v>
      </c>
      <c r="M143" s="91">
        <f t="shared" si="6"/>
        <v>2639.797316386353</v>
      </c>
      <c r="N143" s="91">
        <f t="shared" si="6"/>
        <v>2346.065977499999</v>
      </c>
      <c r="O143" s="91">
        <f t="shared" si="6"/>
        <v>2217.032348737499</v>
      </c>
      <c r="P143" s="91">
        <f t="shared" si="6"/>
        <v>2075.6522999932449</v>
      </c>
      <c r="Q143" s="91">
        <f t="shared" si="6"/>
        <v>1934.2722512489904</v>
      </c>
      <c r="R143" s="91">
        <f t="shared" si="6"/>
        <v>1792.8922025047361</v>
      </c>
      <c r="S143" s="91">
        <f t="shared" si="6"/>
        <v>1651.5121537604821</v>
      </c>
      <c r="T143" s="91">
        <f t="shared" si="6"/>
        <v>1510.1321050162278</v>
      </c>
      <c r="U143" s="91">
        <f t="shared" si="6"/>
        <v>1368.7520562719735</v>
      </c>
      <c r="V143" s="91">
        <f t="shared" si="6"/>
        <v>1227.3720075277192</v>
      </c>
      <c r="W143" s="91">
        <f t="shared" si="6"/>
        <v>1085.991958783465</v>
      </c>
      <c r="X143" s="91">
        <f t="shared" si="6"/>
        <v>944.61191003921078</v>
      </c>
      <c r="Y143" s="91">
        <f t="shared" si="6"/>
        <v>803.23186129495662</v>
      </c>
      <c r="Z143" s="91">
        <f t="shared" si="6"/>
        <v>783.76227304954693</v>
      </c>
      <c r="AA143" s="91">
        <f t="shared" si="6"/>
        <v>764.29268480413725</v>
      </c>
      <c r="AB143" s="91">
        <f t="shared" si="6"/>
        <v>744.82309655872757</v>
      </c>
      <c r="AC143" s="91">
        <f t="shared" si="6"/>
        <v>725.35350831331789</v>
      </c>
      <c r="AD143" s="91">
        <f t="shared" si="6"/>
        <v>705.88392006790821</v>
      </c>
      <c r="AE143" s="91">
        <f t="shared" si="6"/>
        <v>686.41433182249853</v>
      </c>
      <c r="AF143" s="91">
        <f t="shared" si="6"/>
        <v>666.94474357708884</v>
      </c>
      <c r="AG143" s="91">
        <f t="shared" si="6"/>
        <v>647.47515533167916</v>
      </c>
      <c r="AH143" s="91">
        <f t="shared" si="6"/>
        <v>628.00556708626948</v>
      </c>
      <c r="AI143" s="91">
        <f t="shared" si="6"/>
        <v>608.53597884086025</v>
      </c>
      <c r="AJ143" s="91">
        <f t="shared" si="6"/>
        <v>599.22353931431803</v>
      </c>
      <c r="AK143" s="91">
        <f t="shared" si="6"/>
        <v>589.91109978777581</v>
      </c>
      <c r="AL143" s="91">
        <f t="shared" si="6"/>
        <v>580.59866026123348</v>
      </c>
      <c r="AM143" s="91">
        <f t="shared" si="6"/>
        <v>571.28622073469126</v>
      </c>
      <c r="AN143" s="91">
        <f t="shared" si="6"/>
        <v>561.97378120814915</v>
      </c>
      <c r="AO143" s="91">
        <f t="shared" si="6"/>
        <v>559.57902496651934</v>
      </c>
      <c r="AP143" s="91">
        <f t="shared" si="6"/>
        <v>557.18426872488953</v>
      </c>
      <c r="AQ143" s="91">
        <f t="shared" si="6"/>
        <v>554.78951248325984</v>
      </c>
      <c r="AR143" s="91">
        <f t="shared" si="6"/>
        <v>552.39475624163003</v>
      </c>
      <c r="AS143" s="91">
        <f t="shared" si="6"/>
        <v>550</v>
      </c>
      <c r="AZ143" s="92"/>
      <c r="BA143" s="92"/>
      <c r="BB143" s="92"/>
      <c r="BC143" s="92"/>
      <c r="BF143" s="92"/>
    </row>
    <row r="144" spans="1:95" s="92" customFormat="1" ht="13.9" customHeight="1" thickTop="1" thickBot="1" x14ac:dyDescent="0.25">
      <c r="A144" s="4"/>
      <c r="B144" s="4"/>
      <c r="C144" s="4"/>
      <c r="D144" s="4"/>
      <c r="E144" s="4"/>
      <c r="F144" s="4"/>
      <c r="G144" s="16"/>
      <c r="H144" s="216"/>
      <c r="I144" s="4"/>
      <c r="J144" s="204"/>
      <c r="K144" s="8" t="s">
        <v>81</v>
      </c>
      <c r="L144" s="89">
        <f t="shared" si="6"/>
        <v>2769.7352460630232</v>
      </c>
      <c r="M144" s="89">
        <f t="shared" si="6"/>
        <v>2639.797316386353</v>
      </c>
      <c r="N144" s="89">
        <f t="shared" si="6"/>
        <v>2575.3202329793544</v>
      </c>
      <c r="O144" s="89">
        <f t="shared" si="6"/>
        <v>2510.8431495723557</v>
      </c>
      <c r="P144" s="89">
        <f t="shared" si="6"/>
        <v>2400.6082482466477</v>
      </c>
      <c r="Q144" s="89">
        <f t="shared" si="6"/>
        <v>2290.3733469209396</v>
      </c>
      <c r="R144" s="89">
        <f t="shared" si="6"/>
        <v>2180.1384455952316</v>
      </c>
      <c r="S144" s="89">
        <f t="shared" si="6"/>
        <v>2069.9035442695235</v>
      </c>
      <c r="T144" s="89">
        <f t="shared" si="6"/>
        <v>1959.6686429438155</v>
      </c>
      <c r="U144" s="89">
        <f t="shared" si="6"/>
        <v>1849.4337416181072</v>
      </c>
      <c r="V144" s="89">
        <f t="shared" si="6"/>
        <v>1739.1988402923989</v>
      </c>
      <c r="W144" s="89">
        <f t="shared" si="6"/>
        <v>1628.9639389666909</v>
      </c>
      <c r="X144" s="89">
        <f t="shared" si="6"/>
        <v>1518.7290376409826</v>
      </c>
      <c r="Y144" s="89">
        <f t="shared" si="6"/>
        <v>1408.4941363152739</v>
      </c>
      <c r="Z144" s="89">
        <f t="shared" si="6"/>
        <v>1381.737283997265</v>
      </c>
      <c r="AA144" s="89">
        <f t="shared" si="6"/>
        <v>1354.9804316792563</v>
      </c>
      <c r="AB144" s="89">
        <f t="shared" si="6"/>
        <v>1328.2235793612474</v>
      </c>
      <c r="AC144" s="89">
        <f t="shared" si="6"/>
        <v>1301.4667270432385</v>
      </c>
      <c r="AD144" s="89">
        <f t="shared" si="6"/>
        <v>1274.7098747252296</v>
      </c>
      <c r="AE144" s="89">
        <f t="shared" si="6"/>
        <v>1247.9530224072209</v>
      </c>
      <c r="AF144" s="89">
        <f t="shared" si="6"/>
        <v>1221.196170089212</v>
      </c>
      <c r="AG144" s="89">
        <f t="shared" si="6"/>
        <v>1194.4393177712032</v>
      </c>
      <c r="AH144" s="89">
        <f t="shared" si="6"/>
        <v>1167.6824654531943</v>
      </c>
      <c r="AI144" s="89">
        <f t="shared" si="6"/>
        <v>1140.9256131351847</v>
      </c>
      <c r="AJ144" s="89">
        <f t="shared" si="6"/>
        <v>1129.4437563922877</v>
      </c>
      <c r="AK144" s="89">
        <f t="shared" si="6"/>
        <v>1117.9618996493907</v>
      </c>
      <c r="AL144" s="89">
        <f t="shared" si="6"/>
        <v>1106.4800429064937</v>
      </c>
      <c r="AM144" s="89">
        <f t="shared" si="6"/>
        <v>1094.998186163597</v>
      </c>
      <c r="AN144" s="89">
        <f t="shared" si="6"/>
        <v>1083.5163294206995</v>
      </c>
      <c r="AO144" s="89">
        <f t="shared" si="6"/>
        <v>1080.8130635365596</v>
      </c>
      <c r="AP144" s="89">
        <f t="shared" si="6"/>
        <v>1078.1097976524197</v>
      </c>
      <c r="AQ144" s="89">
        <f t="shared" si="6"/>
        <v>1075.4065317682798</v>
      </c>
      <c r="AR144" s="89">
        <f t="shared" si="6"/>
        <v>1072.7032658841397</v>
      </c>
      <c r="AS144" s="89">
        <f t="shared" si="6"/>
        <v>1070</v>
      </c>
      <c r="AT144" s="4"/>
      <c r="AU144" s="4"/>
      <c r="AV144" s="4"/>
      <c r="AW144" s="4"/>
      <c r="AX144" s="4"/>
      <c r="AY144" s="4"/>
      <c r="AZ144" s="94"/>
      <c r="BA144" s="94"/>
      <c r="BB144" s="94"/>
      <c r="BC144" s="94"/>
      <c r="BF144" s="9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</row>
    <row r="145" spans="1:95" s="94" customFormat="1" ht="13.9" customHeight="1" thickTop="1" thickBot="1" x14ac:dyDescent="0.25">
      <c r="A145" s="4"/>
      <c r="B145" s="4"/>
      <c r="C145" s="4"/>
      <c r="D145" s="4"/>
      <c r="E145" s="4"/>
      <c r="F145" s="4"/>
      <c r="G145" s="16"/>
      <c r="H145" s="216"/>
      <c r="I145" s="4"/>
      <c r="J145" s="204"/>
      <c r="K145" s="156" t="s">
        <v>82</v>
      </c>
      <c r="L145" s="93">
        <f t="shared" si="6"/>
        <v>2769.7352460630232</v>
      </c>
      <c r="M145" s="93">
        <f t="shared" si="6"/>
        <v>2639.797316386353</v>
      </c>
      <c r="N145" s="93">
        <f t="shared" si="6"/>
        <v>2639.797316386353</v>
      </c>
      <c r="O145" s="93">
        <f t="shared" si="6"/>
        <v>2639.797316386353</v>
      </c>
      <c r="P145" s="93">
        <f t="shared" si="6"/>
        <v>2639.797316386353</v>
      </c>
      <c r="Q145" s="93">
        <f t="shared" si="6"/>
        <v>2639.797316386353</v>
      </c>
      <c r="R145" s="93">
        <f t="shared" si="6"/>
        <v>2639.797316386353</v>
      </c>
      <c r="S145" s="93">
        <f t="shared" si="6"/>
        <v>2639.797316386353</v>
      </c>
      <c r="T145" s="93">
        <f t="shared" si="6"/>
        <v>2639.797316386353</v>
      </c>
      <c r="U145" s="93">
        <f t="shared" si="6"/>
        <v>2639.797316386353</v>
      </c>
      <c r="V145" s="93">
        <f t="shared" si="6"/>
        <v>2639.797316386353</v>
      </c>
      <c r="W145" s="93">
        <f t="shared" si="6"/>
        <v>2639.797316386353</v>
      </c>
      <c r="X145" s="93">
        <f t="shared" si="6"/>
        <v>2639.797316386353</v>
      </c>
      <c r="Y145" s="93">
        <f t="shared" si="6"/>
        <v>2639.797316386353</v>
      </c>
      <c r="Z145" s="93">
        <f t="shared" si="6"/>
        <v>2639.797316386353</v>
      </c>
      <c r="AA145" s="93">
        <f t="shared" si="6"/>
        <v>2639.797316386353</v>
      </c>
      <c r="AB145" s="93">
        <f t="shared" si="6"/>
        <v>2639.797316386353</v>
      </c>
      <c r="AC145" s="93">
        <f t="shared" si="6"/>
        <v>2639.797316386353</v>
      </c>
      <c r="AD145" s="93">
        <f t="shared" si="6"/>
        <v>2639.797316386353</v>
      </c>
      <c r="AE145" s="93">
        <f t="shared" si="6"/>
        <v>2639.797316386353</v>
      </c>
      <c r="AF145" s="93">
        <f t="shared" si="6"/>
        <v>2639.797316386353</v>
      </c>
      <c r="AG145" s="93">
        <f t="shared" si="6"/>
        <v>2639.797316386353</v>
      </c>
      <c r="AH145" s="93">
        <f t="shared" si="6"/>
        <v>2639.797316386353</v>
      </c>
      <c r="AI145" s="93">
        <f t="shared" si="6"/>
        <v>2639.797316386353</v>
      </c>
      <c r="AJ145" s="93">
        <f t="shared" si="6"/>
        <v>2639.797316386353</v>
      </c>
      <c r="AK145" s="93">
        <f t="shared" si="6"/>
        <v>2639.797316386353</v>
      </c>
      <c r="AL145" s="93">
        <f t="shared" si="6"/>
        <v>2639.797316386353</v>
      </c>
      <c r="AM145" s="93">
        <f t="shared" si="6"/>
        <v>2639.797316386353</v>
      </c>
      <c r="AN145" s="93">
        <f t="shared" si="6"/>
        <v>2639.797316386353</v>
      </c>
      <c r="AO145" s="93">
        <f t="shared" si="6"/>
        <v>2639.797316386353</v>
      </c>
      <c r="AP145" s="93">
        <f t="shared" si="6"/>
        <v>2639.797316386353</v>
      </c>
      <c r="AQ145" s="93">
        <f t="shared" si="6"/>
        <v>2639.797316386353</v>
      </c>
      <c r="AR145" s="93">
        <f t="shared" si="6"/>
        <v>2639.797316386353</v>
      </c>
      <c r="AS145" s="93">
        <f t="shared" si="6"/>
        <v>2639.797316386353</v>
      </c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F145" s="4"/>
      <c r="BG145" s="4"/>
      <c r="BH145" s="4"/>
      <c r="BI145" s="4"/>
      <c r="BJ145" s="4"/>
      <c r="BK145" s="92"/>
      <c r="BL145" s="92"/>
      <c r="BM145" s="92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</row>
    <row r="146" spans="1:95" ht="13.9" customHeight="1" thickTop="1" thickBot="1" x14ac:dyDescent="0.25">
      <c r="G146" s="16"/>
      <c r="H146" s="216"/>
      <c r="J146" s="204"/>
      <c r="K146" s="155" t="s">
        <v>83</v>
      </c>
      <c r="L146" s="91">
        <f t="shared" si="6"/>
        <v>2769.7352460630232</v>
      </c>
      <c r="M146" s="91">
        <f t="shared" si="6"/>
        <v>2639.797316386353</v>
      </c>
      <c r="N146" s="91">
        <f t="shared" si="6"/>
        <v>2346.065977499999</v>
      </c>
      <c r="O146" s="91">
        <f t="shared" si="6"/>
        <v>2217.032348737499</v>
      </c>
      <c r="P146" s="91">
        <f t="shared" si="6"/>
        <v>2075.6522999932449</v>
      </c>
      <c r="Q146" s="91">
        <f t="shared" si="6"/>
        <v>1934.2722512489904</v>
      </c>
      <c r="R146" s="91">
        <f t="shared" si="6"/>
        <v>1792.8922025047361</v>
      </c>
      <c r="S146" s="91">
        <f t="shared" si="6"/>
        <v>1651.5121537604821</v>
      </c>
      <c r="T146" s="91">
        <f t="shared" si="6"/>
        <v>1510.1321050162278</v>
      </c>
      <c r="U146" s="91">
        <f t="shared" si="6"/>
        <v>1368.7520562719735</v>
      </c>
      <c r="V146" s="91">
        <f t="shared" si="6"/>
        <v>1227.3720075277192</v>
      </c>
      <c r="W146" s="91">
        <f t="shared" si="6"/>
        <v>1085.991958783465</v>
      </c>
      <c r="X146" s="91">
        <f t="shared" si="6"/>
        <v>944.61191003921078</v>
      </c>
      <c r="Y146" s="91">
        <f t="shared" si="6"/>
        <v>803.23186129495662</v>
      </c>
      <c r="Z146" s="91">
        <f t="shared" si="6"/>
        <v>783.76227304954693</v>
      </c>
      <c r="AA146" s="91">
        <f t="shared" si="6"/>
        <v>764.29268480413725</v>
      </c>
      <c r="AB146" s="91">
        <f t="shared" si="6"/>
        <v>744.82309655872757</v>
      </c>
      <c r="AC146" s="91">
        <f t="shared" si="6"/>
        <v>725.35350831331789</v>
      </c>
      <c r="AD146" s="91">
        <f t="shared" si="6"/>
        <v>705.88392006790821</v>
      </c>
      <c r="AE146" s="91">
        <f t="shared" si="6"/>
        <v>686.41433182249853</v>
      </c>
      <c r="AF146" s="91">
        <f t="shared" si="6"/>
        <v>666.94474357708884</v>
      </c>
      <c r="AG146" s="91">
        <f t="shared" si="6"/>
        <v>647.47515533167916</v>
      </c>
      <c r="AH146" s="91">
        <f t="shared" si="6"/>
        <v>628.00556708626948</v>
      </c>
      <c r="AI146" s="91">
        <f t="shared" si="6"/>
        <v>608.53597884086025</v>
      </c>
      <c r="AJ146" s="91">
        <f t="shared" si="6"/>
        <v>599.22353931431803</v>
      </c>
      <c r="AK146" s="91">
        <f t="shared" si="6"/>
        <v>589.91109978777581</v>
      </c>
      <c r="AL146" s="91">
        <f t="shared" si="6"/>
        <v>580.59866026123348</v>
      </c>
      <c r="AM146" s="91">
        <f t="shared" si="6"/>
        <v>571.28622073469126</v>
      </c>
      <c r="AN146" s="91">
        <f t="shared" si="6"/>
        <v>561.97378120814915</v>
      </c>
      <c r="AO146" s="91">
        <f t="shared" si="6"/>
        <v>559.57902496651934</v>
      </c>
      <c r="AP146" s="91">
        <f t="shared" si="6"/>
        <v>557.18426872488953</v>
      </c>
      <c r="AQ146" s="91">
        <f t="shared" si="6"/>
        <v>554.78951248325984</v>
      </c>
      <c r="AR146" s="91">
        <f t="shared" si="6"/>
        <v>552.39475624163003</v>
      </c>
      <c r="AS146" s="91">
        <f t="shared" si="6"/>
        <v>550</v>
      </c>
      <c r="AZ146" s="92"/>
      <c r="BA146" s="92"/>
      <c r="BB146" s="92"/>
      <c r="BC146" s="92"/>
      <c r="BF146" s="92"/>
    </row>
    <row r="147" spans="1:95" s="92" customFormat="1" ht="13.9" customHeight="1" thickTop="1" thickBot="1" x14ac:dyDescent="0.25">
      <c r="A147" s="4"/>
      <c r="B147" s="4"/>
      <c r="C147" s="4"/>
      <c r="D147" s="4"/>
      <c r="E147" s="4"/>
      <c r="F147" s="4"/>
      <c r="G147" s="16"/>
      <c r="H147" s="216"/>
      <c r="I147" s="4"/>
      <c r="J147" s="204"/>
      <c r="K147" s="8" t="s">
        <v>84</v>
      </c>
      <c r="L147" s="89">
        <f t="shared" si="6"/>
        <v>2769.7352460630232</v>
      </c>
      <c r="M147" s="89">
        <f t="shared" si="6"/>
        <v>2639.797316386353</v>
      </c>
      <c r="N147" s="89">
        <f t="shared" si="6"/>
        <v>2575.3202329793544</v>
      </c>
      <c r="O147" s="89">
        <f t="shared" si="6"/>
        <v>2510.8431495723557</v>
      </c>
      <c r="P147" s="89">
        <f t="shared" si="6"/>
        <v>2400.6082482466477</v>
      </c>
      <c r="Q147" s="89">
        <f t="shared" si="6"/>
        <v>2290.3733469209396</v>
      </c>
      <c r="R147" s="89">
        <f t="shared" si="6"/>
        <v>2180.1384455952316</v>
      </c>
      <c r="S147" s="89">
        <f t="shared" si="6"/>
        <v>2069.9035442695235</v>
      </c>
      <c r="T147" s="89">
        <f t="shared" si="6"/>
        <v>1959.6686429438155</v>
      </c>
      <c r="U147" s="89">
        <f t="shared" si="6"/>
        <v>1849.4337416181072</v>
      </c>
      <c r="V147" s="89">
        <f t="shared" si="6"/>
        <v>1739.1988402923989</v>
      </c>
      <c r="W147" s="89">
        <f t="shared" si="6"/>
        <v>1628.9639389666909</v>
      </c>
      <c r="X147" s="89">
        <f t="shared" si="6"/>
        <v>1518.7290376409826</v>
      </c>
      <c r="Y147" s="89">
        <f t="shared" si="6"/>
        <v>1408.4941363152739</v>
      </c>
      <c r="Z147" s="89">
        <f t="shared" si="6"/>
        <v>1381.737283997265</v>
      </c>
      <c r="AA147" s="89">
        <f t="shared" si="6"/>
        <v>1354.9804316792563</v>
      </c>
      <c r="AB147" s="89">
        <f t="shared" si="6"/>
        <v>1328.2235793612474</v>
      </c>
      <c r="AC147" s="89">
        <f t="shared" si="6"/>
        <v>1301.4667270432385</v>
      </c>
      <c r="AD147" s="89">
        <f t="shared" si="6"/>
        <v>1274.7098747252296</v>
      </c>
      <c r="AE147" s="89">
        <f t="shared" si="6"/>
        <v>1247.9530224072209</v>
      </c>
      <c r="AF147" s="89">
        <f t="shared" si="6"/>
        <v>1221.196170089212</v>
      </c>
      <c r="AG147" s="89">
        <f t="shared" si="6"/>
        <v>1194.4393177712032</v>
      </c>
      <c r="AH147" s="89">
        <f t="shared" si="6"/>
        <v>1167.6824654531943</v>
      </c>
      <c r="AI147" s="89">
        <f t="shared" si="6"/>
        <v>1140.9256131351847</v>
      </c>
      <c r="AJ147" s="89">
        <f t="shared" si="6"/>
        <v>1129.4437563922877</v>
      </c>
      <c r="AK147" s="89">
        <f t="shared" si="6"/>
        <v>1117.9618996493907</v>
      </c>
      <c r="AL147" s="89">
        <f t="shared" si="6"/>
        <v>1106.4800429064937</v>
      </c>
      <c r="AM147" s="89">
        <f t="shared" si="6"/>
        <v>1094.998186163597</v>
      </c>
      <c r="AN147" s="89">
        <f t="shared" si="6"/>
        <v>1083.5163294206995</v>
      </c>
      <c r="AO147" s="89">
        <f t="shared" si="6"/>
        <v>1080.8130635365596</v>
      </c>
      <c r="AP147" s="89">
        <f t="shared" si="6"/>
        <v>1078.1097976524197</v>
      </c>
      <c r="AQ147" s="89">
        <f t="shared" si="6"/>
        <v>1075.4065317682798</v>
      </c>
      <c r="AR147" s="89">
        <f t="shared" si="6"/>
        <v>1072.7032658841397</v>
      </c>
      <c r="AS147" s="89">
        <f t="shared" si="6"/>
        <v>1070</v>
      </c>
      <c r="AT147" s="4"/>
      <c r="AU147" s="4"/>
      <c r="AV147" s="4"/>
      <c r="AW147" s="4"/>
      <c r="AX147" s="4"/>
      <c r="AY147" s="4"/>
      <c r="AZ147" s="94"/>
      <c r="BA147" s="94"/>
      <c r="BB147" s="94"/>
      <c r="BC147" s="94"/>
      <c r="BF147" s="9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</row>
    <row r="148" spans="1:95" s="94" customFormat="1" ht="13.9" customHeight="1" thickTop="1" thickBot="1" x14ac:dyDescent="0.25">
      <c r="A148" s="4"/>
      <c r="B148" s="4"/>
      <c r="C148" s="4"/>
      <c r="D148" s="4"/>
      <c r="E148" s="4"/>
      <c r="F148" s="4"/>
      <c r="G148" s="16"/>
      <c r="H148" s="216"/>
      <c r="I148" s="4"/>
      <c r="J148" s="205"/>
      <c r="K148" s="156" t="s">
        <v>85</v>
      </c>
      <c r="L148" s="93">
        <f t="shared" si="6"/>
        <v>2769.7352460630232</v>
      </c>
      <c r="M148" s="93">
        <f t="shared" si="6"/>
        <v>2639.797316386353</v>
      </c>
      <c r="N148" s="93">
        <f t="shared" si="6"/>
        <v>2639.797316386353</v>
      </c>
      <c r="O148" s="93">
        <f t="shared" si="6"/>
        <v>2639.797316386353</v>
      </c>
      <c r="P148" s="93">
        <f t="shared" si="6"/>
        <v>2639.797316386353</v>
      </c>
      <c r="Q148" s="93">
        <f t="shared" si="6"/>
        <v>2639.797316386353</v>
      </c>
      <c r="R148" s="93">
        <f t="shared" si="6"/>
        <v>2639.797316386353</v>
      </c>
      <c r="S148" s="93">
        <f t="shared" si="6"/>
        <v>2639.797316386353</v>
      </c>
      <c r="T148" s="93">
        <f t="shared" si="6"/>
        <v>2639.797316386353</v>
      </c>
      <c r="U148" s="93">
        <f t="shared" si="6"/>
        <v>2639.797316386353</v>
      </c>
      <c r="V148" s="93">
        <f t="shared" si="6"/>
        <v>2639.797316386353</v>
      </c>
      <c r="W148" s="93">
        <f t="shared" si="6"/>
        <v>2639.797316386353</v>
      </c>
      <c r="X148" s="93">
        <f t="shared" si="6"/>
        <v>2639.797316386353</v>
      </c>
      <c r="Y148" s="93">
        <f t="shared" si="6"/>
        <v>2639.797316386353</v>
      </c>
      <c r="Z148" s="93">
        <f t="shared" si="6"/>
        <v>2639.797316386353</v>
      </c>
      <c r="AA148" s="93">
        <f t="shared" si="6"/>
        <v>2639.797316386353</v>
      </c>
      <c r="AB148" s="93">
        <f t="shared" si="6"/>
        <v>2639.797316386353</v>
      </c>
      <c r="AC148" s="93">
        <f t="shared" si="6"/>
        <v>2639.797316386353</v>
      </c>
      <c r="AD148" s="93">
        <f t="shared" si="6"/>
        <v>2639.797316386353</v>
      </c>
      <c r="AE148" s="93">
        <f t="shared" si="6"/>
        <v>2639.797316386353</v>
      </c>
      <c r="AF148" s="93">
        <f t="shared" si="6"/>
        <v>2639.797316386353</v>
      </c>
      <c r="AG148" s="93">
        <f t="shared" si="6"/>
        <v>2639.797316386353</v>
      </c>
      <c r="AH148" s="93">
        <f t="shared" si="6"/>
        <v>2639.797316386353</v>
      </c>
      <c r="AI148" s="93">
        <f t="shared" si="6"/>
        <v>2639.797316386353</v>
      </c>
      <c r="AJ148" s="93">
        <f t="shared" si="6"/>
        <v>2639.797316386353</v>
      </c>
      <c r="AK148" s="93">
        <f t="shared" si="6"/>
        <v>2639.797316386353</v>
      </c>
      <c r="AL148" s="93">
        <f t="shared" si="6"/>
        <v>2639.797316386353</v>
      </c>
      <c r="AM148" s="93">
        <f t="shared" si="6"/>
        <v>2639.797316386353</v>
      </c>
      <c r="AN148" s="93">
        <f t="shared" si="6"/>
        <v>2639.797316386353</v>
      </c>
      <c r="AO148" s="93">
        <f t="shared" si="6"/>
        <v>2639.797316386353</v>
      </c>
      <c r="AP148" s="93">
        <f t="shared" si="6"/>
        <v>2639.797316386353</v>
      </c>
      <c r="AQ148" s="93">
        <f t="shared" si="6"/>
        <v>2639.797316386353</v>
      </c>
      <c r="AR148" s="93">
        <f t="shared" si="6"/>
        <v>2639.797316386353</v>
      </c>
      <c r="AS148" s="93">
        <f t="shared" si="6"/>
        <v>2639.797316386353</v>
      </c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F148" s="4"/>
      <c r="BG148" s="4"/>
      <c r="BH148" s="4"/>
      <c r="BI148" s="4"/>
      <c r="BJ148" s="4"/>
      <c r="BK148" s="92"/>
      <c r="BL148" s="92"/>
      <c r="BM148" s="92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</row>
    <row r="149" spans="1:95" ht="13.9" customHeight="1" thickTop="1" thickBot="1" x14ac:dyDescent="0.25">
      <c r="G149" s="16"/>
      <c r="H149" s="216"/>
      <c r="J149" s="157"/>
      <c r="K149" s="156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</row>
    <row r="150" spans="1:95" ht="13.9" customHeight="1" thickTop="1" thickBot="1" x14ac:dyDescent="0.25">
      <c r="G150" s="16"/>
      <c r="H150" s="216"/>
      <c r="L150" s="154">
        <v>2017</v>
      </c>
      <c r="M150" s="154">
        <v>2018</v>
      </c>
      <c r="N150" s="154">
        <v>2019</v>
      </c>
      <c r="O150" s="154">
        <v>2020</v>
      </c>
      <c r="P150" s="154">
        <v>2021</v>
      </c>
      <c r="Q150" s="154">
        <v>2022</v>
      </c>
      <c r="R150" s="154">
        <v>2023</v>
      </c>
      <c r="S150" s="154">
        <v>2024</v>
      </c>
      <c r="T150" s="154">
        <v>2025</v>
      </c>
      <c r="U150" s="154">
        <v>2026</v>
      </c>
      <c r="V150" s="154">
        <v>2027</v>
      </c>
      <c r="W150" s="154">
        <v>2028</v>
      </c>
      <c r="X150" s="154">
        <v>2029</v>
      </c>
      <c r="Y150" s="154">
        <v>2030</v>
      </c>
      <c r="Z150" s="154">
        <v>2031</v>
      </c>
      <c r="AA150" s="154">
        <v>2032</v>
      </c>
      <c r="AB150" s="154">
        <v>2033</v>
      </c>
      <c r="AC150" s="154">
        <v>2034</v>
      </c>
      <c r="AD150" s="154">
        <v>2035</v>
      </c>
      <c r="AE150" s="154">
        <v>2036</v>
      </c>
      <c r="AF150" s="154">
        <v>2037</v>
      </c>
      <c r="AG150" s="154">
        <v>2038</v>
      </c>
      <c r="AH150" s="154">
        <v>2039</v>
      </c>
      <c r="AI150" s="154">
        <v>2040</v>
      </c>
      <c r="AJ150" s="154">
        <v>2041</v>
      </c>
      <c r="AK150" s="154">
        <v>2042</v>
      </c>
      <c r="AL150" s="154">
        <v>2043</v>
      </c>
      <c r="AM150" s="154">
        <v>2044</v>
      </c>
      <c r="AN150" s="154">
        <v>2045</v>
      </c>
      <c r="AO150" s="154">
        <v>2046</v>
      </c>
      <c r="AP150" s="154">
        <v>2047</v>
      </c>
      <c r="AQ150" s="154">
        <v>2048</v>
      </c>
      <c r="AR150" s="154">
        <v>2049</v>
      </c>
      <c r="AS150" s="154">
        <v>2050</v>
      </c>
      <c r="BG150" s="92"/>
      <c r="BH150" s="92"/>
      <c r="BI150" s="92"/>
      <c r="BJ150" s="92"/>
      <c r="BK150" s="94"/>
      <c r="BL150" s="94"/>
      <c r="BM150" s="94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</row>
    <row r="151" spans="1:95" ht="13.9" customHeight="1" thickTop="1" x14ac:dyDescent="0.2">
      <c r="G151" s="16"/>
      <c r="H151" s="216"/>
      <c r="J151" s="203" t="s">
        <v>29</v>
      </c>
      <c r="K151" s="155" t="s">
        <v>71</v>
      </c>
      <c r="L151" s="95">
        <v>2769.7352460630232</v>
      </c>
      <c r="M151" s="95">
        <v>2639.797316386353</v>
      </c>
      <c r="N151" s="95">
        <v>2346.065977499999</v>
      </c>
      <c r="O151" s="95">
        <v>2217.032348737499</v>
      </c>
      <c r="P151" s="95">
        <v>2075.6522999932449</v>
      </c>
      <c r="Q151" s="95">
        <v>1934.2722512489904</v>
      </c>
      <c r="R151" s="95">
        <v>1792.8922025047361</v>
      </c>
      <c r="S151" s="95">
        <v>1651.5121537604821</v>
      </c>
      <c r="T151" s="95">
        <v>1510.1321050162278</v>
      </c>
      <c r="U151" s="95">
        <v>1368.7520562719735</v>
      </c>
      <c r="V151" s="95">
        <v>1227.3720075277192</v>
      </c>
      <c r="W151" s="95">
        <v>1085.991958783465</v>
      </c>
      <c r="X151" s="95">
        <v>944.61191003921078</v>
      </c>
      <c r="Y151" s="95">
        <v>803.23186129495662</v>
      </c>
      <c r="Z151" s="95">
        <v>783.76227304954693</v>
      </c>
      <c r="AA151" s="95">
        <v>764.29268480413725</v>
      </c>
      <c r="AB151" s="95">
        <v>744.82309655872757</v>
      </c>
      <c r="AC151" s="95">
        <v>725.35350831331789</v>
      </c>
      <c r="AD151" s="95">
        <v>705.88392006790821</v>
      </c>
      <c r="AE151" s="95">
        <v>686.41433182249853</v>
      </c>
      <c r="AF151" s="95">
        <v>666.94474357708884</v>
      </c>
      <c r="AG151" s="95">
        <v>647.47515533167916</v>
      </c>
      <c r="AH151" s="95">
        <v>628.00556708626948</v>
      </c>
      <c r="AI151" s="95">
        <v>608.53597884086025</v>
      </c>
      <c r="AJ151" s="95">
        <v>599.22353931431803</v>
      </c>
      <c r="AK151" s="95">
        <v>589.91109978777581</v>
      </c>
      <c r="AL151" s="95">
        <v>580.59866026123348</v>
      </c>
      <c r="AM151" s="95">
        <v>571.28622073469126</v>
      </c>
      <c r="AN151" s="95">
        <v>561.97378120814915</v>
      </c>
      <c r="AO151" s="95">
        <v>559.57902496651934</v>
      </c>
      <c r="AP151" s="95">
        <v>557.18426872488953</v>
      </c>
      <c r="AQ151" s="95">
        <v>554.78951248325984</v>
      </c>
      <c r="AR151" s="95">
        <v>552.39475624163003</v>
      </c>
      <c r="AS151" s="95">
        <v>550</v>
      </c>
    </row>
    <row r="152" spans="1:95" ht="13.9" customHeight="1" x14ac:dyDescent="0.2">
      <c r="G152" s="16"/>
      <c r="H152" s="216"/>
      <c r="J152" s="204"/>
      <c r="K152" s="8" t="s">
        <v>72</v>
      </c>
      <c r="L152" s="96">
        <v>2769.7352460630232</v>
      </c>
      <c r="M152" s="96">
        <v>2639.797316386353</v>
      </c>
      <c r="N152" s="96">
        <v>2575.3202329793544</v>
      </c>
      <c r="O152" s="96">
        <v>2510.8431495723557</v>
      </c>
      <c r="P152" s="96">
        <v>2400.6082482466477</v>
      </c>
      <c r="Q152" s="96">
        <v>2290.3733469209396</v>
      </c>
      <c r="R152" s="96">
        <v>2180.1384455952316</v>
      </c>
      <c r="S152" s="96">
        <v>2069.9035442695235</v>
      </c>
      <c r="T152" s="96">
        <v>1959.6686429438155</v>
      </c>
      <c r="U152" s="96">
        <v>1849.4337416181072</v>
      </c>
      <c r="V152" s="96">
        <v>1739.1988402923989</v>
      </c>
      <c r="W152" s="96">
        <v>1628.9639389666909</v>
      </c>
      <c r="X152" s="96">
        <v>1518.7290376409826</v>
      </c>
      <c r="Y152" s="96">
        <v>1408.4941363152739</v>
      </c>
      <c r="Z152" s="96">
        <v>1381.737283997265</v>
      </c>
      <c r="AA152" s="96">
        <v>1354.9804316792563</v>
      </c>
      <c r="AB152" s="96">
        <v>1328.2235793612474</v>
      </c>
      <c r="AC152" s="96">
        <v>1301.4667270432385</v>
      </c>
      <c r="AD152" s="96">
        <v>1274.7098747252296</v>
      </c>
      <c r="AE152" s="96">
        <v>1247.9530224072209</v>
      </c>
      <c r="AF152" s="96">
        <v>1221.196170089212</v>
      </c>
      <c r="AG152" s="96">
        <v>1194.4393177712032</v>
      </c>
      <c r="AH152" s="96">
        <v>1167.6824654531943</v>
      </c>
      <c r="AI152" s="96">
        <v>1140.9256131351847</v>
      </c>
      <c r="AJ152" s="96">
        <v>1129.4437563922877</v>
      </c>
      <c r="AK152" s="96">
        <v>1117.9618996493907</v>
      </c>
      <c r="AL152" s="96">
        <v>1106.4800429064937</v>
      </c>
      <c r="AM152" s="96">
        <v>1094.998186163597</v>
      </c>
      <c r="AN152" s="96">
        <v>1083.5163294206995</v>
      </c>
      <c r="AO152" s="96">
        <v>1080.8130635365596</v>
      </c>
      <c r="AP152" s="96">
        <v>1078.1097976524197</v>
      </c>
      <c r="AQ152" s="96">
        <v>1075.4065317682798</v>
      </c>
      <c r="AR152" s="96">
        <v>1072.7032658841397</v>
      </c>
      <c r="AS152" s="96">
        <v>1070</v>
      </c>
    </row>
    <row r="153" spans="1:95" ht="13.9" customHeight="1" thickBot="1" x14ac:dyDescent="0.25">
      <c r="G153" s="16"/>
      <c r="H153" s="216"/>
      <c r="J153" s="204"/>
      <c r="K153" s="156" t="s">
        <v>73</v>
      </c>
      <c r="L153" s="97">
        <v>2769.7352460630232</v>
      </c>
      <c r="M153" s="97">
        <v>2639.797316386353</v>
      </c>
      <c r="N153" s="97">
        <v>2639.797316386353</v>
      </c>
      <c r="O153" s="97">
        <v>2639.797316386353</v>
      </c>
      <c r="P153" s="97">
        <v>2639.797316386353</v>
      </c>
      <c r="Q153" s="97">
        <v>2639.797316386353</v>
      </c>
      <c r="R153" s="97">
        <v>2639.797316386353</v>
      </c>
      <c r="S153" s="97">
        <v>2639.797316386353</v>
      </c>
      <c r="T153" s="97">
        <v>2639.797316386353</v>
      </c>
      <c r="U153" s="97">
        <v>2639.797316386353</v>
      </c>
      <c r="V153" s="97">
        <v>2639.797316386353</v>
      </c>
      <c r="W153" s="97">
        <v>2639.797316386353</v>
      </c>
      <c r="X153" s="97">
        <v>2639.797316386353</v>
      </c>
      <c r="Y153" s="97">
        <v>2639.797316386353</v>
      </c>
      <c r="Z153" s="97">
        <v>2639.797316386353</v>
      </c>
      <c r="AA153" s="97">
        <v>2639.797316386353</v>
      </c>
      <c r="AB153" s="97">
        <v>2639.797316386353</v>
      </c>
      <c r="AC153" s="97">
        <v>2639.797316386353</v>
      </c>
      <c r="AD153" s="97">
        <v>2639.797316386353</v>
      </c>
      <c r="AE153" s="97">
        <v>2639.797316386353</v>
      </c>
      <c r="AF153" s="97">
        <v>2639.797316386353</v>
      </c>
      <c r="AG153" s="97">
        <v>2639.797316386353</v>
      </c>
      <c r="AH153" s="97">
        <v>2639.797316386353</v>
      </c>
      <c r="AI153" s="97">
        <v>2639.797316386353</v>
      </c>
      <c r="AJ153" s="97">
        <v>2639.797316386353</v>
      </c>
      <c r="AK153" s="97">
        <v>2639.797316386353</v>
      </c>
      <c r="AL153" s="97">
        <v>2639.797316386353</v>
      </c>
      <c r="AM153" s="97">
        <v>2639.797316386353</v>
      </c>
      <c r="AN153" s="97">
        <v>2639.797316386353</v>
      </c>
      <c r="AO153" s="97">
        <v>2639.797316386353</v>
      </c>
      <c r="AP153" s="97">
        <v>2639.797316386353</v>
      </c>
      <c r="AQ153" s="97">
        <v>2639.797316386353</v>
      </c>
      <c r="AR153" s="97">
        <v>2639.797316386353</v>
      </c>
      <c r="AS153" s="97">
        <v>2639.797316386353</v>
      </c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</row>
    <row r="154" spans="1:95" ht="13.9" customHeight="1" thickTop="1" x14ac:dyDescent="0.2">
      <c r="G154" s="16"/>
      <c r="H154" s="216"/>
      <c r="J154" s="204"/>
      <c r="K154" s="155" t="s">
        <v>74</v>
      </c>
      <c r="L154" s="95">
        <f>L151</f>
        <v>2769.7352460630232</v>
      </c>
      <c r="M154" s="95">
        <f t="shared" ref="M154:AS154" si="7">M151</f>
        <v>2639.797316386353</v>
      </c>
      <c r="N154" s="95">
        <f t="shared" si="7"/>
        <v>2346.065977499999</v>
      </c>
      <c r="O154" s="95">
        <f t="shared" si="7"/>
        <v>2217.032348737499</v>
      </c>
      <c r="P154" s="95">
        <f t="shared" si="7"/>
        <v>2075.6522999932449</v>
      </c>
      <c r="Q154" s="95">
        <f t="shared" si="7"/>
        <v>1934.2722512489904</v>
      </c>
      <c r="R154" s="95">
        <f t="shared" si="7"/>
        <v>1792.8922025047361</v>
      </c>
      <c r="S154" s="95">
        <f t="shared" si="7"/>
        <v>1651.5121537604821</v>
      </c>
      <c r="T154" s="95">
        <f t="shared" si="7"/>
        <v>1510.1321050162278</v>
      </c>
      <c r="U154" s="95">
        <f t="shared" si="7"/>
        <v>1368.7520562719735</v>
      </c>
      <c r="V154" s="95">
        <f t="shared" si="7"/>
        <v>1227.3720075277192</v>
      </c>
      <c r="W154" s="95">
        <f t="shared" si="7"/>
        <v>1085.991958783465</v>
      </c>
      <c r="X154" s="95">
        <f t="shared" si="7"/>
        <v>944.61191003921078</v>
      </c>
      <c r="Y154" s="95">
        <f t="shared" si="7"/>
        <v>803.23186129495662</v>
      </c>
      <c r="Z154" s="95">
        <f t="shared" si="7"/>
        <v>783.76227304954693</v>
      </c>
      <c r="AA154" s="95">
        <f t="shared" si="7"/>
        <v>764.29268480413725</v>
      </c>
      <c r="AB154" s="95">
        <f t="shared" si="7"/>
        <v>744.82309655872757</v>
      </c>
      <c r="AC154" s="95">
        <f t="shared" si="7"/>
        <v>725.35350831331789</v>
      </c>
      <c r="AD154" s="95">
        <f t="shared" si="7"/>
        <v>705.88392006790821</v>
      </c>
      <c r="AE154" s="95">
        <f t="shared" si="7"/>
        <v>686.41433182249853</v>
      </c>
      <c r="AF154" s="95">
        <f t="shared" si="7"/>
        <v>666.94474357708884</v>
      </c>
      <c r="AG154" s="95">
        <f t="shared" si="7"/>
        <v>647.47515533167916</v>
      </c>
      <c r="AH154" s="95">
        <f t="shared" si="7"/>
        <v>628.00556708626948</v>
      </c>
      <c r="AI154" s="95">
        <f t="shared" si="7"/>
        <v>608.53597884086025</v>
      </c>
      <c r="AJ154" s="95">
        <f t="shared" si="7"/>
        <v>599.22353931431803</v>
      </c>
      <c r="AK154" s="95">
        <f t="shared" si="7"/>
        <v>589.91109978777581</v>
      </c>
      <c r="AL154" s="95">
        <f t="shared" si="7"/>
        <v>580.59866026123348</v>
      </c>
      <c r="AM154" s="95">
        <f t="shared" si="7"/>
        <v>571.28622073469126</v>
      </c>
      <c r="AN154" s="95">
        <f t="shared" si="7"/>
        <v>561.97378120814915</v>
      </c>
      <c r="AO154" s="95">
        <f t="shared" si="7"/>
        <v>559.57902496651934</v>
      </c>
      <c r="AP154" s="95">
        <f t="shared" si="7"/>
        <v>557.18426872488953</v>
      </c>
      <c r="AQ154" s="95">
        <f t="shared" si="7"/>
        <v>554.78951248325984</v>
      </c>
      <c r="AR154" s="95">
        <f t="shared" si="7"/>
        <v>552.39475624163003</v>
      </c>
      <c r="AS154" s="95">
        <f t="shared" si="7"/>
        <v>550</v>
      </c>
      <c r="CD154" s="94"/>
      <c r="CE154" s="94"/>
      <c r="CF154" s="94"/>
      <c r="CG154" s="94"/>
      <c r="CH154" s="94"/>
      <c r="CI154" s="94"/>
      <c r="CJ154" s="94"/>
      <c r="CK154" s="94"/>
      <c r="CL154" s="94"/>
      <c r="CM154" s="94"/>
      <c r="CN154" s="94"/>
      <c r="CO154" s="94"/>
      <c r="CP154" s="94"/>
      <c r="CQ154" s="94"/>
    </row>
    <row r="155" spans="1:95" ht="13.9" customHeight="1" x14ac:dyDescent="0.2">
      <c r="G155" s="16"/>
      <c r="H155" s="216"/>
      <c r="J155" s="204"/>
      <c r="K155" s="8" t="s">
        <v>75</v>
      </c>
      <c r="L155" s="96">
        <f t="shared" ref="L155:AS162" si="8">L152</f>
        <v>2769.7352460630232</v>
      </c>
      <c r="M155" s="96">
        <f t="shared" si="8"/>
        <v>2639.797316386353</v>
      </c>
      <c r="N155" s="96">
        <f t="shared" si="8"/>
        <v>2575.3202329793544</v>
      </c>
      <c r="O155" s="96">
        <f t="shared" si="8"/>
        <v>2510.8431495723557</v>
      </c>
      <c r="P155" s="96">
        <f t="shared" si="8"/>
        <v>2400.6082482466477</v>
      </c>
      <c r="Q155" s="96">
        <f t="shared" si="8"/>
        <v>2290.3733469209396</v>
      </c>
      <c r="R155" s="96">
        <f t="shared" si="8"/>
        <v>2180.1384455952316</v>
      </c>
      <c r="S155" s="96">
        <f t="shared" si="8"/>
        <v>2069.9035442695235</v>
      </c>
      <c r="T155" s="96">
        <f t="shared" si="8"/>
        <v>1959.6686429438155</v>
      </c>
      <c r="U155" s="96">
        <f t="shared" si="8"/>
        <v>1849.4337416181072</v>
      </c>
      <c r="V155" s="96">
        <f t="shared" si="8"/>
        <v>1739.1988402923989</v>
      </c>
      <c r="W155" s="96">
        <f t="shared" si="8"/>
        <v>1628.9639389666909</v>
      </c>
      <c r="X155" s="96">
        <f t="shared" si="8"/>
        <v>1518.7290376409826</v>
      </c>
      <c r="Y155" s="96">
        <f t="shared" si="8"/>
        <v>1408.4941363152739</v>
      </c>
      <c r="Z155" s="96">
        <f t="shared" si="8"/>
        <v>1381.737283997265</v>
      </c>
      <c r="AA155" s="96">
        <f t="shared" si="8"/>
        <v>1354.9804316792563</v>
      </c>
      <c r="AB155" s="96">
        <f t="shared" si="8"/>
        <v>1328.2235793612474</v>
      </c>
      <c r="AC155" s="96">
        <f t="shared" si="8"/>
        <v>1301.4667270432385</v>
      </c>
      <c r="AD155" s="96">
        <f t="shared" si="8"/>
        <v>1274.7098747252296</v>
      </c>
      <c r="AE155" s="96">
        <f t="shared" si="8"/>
        <v>1247.9530224072209</v>
      </c>
      <c r="AF155" s="96">
        <f t="shared" si="8"/>
        <v>1221.196170089212</v>
      </c>
      <c r="AG155" s="96">
        <f t="shared" si="8"/>
        <v>1194.4393177712032</v>
      </c>
      <c r="AH155" s="96">
        <f t="shared" si="8"/>
        <v>1167.6824654531943</v>
      </c>
      <c r="AI155" s="96">
        <f t="shared" si="8"/>
        <v>1140.9256131351847</v>
      </c>
      <c r="AJ155" s="96">
        <f t="shared" si="8"/>
        <v>1129.4437563922877</v>
      </c>
      <c r="AK155" s="96">
        <f t="shared" si="8"/>
        <v>1117.9618996493907</v>
      </c>
      <c r="AL155" s="96">
        <f t="shared" si="8"/>
        <v>1106.4800429064937</v>
      </c>
      <c r="AM155" s="96">
        <f t="shared" si="8"/>
        <v>1094.998186163597</v>
      </c>
      <c r="AN155" s="96">
        <f t="shared" si="8"/>
        <v>1083.5163294206995</v>
      </c>
      <c r="AO155" s="96">
        <f t="shared" si="8"/>
        <v>1080.8130635365596</v>
      </c>
      <c r="AP155" s="96">
        <f t="shared" si="8"/>
        <v>1078.1097976524197</v>
      </c>
      <c r="AQ155" s="96">
        <f t="shared" si="8"/>
        <v>1075.4065317682798</v>
      </c>
      <c r="AR155" s="96">
        <f t="shared" si="8"/>
        <v>1072.7032658841397</v>
      </c>
      <c r="AS155" s="96">
        <f t="shared" si="8"/>
        <v>1070</v>
      </c>
    </row>
    <row r="156" spans="1:95" ht="13.9" customHeight="1" thickBot="1" x14ac:dyDescent="0.25">
      <c r="G156" s="16"/>
      <c r="H156" s="216"/>
      <c r="J156" s="204"/>
      <c r="K156" s="156" t="s">
        <v>76</v>
      </c>
      <c r="L156" s="97">
        <f t="shared" si="8"/>
        <v>2769.7352460630232</v>
      </c>
      <c r="M156" s="97">
        <f t="shared" si="8"/>
        <v>2639.797316386353</v>
      </c>
      <c r="N156" s="97">
        <f t="shared" si="8"/>
        <v>2639.797316386353</v>
      </c>
      <c r="O156" s="97">
        <f t="shared" si="8"/>
        <v>2639.797316386353</v>
      </c>
      <c r="P156" s="97">
        <f t="shared" si="8"/>
        <v>2639.797316386353</v>
      </c>
      <c r="Q156" s="97">
        <f t="shared" si="8"/>
        <v>2639.797316386353</v>
      </c>
      <c r="R156" s="97">
        <f t="shared" si="8"/>
        <v>2639.797316386353</v>
      </c>
      <c r="S156" s="97">
        <f t="shared" si="8"/>
        <v>2639.797316386353</v>
      </c>
      <c r="T156" s="97">
        <f t="shared" si="8"/>
        <v>2639.797316386353</v>
      </c>
      <c r="U156" s="97">
        <f t="shared" si="8"/>
        <v>2639.797316386353</v>
      </c>
      <c r="V156" s="97">
        <f t="shared" si="8"/>
        <v>2639.797316386353</v>
      </c>
      <c r="W156" s="97">
        <f t="shared" si="8"/>
        <v>2639.797316386353</v>
      </c>
      <c r="X156" s="97">
        <f t="shared" si="8"/>
        <v>2639.797316386353</v>
      </c>
      <c r="Y156" s="97">
        <f t="shared" si="8"/>
        <v>2639.797316386353</v>
      </c>
      <c r="Z156" s="97">
        <f t="shared" si="8"/>
        <v>2639.797316386353</v>
      </c>
      <c r="AA156" s="97">
        <f t="shared" si="8"/>
        <v>2639.797316386353</v>
      </c>
      <c r="AB156" s="97">
        <f t="shared" si="8"/>
        <v>2639.797316386353</v>
      </c>
      <c r="AC156" s="97">
        <f t="shared" si="8"/>
        <v>2639.797316386353</v>
      </c>
      <c r="AD156" s="97">
        <f t="shared" si="8"/>
        <v>2639.797316386353</v>
      </c>
      <c r="AE156" s="97">
        <f t="shared" si="8"/>
        <v>2639.797316386353</v>
      </c>
      <c r="AF156" s="97">
        <f t="shared" si="8"/>
        <v>2639.797316386353</v>
      </c>
      <c r="AG156" s="97">
        <f t="shared" si="8"/>
        <v>2639.797316386353</v>
      </c>
      <c r="AH156" s="97">
        <f t="shared" si="8"/>
        <v>2639.797316386353</v>
      </c>
      <c r="AI156" s="97">
        <f t="shared" si="8"/>
        <v>2639.797316386353</v>
      </c>
      <c r="AJ156" s="97">
        <f t="shared" si="8"/>
        <v>2639.797316386353</v>
      </c>
      <c r="AK156" s="97">
        <f t="shared" si="8"/>
        <v>2639.797316386353</v>
      </c>
      <c r="AL156" s="97">
        <f t="shared" si="8"/>
        <v>2639.797316386353</v>
      </c>
      <c r="AM156" s="97">
        <f t="shared" si="8"/>
        <v>2639.797316386353</v>
      </c>
      <c r="AN156" s="97">
        <f t="shared" si="8"/>
        <v>2639.797316386353</v>
      </c>
      <c r="AO156" s="97">
        <f t="shared" si="8"/>
        <v>2639.797316386353</v>
      </c>
      <c r="AP156" s="97">
        <f t="shared" si="8"/>
        <v>2639.797316386353</v>
      </c>
      <c r="AQ156" s="97">
        <f t="shared" si="8"/>
        <v>2639.797316386353</v>
      </c>
      <c r="AR156" s="97">
        <f t="shared" si="8"/>
        <v>2639.797316386353</v>
      </c>
      <c r="AS156" s="97">
        <f t="shared" si="8"/>
        <v>2639.797316386353</v>
      </c>
    </row>
    <row r="157" spans="1:95" ht="13.9" customHeight="1" thickTop="1" x14ac:dyDescent="0.2">
      <c r="G157" s="16"/>
      <c r="H157" s="216"/>
      <c r="J157" s="204"/>
      <c r="K157" s="155" t="s">
        <v>77</v>
      </c>
      <c r="L157" s="95">
        <f t="shared" si="8"/>
        <v>2769.7352460630232</v>
      </c>
      <c r="M157" s="95">
        <f t="shared" si="8"/>
        <v>2639.797316386353</v>
      </c>
      <c r="N157" s="95">
        <f t="shared" si="8"/>
        <v>2346.065977499999</v>
      </c>
      <c r="O157" s="95">
        <f t="shared" si="8"/>
        <v>2217.032348737499</v>
      </c>
      <c r="P157" s="95">
        <f t="shared" si="8"/>
        <v>2075.6522999932449</v>
      </c>
      <c r="Q157" s="95">
        <f t="shared" si="8"/>
        <v>1934.2722512489904</v>
      </c>
      <c r="R157" s="95">
        <f t="shared" si="8"/>
        <v>1792.8922025047361</v>
      </c>
      <c r="S157" s="95">
        <f t="shared" si="8"/>
        <v>1651.5121537604821</v>
      </c>
      <c r="T157" s="95">
        <f t="shared" si="8"/>
        <v>1510.1321050162278</v>
      </c>
      <c r="U157" s="95">
        <f t="shared" si="8"/>
        <v>1368.7520562719735</v>
      </c>
      <c r="V157" s="95">
        <f t="shared" si="8"/>
        <v>1227.3720075277192</v>
      </c>
      <c r="W157" s="95">
        <f t="shared" si="8"/>
        <v>1085.991958783465</v>
      </c>
      <c r="X157" s="95">
        <f t="shared" si="8"/>
        <v>944.61191003921078</v>
      </c>
      <c r="Y157" s="95">
        <f t="shared" si="8"/>
        <v>803.23186129495662</v>
      </c>
      <c r="Z157" s="95">
        <f t="shared" si="8"/>
        <v>783.76227304954693</v>
      </c>
      <c r="AA157" s="95">
        <f t="shared" si="8"/>
        <v>764.29268480413725</v>
      </c>
      <c r="AB157" s="95">
        <f t="shared" si="8"/>
        <v>744.82309655872757</v>
      </c>
      <c r="AC157" s="95">
        <f t="shared" si="8"/>
        <v>725.35350831331789</v>
      </c>
      <c r="AD157" s="95">
        <f t="shared" si="8"/>
        <v>705.88392006790821</v>
      </c>
      <c r="AE157" s="95">
        <f t="shared" si="8"/>
        <v>686.41433182249853</v>
      </c>
      <c r="AF157" s="95">
        <f t="shared" si="8"/>
        <v>666.94474357708884</v>
      </c>
      <c r="AG157" s="95">
        <f t="shared" si="8"/>
        <v>647.47515533167916</v>
      </c>
      <c r="AH157" s="95">
        <f t="shared" si="8"/>
        <v>628.00556708626948</v>
      </c>
      <c r="AI157" s="95">
        <f t="shared" si="8"/>
        <v>608.53597884086025</v>
      </c>
      <c r="AJ157" s="95">
        <f t="shared" si="8"/>
        <v>599.22353931431803</v>
      </c>
      <c r="AK157" s="95">
        <f t="shared" si="8"/>
        <v>589.91109978777581</v>
      </c>
      <c r="AL157" s="95">
        <f t="shared" si="8"/>
        <v>580.59866026123348</v>
      </c>
      <c r="AM157" s="95">
        <f t="shared" si="8"/>
        <v>571.28622073469126</v>
      </c>
      <c r="AN157" s="95">
        <f t="shared" si="8"/>
        <v>561.97378120814915</v>
      </c>
      <c r="AO157" s="95">
        <f t="shared" si="8"/>
        <v>559.57902496651934</v>
      </c>
      <c r="AP157" s="95">
        <f t="shared" si="8"/>
        <v>557.18426872488953</v>
      </c>
      <c r="AQ157" s="95">
        <f t="shared" si="8"/>
        <v>554.78951248325984</v>
      </c>
      <c r="AR157" s="95">
        <f t="shared" si="8"/>
        <v>552.39475624163003</v>
      </c>
      <c r="AS157" s="95">
        <f t="shared" si="8"/>
        <v>550</v>
      </c>
    </row>
    <row r="158" spans="1:95" ht="13.9" customHeight="1" x14ac:dyDescent="0.2">
      <c r="G158" s="16"/>
      <c r="H158" s="216"/>
      <c r="J158" s="204"/>
      <c r="K158" s="8" t="s">
        <v>78</v>
      </c>
      <c r="L158" s="96">
        <f t="shared" si="8"/>
        <v>2769.7352460630232</v>
      </c>
      <c r="M158" s="96">
        <f t="shared" si="8"/>
        <v>2639.797316386353</v>
      </c>
      <c r="N158" s="96">
        <f t="shared" si="8"/>
        <v>2575.3202329793544</v>
      </c>
      <c r="O158" s="96">
        <f t="shared" si="8"/>
        <v>2510.8431495723557</v>
      </c>
      <c r="P158" s="96">
        <f t="shared" si="8"/>
        <v>2400.6082482466477</v>
      </c>
      <c r="Q158" s="96">
        <f t="shared" si="8"/>
        <v>2290.3733469209396</v>
      </c>
      <c r="R158" s="96">
        <f t="shared" si="8"/>
        <v>2180.1384455952316</v>
      </c>
      <c r="S158" s="96">
        <f t="shared" si="8"/>
        <v>2069.9035442695235</v>
      </c>
      <c r="T158" s="96">
        <f t="shared" si="8"/>
        <v>1959.6686429438155</v>
      </c>
      <c r="U158" s="96">
        <f t="shared" si="8"/>
        <v>1849.4337416181072</v>
      </c>
      <c r="V158" s="96">
        <f t="shared" si="8"/>
        <v>1739.1988402923989</v>
      </c>
      <c r="W158" s="96">
        <f t="shared" si="8"/>
        <v>1628.9639389666909</v>
      </c>
      <c r="X158" s="96">
        <f t="shared" si="8"/>
        <v>1518.7290376409826</v>
      </c>
      <c r="Y158" s="96">
        <f t="shared" si="8"/>
        <v>1408.4941363152739</v>
      </c>
      <c r="Z158" s="96">
        <f t="shared" si="8"/>
        <v>1381.737283997265</v>
      </c>
      <c r="AA158" s="96">
        <f t="shared" si="8"/>
        <v>1354.9804316792563</v>
      </c>
      <c r="AB158" s="96">
        <f t="shared" si="8"/>
        <v>1328.2235793612474</v>
      </c>
      <c r="AC158" s="96">
        <f t="shared" si="8"/>
        <v>1301.4667270432385</v>
      </c>
      <c r="AD158" s="96">
        <f t="shared" si="8"/>
        <v>1274.7098747252296</v>
      </c>
      <c r="AE158" s="96">
        <f t="shared" si="8"/>
        <v>1247.9530224072209</v>
      </c>
      <c r="AF158" s="96">
        <f t="shared" si="8"/>
        <v>1221.196170089212</v>
      </c>
      <c r="AG158" s="96">
        <f t="shared" si="8"/>
        <v>1194.4393177712032</v>
      </c>
      <c r="AH158" s="96">
        <f t="shared" si="8"/>
        <v>1167.6824654531943</v>
      </c>
      <c r="AI158" s="96">
        <f t="shared" si="8"/>
        <v>1140.9256131351847</v>
      </c>
      <c r="AJ158" s="96">
        <f t="shared" si="8"/>
        <v>1129.4437563922877</v>
      </c>
      <c r="AK158" s="96">
        <f t="shared" si="8"/>
        <v>1117.9618996493907</v>
      </c>
      <c r="AL158" s="96">
        <f t="shared" si="8"/>
        <v>1106.4800429064937</v>
      </c>
      <c r="AM158" s="96">
        <f t="shared" si="8"/>
        <v>1094.998186163597</v>
      </c>
      <c r="AN158" s="96">
        <f t="shared" si="8"/>
        <v>1083.5163294206995</v>
      </c>
      <c r="AO158" s="96">
        <f t="shared" si="8"/>
        <v>1080.8130635365596</v>
      </c>
      <c r="AP158" s="96">
        <f t="shared" si="8"/>
        <v>1078.1097976524197</v>
      </c>
      <c r="AQ158" s="96">
        <f t="shared" si="8"/>
        <v>1075.4065317682798</v>
      </c>
      <c r="AR158" s="96">
        <f t="shared" si="8"/>
        <v>1072.7032658841397</v>
      </c>
      <c r="AS158" s="96">
        <f t="shared" si="8"/>
        <v>1070</v>
      </c>
    </row>
    <row r="159" spans="1:95" ht="13.9" customHeight="1" thickBot="1" x14ac:dyDescent="0.25">
      <c r="G159" s="16"/>
      <c r="H159" s="216"/>
      <c r="J159" s="204"/>
      <c r="K159" s="156" t="s">
        <v>79</v>
      </c>
      <c r="L159" s="97">
        <f t="shared" si="8"/>
        <v>2769.7352460630232</v>
      </c>
      <c r="M159" s="97">
        <f t="shared" si="8"/>
        <v>2639.797316386353</v>
      </c>
      <c r="N159" s="97">
        <f t="shared" si="8"/>
        <v>2639.797316386353</v>
      </c>
      <c r="O159" s="97">
        <f t="shared" si="8"/>
        <v>2639.797316386353</v>
      </c>
      <c r="P159" s="97">
        <f t="shared" si="8"/>
        <v>2639.797316386353</v>
      </c>
      <c r="Q159" s="97">
        <f t="shared" si="8"/>
        <v>2639.797316386353</v>
      </c>
      <c r="R159" s="97">
        <f t="shared" si="8"/>
        <v>2639.797316386353</v>
      </c>
      <c r="S159" s="97">
        <f t="shared" si="8"/>
        <v>2639.797316386353</v>
      </c>
      <c r="T159" s="97">
        <f t="shared" si="8"/>
        <v>2639.797316386353</v>
      </c>
      <c r="U159" s="97">
        <f t="shared" si="8"/>
        <v>2639.797316386353</v>
      </c>
      <c r="V159" s="97">
        <f t="shared" si="8"/>
        <v>2639.797316386353</v>
      </c>
      <c r="W159" s="97">
        <f t="shared" si="8"/>
        <v>2639.797316386353</v>
      </c>
      <c r="X159" s="97">
        <f t="shared" si="8"/>
        <v>2639.797316386353</v>
      </c>
      <c r="Y159" s="97">
        <f t="shared" si="8"/>
        <v>2639.797316386353</v>
      </c>
      <c r="Z159" s="97">
        <f t="shared" si="8"/>
        <v>2639.797316386353</v>
      </c>
      <c r="AA159" s="97">
        <f t="shared" si="8"/>
        <v>2639.797316386353</v>
      </c>
      <c r="AB159" s="97">
        <f t="shared" si="8"/>
        <v>2639.797316386353</v>
      </c>
      <c r="AC159" s="97">
        <f t="shared" si="8"/>
        <v>2639.797316386353</v>
      </c>
      <c r="AD159" s="97">
        <f t="shared" si="8"/>
        <v>2639.797316386353</v>
      </c>
      <c r="AE159" s="97">
        <f t="shared" si="8"/>
        <v>2639.797316386353</v>
      </c>
      <c r="AF159" s="97">
        <f t="shared" si="8"/>
        <v>2639.797316386353</v>
      </c>
      <c r="AG159" s="97">
        <f t="shared" si="8"/>
        <v>2639.797316386353</v>
      </c>
      <c r="AH159" s="97">
        <f t="shared" si="8"/>
        <v>2639.797316386353</v>
      </c>
      <c r="AI159" s="97">
        <f t="shared" si="8"/>
        <v>2639.797316386353</v>
      </c>
      <c r="AJ159" s="97">
        <f t="shared" si="8"/>
        <v>2639.797316386353</v>
      </c>
      <c r="AK159" s="97">
        <f t="shared" si="8"/>
        <v>2639.797316386353</v>
      </c>
      <c r="AL159" s="97">
        <f t="shared" si="8"/>
        <v>2639.797316386353</v>
      </c>
      <c r="AM159" s="97">
        <f t="shared" si="8"/>
        <v>2639.797316386353</v>
      </c>
      <c r="AN159" s="97">
        <f t="shared" si="8"/>
        <v>2639.797316386353</v>
      </c>
      <c r="AO159" s="97">
        <f t="shared" si="8"/>
        <v>2639.797316386353</v>
      </c>
      <c r="AP159" s="97">
        <f t="shared" si="8"/>
        <v>2639.797316386353</v>
      </c>
      <c r="AQ159" s="97">
        <f t="shared" si="8"/>
        <v>2639.797316386353</v>
      </c>
      <c r="AR159" s="97">
        <f t="shared" si="8"/>
        <v>2639.797316386353</v>
      </c>
      <c r="AS159" s="97">
        <f t="shared" si="8"/>
        <v>2639.797316386353</v>
      </c>
    </row>
    <row r="160" spans="1:95" ht="13.9" customHeight="1" thickTop="1" x14ac:dyDescent="0.2">
      <c r="G160" s="16"/>
      <c r="H160" s="216"/>
      <c r="J160" s="204"/>
      <c r="K160" s="155" t="s">
        <v>80</v>
      </c>
      <c r="L160" s="95">
        <f t="shared" si="8"/>
        <v>2769.7352460630232</v>
      </c>
      <c r="M160" s="95">
        <f t="shared" si="8"/>
        <v>2639.797316386353</v>
      </c>
      <c r="N160" s="95">
        <f t="shared" si="8"/>
        <v>2346.065977499999</v>
      </c>
      <c r="O160" s="95">
        <f t="shared" si="8"/>
        <v>2217.032348737499</v>
      </c>
      <c r="P160" s="95">
        <f t="shared" si="8"/>
        <v>2075.6522999932449</v>
      </c>
      <c r="Q160" s="95">
        <f t="shared" si="8"/>
        <v>1934.2722512489904</v>
      </c>
      <c r="R160" s="95">
        <f t="shared" si="8"/>
        <v>1792.8922025047361</v>
      </c>
      <c r="S160" s="95">
        <f t="shared" si="8"/>
        <v>1651.5121537604821</v>
      </c>
      <c r="T160" s="95">
        <f t="shared" si="8"/>
        <v>1510.1321050162278</v>
      </c>
      <c r="U160" s="95">
        <f t="shared" si="8"/>
        <v>1368.7520562719735</v>
      </c>
      <c r="V160" s="95">
        <f t="shared" si="8"/>
        <v>1227.3720075277192</v>
      </c>
      <c r="W160" s="95">
        <f t="shared" si="8"/>
        <v>1085.991958783465</v>
      </c>
      <c r="X160" s="95">
        <f t="shared" si="8"/>
        <v>944.61191003921078</v>
      </c>
      <c r="Y160" s="95">
        <f t="shared" si="8"/>
        <v>803.23186129495662</v>
      </c>
      <c r="Z160" s="95">
        <f t="shared" si="8"/>
        <v>783.76227304954693</v>
      </c>
      <c r="AA160" s="95">
        <f t="shared" si="8"/>
        <v>764.29268480413725</v>
      </c>
      <c r="AB160" s="95">
        <f t="shared" si="8"/>
        <v>744.82309655872757</v>
      </c>
      <c r="AC160" s="95">
        <f t="shared" si="8"/>
        <v>725.35350831331789</v>
      </c>
      <c r="AD160" s="95">
        <f t="shared" si="8"/>
        <v>705.88392006790821</v>
      </c>
      <c r="AE160" s="95">
        <f t="shared" si="8"/>
        <v>686.41433182249853</v>
      </c>
      <c r="AF160" s="95">
        <f t="shared" si="8"/>
        <v>666.94474357708884</v>
      </c>
      <c r="AG160" s="95">
        <f t="shared" si="8"/>
        <v>647.47515533167916</v>
      </c>
      <c r="AH160" s="95">
        <f t="shared" si="8"/>
        <v>628.00556708626948</v>
      </c>
      <c r="AI160" s="95">
        <f t="shared" si="8"/>
        <v>608.53597884086025</v>
      </c>
      <c r="AJ160" s="95">
        <f t="shared" si="8"/>
        <v>599.22353931431803</v>
      </c>
      <c r="AK160" s="95">
        <f t="shared" si="8"/>
        <v>589.91109978777581</v>
      </c>
      <c r="AL160" s="95">
        <f t="shared" si="8"/>
        <v>580.59866026123348</v>
      </c>
      <c r="AM160" s="95">
        <f t="shared" si="8"/>
        <v>571.28622073469126</v>
      </c>
      <c r="AN160" s="95">
        <f t="shared" si="8"/>
        <v>561.97378120814915</v>
      </c>
      <c r="AO160" s="95">
        <f t="shared" si="8"/>
        <v>559.57902496651934</v>
      </c>
      <c r="AP160" s="95">
        <f t="shared" si="8"/>
        <v>557.18426872488953</v>
      </c>
      <c r="AQ160" s="95">
        <f t="shared" si="8"/>
        <v>554.78951248325984</v>
      </c>
      <c r="AR160" s="95">
        <f t="shared" si="8"/>
        <v>552.39475624163003</v>
      </c>
      <c r="AS160" s="95">
        <f t="shared" si="8"/>
        <v>550</v>
      </c>
    </row>
    <row r="161" spans="7:73" ht="13.9" customHeight="1" x14ac:dyDescent="0.2">
      <c r="G161" s="16"/>
      <c r="H161" s="216"/>
      <c r="J161" s="204"/>
      <c r="K161" s="8" t="s">
        <v>81</v>
      </c>
      <c r="L161" s="96">
        <f t="shared" si="8"/>
        <v>2769.7352460630232</v>
      </c>
      <c r="M161" s="96">
        <f t="shared" si="8"/>
        <v>2639.797316386353</v>
      </c>
      <c r="N161" s="96">
        <f t="shared" si="8"/>
        <v>2575.3202329793544</v>
      </c>
      <c r="O161" s="96">
        <f t="shared" si="8"/>
        <v>2510.8431495723557</v>
      </c>
      <c r="P161" s="96">
        <f t="shared" si="8"/>
        <v>2400.6082482466477</v>
      </c>
      <c r="Q161" s="96">
        <f t="shared" si="8"/>
        <v>2290.3733469209396</v>
      </c>
      <c r="R161" s="96">
        <f t="shared" si="8"/>
        <v>2180.1384455952316</v>
      </c>
      <c r="S161" s="96">
        <f t="shared" si="8"/>
        <v>2069.9035442695235</v>
      </c>
      <c r="T161" s="96">
        <f t="shared" si="8"/>
        <v>1959.6686429438155</v>
      </c>
      <c r="U161" s="96">
        <f t="shared" si="8"/>
        <v>1849.4337416181072</v>
      </c>
      <c r="V161" s="96">
        <f t="shared" si="8"/>
        <v>1739.1988402923989</v>
      </c>
      <c r="W161" s="96">
        <f t="shared" si="8"/>
        <v>1628.9639389666909</v>
      </c>
      <c r="X161" s="96">
        <f t="shared" si="8"/>
        <v>1518.7290376409826</v>
      </c>
      <c r="Y161" s="96">
        <f t="shared" si="8"/>
        <v>1408.4941363152739</v>
      </c>
      <c r="Z161" s="96">
        <f t="shared" si="8"/>
        <v>1381.737283997265</v>
      </c>
      <c r="AA161" s="96">
        <f t="shared" si="8"/>
        <v>1354.9804316792563</v>
      </c>
      <c r="AB161" s="96">
        <f t="shared" si="8"/>
        <v>1328.2235793612474</v>
      </c>
      <c r="AC161" s="96">
        <f t="shared" si="8"/>
        <v>1301.4667270432385</v>
      </c>
      <c r="AD161" s="96">
        <f t="shared" si="8"/>
        <v>1274.7098747252296</v>
      </c>
      <c r="AE161" s="96">
        <f t="shared" si="8"/>
        <v>1247.9530224072209</v>
      </c>
      <c r="AF161" s="96">
        <f t="shared" si="8"/>
        <v>1221.196170089212</v>
      </c>
      <c r="AG161" s="96">
        <f t="shared" si="8"/>
        <v>1194.4393177712032</v>
      </c>
      <c r="AH161" s="96">
        <f t="shared" si="8"/>
        <v>1167.6824654531943</v>
      </c>
      <c r="AI161" s="96">
        <f t="shared" si="8"/>
        <v>1140.9256131351847</v>
      </c>
      <c r="AJ161" s="96">
        <f t="shared" si="8"/>
        <v>1129.4437563922877</v>
      </c>
      <c r="AK161" s="96">
        <f t="shared" si="8"/>
        <v>1117.9618996493907</v>
      </c>
      <c r="AL161" s="96">
        <f t="shared" si="8"/>
        <v>1106.4800429064937</v>
      </c>
      <c r="AM161" s="96">
        <f t="shared" si="8"/>
        <v>1094.998186163597</v>
      </c>
      <c r="AN161" s="96">
        <f t="shared" si="8"/>
        <v>1083.5163294206995</v>
      </c>
      <c r="AO161" s="96">
        <f t="shared" si="8"/>
        <v>1080.8130635365596</v>
      </c>
      <c r="AP161" s="96">
        <f t="shared" si="8"/>
        <v>1078.1097976524197</v>
      </c>
      <c r="AQ161" s="96">
        <f t="shared" si="8"/>
        <v>1075.4065317682798</v>
      </c>
      <c r="AR161" s="96">
        <f t="shared" si="8"/>
        <v>1072.7032658841397</v>
      </c>
      <c r="AS161" s="96">
        <f t="shared" si="8"/>
        <v>1070</v>
      </c>
    </row>
    <row r="162" spans="7:73" ht="13.9" customHeight="1" thickBot="1" x14ac:dyDescent="0.25">
      <c r="G162" s="16"/>
      <c r="H162" s="216"/>
      <c r="J162" s="204"/>
      <c r="K162" s="156" t="s">
        <v>82</v>
      </c>
      <c r="L162" s="97">
        <f t="shared" si="8"/>
        <v>2769.7352460630232</v>
      </c>
      <c r="M162" s="97">
        <f t="shared" si="8"/>
        <v>2639.797316386353</v>
      </c>
      <c r="N162" s="97">
        <f t="shared" si="8"/>
        <v>2639.797316386353</v>
      </c>
      <c r="O162" s="97">
        <f t="shared" si="8"/>
        <v>2639.797316386353</v>
      </c>
      <c r="P162" s="97">
        <f t="shared" si="8"/>
        <v>2639.797316386353</v>
      </c>
      <c r="Q162" s="97">
        <f t="shared" si="8"/>
        <v>2639.797316386353</v>
      </c>
      <c r="R162" s="97">
        <f t="shared" si="8"/>
        <v>2639.797316386353</v>
      </c>
      <c r="S162" s="97">
        <f t="shared" si="8"/>
        <v>2639.797316386353</v>
      </c>
      <c r="T162" s="97">
        <f t="shared" si="8"/>
        <v>2639.797316386353</v>
      </c>
      <c r="U162" s="97">
        <f t="shared" si="8"/>
        <v>2639.797316386353</v>
      </c>
      <c r="V162" s="97">
        <f t="shared" si="8"/>
        <v>2639.797316386353</v>
      </c>
      <c r="W162" s="97">
        <f t="shared" si="8"/>
        <v>2639.797316386353</v>
      </c>
      <c r="X162" s="97">
        <f t="shared" si="8"/>
        <v>2639.797316386353</v>
      </c>
      <c r="Y162" s="97">
        <f t="shared" si="8"/>
        <v>2639.797316386353</v>
      </c>
      <c r="Z162" s="97">
        <f t="shared" si="8"/>
        <v>2639.797316386353</v>
      </c>
      <c r="AA162" s="97">
        <f t="shared" si="8"/>
        <v>2639.797316386353</v>
      </c>
      <c r="AB162" s="97">
        <f t="shared" si="8"/>
        <v>2639.797316386353</v>
      </c>
      <c r="AC162" s="97">
        <f t="shared" ref="AC162:AS162" si="9">AC159</f>
        <v>2639.797316386353</v>
      </c>
      <c r="AD162" s="97">
        <f t="shared" si="9"/>
        <v>2639.797316386353</v>
      </c>
      <c r="AE162" s="97">
        <f t="shared" si="9"/>
        <v>2639.797316386353</v>
      </c>
      <c r="AF162" s="97">
        <f t="shared" si="9"/>
        <v>2639.797316386353</v>
      </c>
      <c r="AG162" s="97">
        <f t="shared" si="9"/>
        <v>2639.797316386353</v>
      </c>
      <c r="AH162" s="97">
        <f t="shared" si="9"/>
        <v>2639.797316386353</v>
      </c>
      <c r="AI162" s="97">
        <f t="shared" si="9"/>
        <v>2639.797316386353</v>
      </c>
      <c r="AJ162" s="97">
        <f t="shared" si="9"/>
        <v>2639.797316386353</v>
      </c>
      <c r="AK162" s="97">
        <f t="shared" si="9"/>
        <v>2639.797316386353</v>
      </c>
      <c r="AL162" s="97">
        <f t="shared" si="9"/>
        <v>2639.797316386353</v>
      </c>
      <c r="AM162" s="97">
        <f t="shared" si="9"/>
        <v>2639.797316386353</v>
      </c>
      <c r="AN162" s="97">
        <f t="shared" si="9"/>
        <v>2639.797316386353</v>
      </c>
      <c r="AO162" s="97">
        <f t="shared" si="9"/>
        <v>2639.797316386353</v>
      </c>
      <c r="AP162" s="97">
        <f t="shared" si="9"/>
        <v>2639.797316386353</v>
      </c>
      <c r="AQ162" s="97">
        <f t="shared" si="9"/>
        <v>2639.797316386353</v>
      </c>
      <c r="AR162" s="97">
        <f t="shared" si="9"/>
        <v>2639.797316386353</v>
      </c>
      <c r="AS162" s="97">
        <f t="shared" si="9"/>
        <v>2639.797316386353</v>
      </c>
    </row>
    <row r="163" spans="7:73" ht="13.9" customHeight="1" thickTop="1" x14ac:dyDescent="0.2">
      <c r="G163" s="16"/>
      <c r="H163" s="216"/>
      <c r="J163" s="204"/>
      <c r="K163" s="155" t="s">
        <v>83</v>
      </c>
      <c r="L163" s="95">
        <f t="shared" ref="L163:AS165" si="10">L160</f>
        <v>2769.7352460630232</v>
      </c>
      <c r="M163" s="95">
        <f t="shared" si="10"/>
        <v>2639.797316386353</v>
      </c>
      <c r="N163" s="95">
        <f t="shared" si="10"/>
        <v>2346.065977499999</v>
      </c>
      <c r="O163" s="95">
        <f t="shared" si="10"/>
        <v>2217.032348737499</v>
      </c>
      <c r="P163" s="95">
        <f t="shared" si="10"/>
        <v>2075.6522999932449</v>
      </c>
      <c r="Q163" s="95">
        <f t="shared" si="10"/>
        <v>1934.2722512489904</v>
      </c>
      <c r="R163" s="95">
        <f t="shared" si="10"/>
        <v>1792.8922025047361</v>
      </c>
      <c r="S163" s="95">
        <f t="shared" si="10"/>
        <v>1651.5121537604821</v>
      </c>
      <c r="T163" s="95">
        <f t="shared" si="10"/>
        <v>1510.1321050162278</v>
      </c>
      <c r="U163" s="95">
        <f t="shared" si="10"/>
        <v>1368.7520562719735</v>
      </c>
      <c r="V163" s="95">
        <f t="shared" si="10"/>
        <v>1227.3720075277192</v>
      </c>
      <c r="W163" s="95">
        <f t="shared" si="10"/>
        <v>1085.991958783465</v>
      </c>
      <c r="X163" s="95">
        <f t="shared" si="10"/>
        <v>944.61191003921078</v>
      </c>
      <c r="Y163" s="95">
        <f t="shared" si="10"/>
        <v>803.23186129495662</v>
      </c>
      <c r="Z163" s="95">
        <f t="shared" si="10"/>
        <v>783.76227304954693</v>
      </c>
      <c r="AA163" s="95">
        <f t="shared" si="10"/>
        <v>764.29268480413725</v>
      </c>
      <c r="AB163" s="95">
        <f t="shared" si="10"/>
        <v>744.82309655872757</v>
      </c>
      <c r="AC163" s="95">
        <f t="shared" si="10"/>
        <v>725.35350831331789</v>
      </c>
      <c r="AD163" s="95">
        <f t="shared" si="10"/>
        <v>705.88392006790821</v>
      </c>
      <c r="AE163" s="95">
        <f t="shared" si="10"/>
        <v>686.41433182249853</v>
      </c>
      <c r="AF163" s="95">
        <f t="shared" si="10"/>
        <v>666.94474357708884</v>
      </c>
      <c r="AG163" s="95">
        <f t="shared" si="10"/>
        <v>647.47515533167916</v>
      </c>
      <c r="AH163" s="95">
        <f t="shared" si="10"/>
        <v>628.00556708626948</v>
      </c>
      <c r="AI163" s="95">
        <f t="shared" si="10"/>
        <v>608.53597884086025</v>
      </c>
      <c r="AJ163" s="95">
        <f t="shared" si="10"/>
        <v>599.22353931431803</v>
      </c>
      <c r="AK163" s="95">
        <f t="shared" si="10"/>
        <v>589.91109978777581</v>
      </c>
      <c r="AL163" s="95">
        <f t="shared" si="10"/>
        <v>580.59866026123348</v>
      </c>
      <c r="AM163" s="95">
        <f t="shared" si="10"/>
        <v>571.28622073469126</v>
      </c>
      <c r="AN163" s="95">
        <f t="shared" si="10"/>
        <v>561.97378120814915</v>
      </c>
      <c r="AO163" s="95">
        <f t="shared" si="10"/>
        <v>559.57902496651934</v>
      </c>
      <c r="AP163" s="95">
        <f t="shared" si="10"/>
        <v>557.18426872488953</v>
      </c>
      <c r="AQ163" s="95">
        <f t="shared" si="10"/>
        <v>554.78951248325984</v>
      </c>
      <c r="AR163" s="95">
        <f t="shared" si="10"/>
        <v>552.39475624163003</v>
      </c>
      <c r="AS163" s="95">
        <f t="shared" si="10"/>
        <v>550</v>
      </c>
    </row>
    <row r="164" spans="7:73" ht="13.9" customHeight="1" x14ac:dyDescent="0.2">
      <c r="G164" s="16"/>
      <c r="H164" s="216"/>
      <c r="J164" s="204"/>
      <c r="K164" s="8" t="s">
        <v>84</v>
      </c>
      <c r="L164" s="96">
        <f t="shared" si="10"/>
        <v>2769.7352460630232</v>
      </c>
      <c r="M164" s="96">
        <f t="shared" si="10"/>
        <v>2639.797316386353</v>
      </c>
      <c r="N164" s="96">
        <f t="shared" si="10"/>
        <v>2575.3202329793544</v>
      </c>
      <c r="O164" s="96">
        <f t="shared" si="10"/>
        <v>2510.8431495723557</v>
      </c>
      <c r="P164" s="96">
        <f t="shared" si="10"/>
        <v>2400.6082482466477</v>
      </c>
      <c r="Q164" s="96">
        <f t="shared" si="10"/>
        <v>2290.3733469209396</v>
      </c>
      <c r="R164" s="96">
        <f t="shared" si="10"/>
        <v>2180.1384455952316</v>
      </c>
      <c r="S164" s="96">
        <f t="shared" si="10"/>
        <v>2069.9035442695235</v>
      </c>
      <c r="T164" s="96">
        <f t="shared" si="10"/>
        <v>1959.6686429438155</v>
      </c>
      <c r="U164" s="96">
        <f t="shared" si="10"/>
        <v>1849.4337416181072</v>
      </c>
      <c r="V164" s="96">
        <f t="shared" si="10"/>
        <v>1739.1988402923989</v>
      </c>
      <c r="W164" s="96">
        <f t="shared" si="10"/>
        <v>1628.9639389666909</v>
      </c>
      <c r="X164" s="96">
        <f t="shared" si="10"/>
        <v>1518.7290376409826</v>
      </c>
      <c r="Y164" s="96">
        <f t="shared" si="10"/>
        <v>1408.4941363152739</v>
      </c>
      <c r="Z164" s="96">
        <f t="shared" si="10"/>
        <v>1381.737283997265</v>
      </c>
      <c r="AA164" s="96">
        <f t="shared" si="10"/>
        <v>1354.9804316792563</v>
      </c>
      <c r="AB164" s="96">
        <f t="shared" si="10"/>
        <v>1328.2235793612474</v>
      </c>
      <c r="AC164" s="96">
        <f t="shared" si="10"/>
        <v>1301.4667270432385</v>
      </c>
      <c r="AD164" s="96">
        <f t="shared" si="10"/>
        <v>1274.7098747252296</v>
      </c>
      <c r="AE164" s="96">
        <f t="shared" si="10"/>
        <v>1247.9530224072209</v>
      </c>
      <c r="AF164" s="96">
        <f t="shared" si="10"/>
        <v>1221.196170089212</v>
      </c>
      <c r="AG164" s="96">
        <f t="shared" si="10"/>
        <v>1194.4393177712032</v>
      </c>
      <c r="AH164" s="96">
        <f t="shared" si="10"/>
        <v>1167.6824654531943</v>
      </c>
      <c r="AI164" s="96">
        <f t="shared" si="10"/>
        <v>1140.9256131351847</v>
      </c>
      <c r="AJ164" s="96">
        <f t="shared" si="10"/>
        <v>1129.4437563922877</v>
      </c>
      <c r="AK164" s="96">
        <f t="shared" si="10"/>
        <v>1117.9618996493907</v>
      </c>
      <c r="AL164" s="96">
        <f t="shared" si="10"/>
        <v>1106.4800429064937</v>
      </c>
      <c r="AM164" s="96">
        <f t="shared" si="10"/>
        <v>1094.998186163597</v>
      </c>
      <c r="AN164" s="96">
        <f t="shared" si="10"/>
        <v>1083.5163294206995</v>
      </c>
      <c r="AO164" s="96">
        <f t="shared" si="10"/>
        <v>1080.8130635365596</v>
      </c>
      <c r="AP164" s="96">
        <f t="shared" si="10"/>
        <v>1078.1097976524197</v>
      </c>
      <c r="AQ164" s="96">
        <f t="shared" si="10"/>
        <v>1075.4065317682798</v>
      </c>
      <c r="AR164" s="96">
        <f t="shared" si="10"/>
        <v>1072.7032658841397</v>
      </c>
      <c r="AS164" s="96">
        <f t="shared" si="10"/>
        <v>1070</v>
      </c>
    </row>
    <row r="165" spans="7:73" ht="13.9" customHeight="1" thickBot="1" x14ac:dyDescent="0.25">
      <c r="G165" s="16"/>
      <c r="H165" s="216"/>
      <c r="J165" s="205"/>
      <c r="K165" s="156" t="s">
        <v>85</v>
      </c>
      <c r="L165" s="97">
        <f t="shared" si="10"/>
        <v>2769.7352460630232</v>
      </c>
      <c r="M165" s="97">
        <f t="shared" si="10"/>
        <v>2639.797316386353</v>
      </c>
      <c r="N165" s="97">
        <f t="shared" si="10"/>
        <v>2639.797316386353</v>
      </c>
      <c r="O165" s="97">
        <f t="shared" si="10"/>
        <v>2639.797316386353</v>
      </c>
      <c r="P165" s="97">
        <f t="shared" si="10"/>
        <v>2639.797316386353</v>
      </c>
      <c r="Q165" s="97">
        <f t="shared" si="10"/>
        <v>2639.797316386353</v>
      </c>
      <c r="R165" s="97">
        <f t="shared" si="10"/>
        <v>2639.797316386353</v>
      </c>
      <c r="S165" s="97">
        <f t="shared" si="10"/>
        <v>2639.797316386353</v>
      </c>
      <c r="T165" s="97">
        <f t="shared" si="10"/>
        <v>2639.797316386353</v>
      </c>
      <c r="U165" s="97">
        <f t="shared" si="10"/>
        <v>2639.797316386353</v>
      </c>
      <c r="V165" s="97">
        <f t="shared" si="10"/>
        <v>2639.797316386353</v>
      </c>
      <c r="W165" s="97">
        <f t="shared" si="10"/>
        <v>2639.797316386353</v>
      </c>
      <c r="X165" s="97">
        <f t="shared" si="10"/>
        <v>2639.797316386353</v>
      </c>
      <c r="Y165" s="97">
        <f t="shared" si="10"/>
        <v>2639.797316386353</v>
      </c>
      <c r="Z165" s="97">
        <f t="shared" si="10"/>
        <v>2639.797316386353</v>
      </c>
      <c r="AA165" s="97">
        <f t="shared" si="10"/>
        <v>2639.797316386353</v>
      </c>
      <c r="AB165" s="97">
        <f t="shared" si="10"/>
        <v>2639.797316386353</v>
      </c>
      <c r="AC165" s="97">
        <f t="shared" si="10"/>
        <v>2639.797316386353</v>
      </c>
      <c r="AD165" s="97">
        <f t="shared" si="10"/>
        <v>2639.797316386353</v>
      </c>
      <c r="AE165" s="97">
        <f t="shared" si="10"/>
        <v>2639.797316386353</v>
      </c>
      <c r="AF165" s="97">
        <f t="shared" si="10"/>
        <v>2639.797316386353</v>
      </c>
      <c r="AG165" s="97">
        <f t="shared" si="10"/>
        <v>2639.797316386353</v>
      </c>
      <c r="AH165" s="97">
        <f t="shared" si="10"/>
        <v>2639.797316386353</v>
      </c>
      <c r="AI165" s="97">
        <f t="shared" si="10"/>
        <v>2639.797316386353</v>
      </c>
      <c r="AJ165" s="97">
        <f t="shared" si="10"/>
        <v>2639.797316386353</v>
      </c>
      <c r="AK165" s="97">
        <f t="shared" si="10"/>
        <v>2639.797316386353</v>
      </c>
      <c r="AL165" s="97">
        <f t="shared" si="10"/>
        <v>2639.797316386353</v>
      </c>
      <c r="AM165" s="97">
        <f t="shared" si="10"/>
        <v>2639.797316386353</v>
      </c>
      <c r="AN165" s="97">
        <f t="shared" si="10"/>
        <v>2639.797316386353</v>
      </c>
      <c r="AO165" s="97">
        <f t="shared" si="10"/>
        <v>2639.797316386353</v>
      </c>
      <c r="AP165" s="97">
        <f t="shared" si="10"/>
        <v>2639.797316386353</v>
      </c>
      <c r="AQ165" s="97">
        <f t="shared" si="10"/>
        <v>2639.797316386353</v>
      </c>
      <c r="AR165" s="97">
        <f t="shared" si="10"/>
        <v>2639.797316386353</v>
      </c>
      <c r="AS165" s="97">
        <f t="shared" si="10"/>
        <v>2639.797316386353</v>
      </c>
    </row>
    <row r="166" spans="7:73" ht="13.9" customHeight="1" thickTop="1" x14ac:dyDescent="0.2">
      <c r="G166" s="16"/>
      <c r="H166" s="216"/>
      <c r="J166" s="157"/>
      <c r="K166" s="8"/>
      <c r="L166" s="159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</row>
    <row r="167" spans="7:73" ht="13.9" customHeight="1" x14ac:dyDescent="0.2">
      <c r="G167" s="16"/>
      <c r="H167" s="216"/>
      <c r="L167" s="154">
        <v>2017</v>
      </c>
      <c r="M167" s="154">
        <v>2018</v>
      </c>
      <c r="N167" s="154">
        <v>2019</v>
      </c>
      <c r="O167" s="154">
        <v>2020</v>
      </c>
      <c r="P167" s="154">
        <v>2021</v>
      </c>
      <c r="Q167" s="154">
        <v>2022</v>
      </c>
      <c r="R167" s="154">
        <v>2023</v>
      </c>
      <c r="S167" s="154">
        <v>2024</v>
      </c>
      <c r="T167" s="154">
        <v>2025</v>
      </c>
      <c r="U167" s="154">
        <v>2026</v>
      </c>
      <c r="V167" s="154">
        <v>2027</v>
      </c>
      <c r="W167" s="154">
        <v>2028</v>
      </c>
      <c r="X167" s="154">
        <v>2029</v>
      </c>
      <c r="Y167" s="154">
        <v>2030</v>
      </c>
      <c r="Z167" s="154">
        <v>2031</v>
      </c>
      <c r="AA167" s="154">
        <v>2032</v>
      </c>
      <c r="AB167" s="154">
        <v>2033</v>
      </c>
      <c r="AC167" s="154">
        <v>2034</v>
      </c>
      <c r="AD167" s="154">
        <v>2035</v>
      </c>
      <c r="AE167" s="154">
        <v>2036</v>
      </c>
      <c r="AF167" s="154">
        <v>2037</v>
      </c>
      <c r="AG167" s="154">
        <v>2038</v>
      </c>
      <c r="AH167" s="154">
        <v>2039</v>
      </c>
      <c r="AI167" s="154">
        <v>2040</v>
      </c>
      <c r="AJ167" s="154">
        <v>2041</v>
      </c>
      <c r="AK167" s="154">
        <v>2042</v>
      </c>
      <c r="AL167" s="154">
        <v>2043</v>
      </c>
      <c r="AM167" s="154">
        <v>2044</v>
      </c>
      <c r="AN167" s="154">
        <v>2045</v>
      </c>
      <c r="AO167" s="154">
        <v>2046</v>
      </c>
      <c r="AP167" s="154">
        <v>2047</v>
      </c>
      <c r="AQ167" s="154">
        <v>2048</v>
      </c>
      <c r="AR167" s="154">
        <v>2049</v>
      </c>
      <c r="AS167" s="154">
        <v>2050</v>
      </c>
    </row>
    <row r="168" spans="7:73" ht="13.9" customHeight="1" x14ac:dyDescent="0.25">
      <c r="G168" s="16"/>
      <c r="H168" s="216"/>
      <c r="J168" s="203" t="s">
        <v>86</v>
      </c>
      <c r="K168" s="155" t="s">
        <v>71</v>
      </c>
      <c r="L168" s="95">
        <v>23.427781782268116</v>
      </c>
      <c r="M168" s="95">
        <v>21.475466633745775</v>
      </c>
      <c r="N168" s="95">
        <v>18.768527819999992</v>
      </c>
      <c r="O168" s="95">
        <v>17.736258789899995</v>
      </c>
      <c r="P168" s="95">
        <v>16.605218399945961</v>
      </c>
      <c r="Q168" s="95">
        <v>15.474178009991924</v>
      </c>
      <c r="R168" s="95">
        <v>14.34313762003789</v>
      </c>
      <c r="S168" s="95">
        <v>13.212097230083856</v>
      </c>
      <c r="T168" s="95">
        <v>12.081056840129822</v>
      </c>
      <c r="U168" s="95">
        <v>10.95001645017579</v>
      </c>
      <c r="V168" s="95">
        <v>9.818976060221754</v>
      </c>
      <c r="W168" s="95">
        <v>8.68793567026772</v>
      </c>
      <c r="X168" s="95">
        <v>7.5568952803136868</v>
      </c>
      <c r="Y168" s="95">
        <v>6.4258548903596528</v>
      </c>
      <c r="Z168" s="95">
        <v>6.2700981843963755</v>
      </c>
      <c r="AA168" s="95">
        <v>6.1143414784330981</v>
      </c>
      <c r="AB168" s="95">
        <v>5.9585847724698207</v>
      </c>
      <c r="AC168" s="95">
        <v>5.8028280665065433</v>
      </c>
      <c r="AD168" s="95">
        <v>5.6470713605432659</v>
      </c>
      <c r="AE168" s="95">
        <v>5.4913146545799894</v>
      </c>
      <c r="AF168" s="95">
        <v>5.335557948616712</v>
      </c>
      <c r="AG168" s="95">
        <v>5.1798012426534346</v>
      </c>
      <c r="AH168" s="95">
        <v>5.0240445366901572</v>
      </c>
      <c r="AI168" s="95">
        <v>4.8682878307268833</v>
      </c>
      <c r="AJ168" s="95">
        <v>4.7937883145145452</v>
      </c>
      <c r="AK168" s="95">
        <v>4.7192887983022072</v>
      </c>
      <c r="AL168" s="95">
        <v>4.6447892820898691</v>
      </c>
      <c r="AM168" s="95">
        <v>4.570289765877531</v>
      </c>
      <c r="AN168" s="95">
        <v>4.4957902496651938</v>
      </c>
      <c r="AO168" s="95">
        <v>4.4766321997321548</v>
      </c>
      <c r="AP168" s="95">
        <v>4.4574741497991166</v>
      </c>
      <c r="AQ168" s="95">
        <v>4.4383160998660784</v>
      </c>
      <c r="AR168" s="95">
        <v>4.4191580499330403</v>
      </c>
      <c r="AS168" s="98">
        <v>4.4000000000000004</v>
      </c>
      <c r="AT168"/>
      <c r="AU168"/>
    </row>
    <row r="169" spans="7:73" ht="13.9" customHeight="1" x14ac:dyDescent="0.2">
      <c r="G169" s="16"/>
      <c r="H169" s="216"/>
      <c r="J169" s="204"/>
      <c r="K169" s="8" t="s">
        <v>72</v>
      </c>
      <c r="L169" s="96">
        <v>23.427781782268116</v>
      </c>
      <c r="M169" s="96">
        <v>21.475466633745775</v>
      </c>
      <c r="N169" s="96">
        <v>20.602561863834836</v>
      </c>
      <c r="O169" s="96">
        <v>20.086745196578846</v>
      </c>
      <c r="P169" s="96">
        <v>19.204865985973182</v>
      </c>
      <c r="Q169" s="96">
        <v>18.322986775367518</v>
      </c>
      <c r="R169" s="96">
        <v>17.441107564761854</v>
      </c>
      <c r="S169" s="96">
        <v>16.55922835415619</v>
      </c>
      <c r="T169" s="96">
        <v>15.677349143550526</v>
      </c>
      <c r="U169" s="96">
        <v>14.795469932944858</v>
      </c>
      <c r="V169" s="96">
        <v>13.913590722339192</v>
      </c>
      <c r="W169" s="96">
        <v>13.031711511733526</v>
      </c>
      <c r="X169" s="96">
        <v>12.14983230112786</v>
      </c>
      <c r="Y169" s="96">
        <v>11.267953090522191</v>
      </c>
      <c r="Z169" s="96">
        <v>11.05389827197812</v>
      </c>
      <c r="AA169" s="96">
        <v>10.83984345343405</v>
      </c>
      <c r="AB169" s="96">
        <v>10.625788634889981</v>
      </c>
      <c r="AC169" s="96">
        <v>10.411733816345908</v>
      </c>
      <c r="AD169" s="96">
        <v>10.197678997801837</v>
      </c>
      <c r="AE169" s="96">
        <v>9.9836241792577667</v>
      </c>
      <c r="AF169" s="96">
        <v>9.769569360713696</v>
      </c>
      <c r="AG169" s="96">
        <v>9.555514542169627</v>
      </c>
      <c r="AH169" s="96">
        <v>9.3414597236255545</v>
      </c>
      <c r="AI169" s="96">
        <v>9.1274049050814767</v>
      </c>
      <c r="AJ169" s="96">
        <v>9.0355500511383013</v>
      </c>
      <c r="AK169" s="96">
        <v>8.943695197195126</v>
      </c>
      <c r="AL169" s="96">
        <v>8.8518403432519506</v>
      </c>
      <c r="AM169" s="96">
        <v>8.7599854893087752</v>
      </c>
      <c r="AN169" s="96">
        <v>8.6681306353655962</v>
      </c>
      <c r="AO169" s="96">
        <v>8.6465045082924767</v>
      </c>
      <c r="AP169" s="96">
        <v>8.6248783812193572</v>
      </c>
      <c r="AQ169" s="96">
        <v>8.6032522541462377</v>
      </c>
      <c r="AR169" s="96">
        <v>8.5816261270731182</v>
      </c>
      <c r="AS169" s="99">
        <v>8.56</v>
      </c>
    </row>
    <row r="170" spans="7:73" ht="13.9" customHeight="1" thickBot="1" x14ac:dyDescent="0.25">
      <c r="G170" s="16"/>
      <c r="H170" s="216"/>
      <c r="J170" s="204"/>
      <c r="K170" s="156" t="s">
        <v>73</v>
      </c>
      <c r="L170" s="97">
        <v>23.427781782268116</v>
      </c>
      <c r="M170" s="97">
        <v>21.475466633745775</v>
      </c>
      <c r="N170" s="97">
        <v>21.475466633745775</v>
      </c>
      <c r="O170" s="97">
        <v>21.475466633745775</v>
      </c>
      <c r="P170" s="97">
        <v>21.475466633745775</v>
      </c>
      <c r="Q170" s="97">
        <v>21.475466633745775</v>
      </c>
      <c r="R170" s="97">
        <v>21.475466633745775</v>
      </c>
      <c r="S170" s="97">
        <v>21.475466633745775</v>
      </c>
      <c r="T170" s="97">
        <v>21.475466633745775</v>
      </c>
      <c r="U170" s="97">
        <v>21.475466633745775</v>
      </c>
      <c r="V170" s="97">
        <v>21.475466633745775</v>
      </c>
      <c r="W170" s="97">
        <v>21.475466633745775</v>
      </c>
      <c r="X170" s="97">
        <v>21.475466633745775</v>
      </c>
      <c r="Y170" s="97">
        <v>21.475466633745775</v>
      </c>
      <c r="Z170" s="97">
        <v>21.475466633745775</v>
      </c>
      <c r="AA170" s="97">
        <v>21.475466633745775</v>
      </c>
      <c r="AB170" s="97">
        <v>21.475466633745775</v>
      </c>
      <c r="AC170" s="97">
        <v>21.475466633745775</v>
      </c>
      <c r="AD170" s="97">
        <v>21.475466633745775</v>
      </c>
      <c r="AE170" s="97">
        <v>21.475466633745775</v>
      </c>
      <c r="AF170" s="97">
        <v>21.475466633745775</v>
      </c>
      <c r="AG170" s="97">
        <v>21.475466633745775</v>
      </c>
      <c r="AH170" s="97">
        <v>21.475466633745775</v>
      </c>
      <c r="AI170" s="97">
        <v>21.475466633745775</v>
      </c>
      <c r="AJ170" s="97">
        <v>21.475466633745775</v>
      </c>
      <c r="AK170" s="97">
        <v>21.475466633745775</v>
      </c>
      <c r="AL170" s="97">
        <v>21.475466633745775</v>
      </c>
      <c r="AM170" s="97">
        <v>21.475466633745775</v>
      </c>
      <c r="AN170" s="97">
        <v>21.475466633745775</v>
      </c>
      <c r="AO170" s="97">
        <v>21.475466633745775</v>
      </c>
      <c r="AP170" s="97">
        <v>21.475466633745775</v>
      </c>
      <c r="AQ170" s="97">
        <v>21.475466633745775</v>
      </c>
      <c r="AR170" s="97">
        <v>21.475466633745775</v>
      </c>
      <c r="AS170" s="97">
        <v>21.475466633745775</v>
      </c>
    </row>
    <row r="171" spans="7:73" ht="13.9" customHeight="1" thickTop="1" x14ac:dyDescent="0.25">
      <c r="G171" s="16"/>
      <c r="H171" s="216"/>
      <c r="J171" s="204"/>
      <c r="K171" s="155" t="s">
        <v>74</v>
      </c>
      <c r="L171" s="95">
        <f t="shared" ref="L171:AS178" si="11">L168</f>
        <v>23.427781782268116</v>
      </c>
      <c r="M171" s="95">
        <f t="shared" si="11"/>
        <v>21.475466633745775</v>
      </c>
      <c r="N171" s="95">
        <f t="shared" si="11"/>
        <v>18.768527819999992</v>
      </c>
      <c r="O171" s="95">
        <f t="shared" si="11"/>
        <v>17.736258789899995</v>
      </c>
      <c r="P171" s="95">
        <f t="shared" si="11"/>
        <v>16.605218399945961</v>
      </c>
      <c r="Q171" s="95">
        <f t="shared" si="11"/>
        <v>15.474178009991924</v>
      </c>
      <c r="R171" s="95">
        <f t="shared" si="11"/>
        <v>14.34313762003789</v>
      </c>
      <c r="S171" s="95">
        <f t="shared" si="11"/>
        <v>13.212097230083856</v>
      </c>
      <c r="T171" s="95">
        <f t="shared" si="11"/>
        <v>12.081056840129822</v>
      </c>
      <c r="U171" s="95">
        <f t="shared" si="11"/>
        <v>10.95001645017579</v>
      </c>
      <c r="V171" s="95">
        <f t="shared" si="11"/>
        <v>9.818976060221754</v>
      </c>
      <c r="W171" s="95">
        <f t="shared" si="11"/>
        <v>8.68793567026772</v>
      </c>
      <c r="X171" s="95">
        <f t="shared" si="11"/>
        <v>7.5568952803136868</v>
      </c>
      <c r="Y171" s="95">
        <f t="shared" si="11"/>
        <v>6.4258548903596528</v>
      </c>
      <c r="Z171" s="95">
        <f t="shared" si="11"/>
        <v>6.2700981843963755</v>
      </c>
      <c r="AA171" s="95">
        <f t="shared" si="11"/>
        <v>6.1143414784330981</v>
      </c>
      <c r="AB171" s="95">
        <f t="shared" si="11"/>
        <v>5.9585847724698207</v>
      </c>
      <c r="AC171" s="95">
        <f t="shared" si="11"/>
        <v>5.8028280665065433</v>
      </c>
      <c r="AD171" s="95">
        <f t="shared" si="11"/>
        <v>5.6470713605432659</v>
      </c>
      <c r="AE171" s="95">
        <f t="shared" si="11"/>
        <v>5.4913146545799894</v>
      </c>
      <c r="AF171" s="95">
        <f t="shared" si="11"/>
        <v>5.335557948616712</v>
      </c>
      <c r="AG171" s="95">
        <f t="shared" si="11"/>
        <v>5.1798012426534346</v>
      </c>
      <c r="AH171" s="95">
        <f t="shared" si="11"/>
        <v>5.0240445366901572</v>
      </c>
      <c r="AI171" s="95">
        <f t="shared" si="11"/>
        <v>4.8682878307268833</v>
      </c>
      <c r="AJ171" s="95">
        <f t="shared" si="11"/>
        <v>4.7937883145145452</v>
      </c>
      <c r="AK171" s="95">
        <f t="shared" si="11"/>
        <v>4.7192887983022072</v>
      </c>
      <c r="AL171" s="95">
        <f t="shared" si="11"/>
        <v>4.6447892820898691</v>
      </c>
      <c r="AM171" s="95">
        <f t="shared" si="11"/>
        <v>4.570289765877531</v>
      </c>
      <c r="AN171" s="95">
        <f t="shared" si="11"/>
        <v>4.4957902496651938</v>
      </c>
      <c r="AO171" s="95">
        <f t="shared" si="11"/>
        <v>4.4766321997321548</v>
      </c>
      <c r="AP171" s="95">
        <f t="shared" si="11"/>
        <v>4.4574741497991166</v>
      </c>
      <c r="AQ171" s="95">
        <f t="shared" si="11"/>
        <v>4.4383160998660784</v>
      </c>
      <c r="AR171" s="95">
        <f t="shared" si="11"/>
        <v>4.4191580499330403</v>
      </c>
      <c r="AS171" s="98">
        <f t="shared" si="11"/>
        <v>4.4000000000000004</v>
      </c>
      <c r="AV171"/>
      <c r="AW171"/>
    </row>
    <row r="172" spans="7:73" ht="13.9" customHeight="1" x14ac:dyDescent="0.2">
      <c r="G172" s="16"/>
      <c r="H172" s="216"/>
      <c r="J172" s="204"/>
      <c r="K172" s="8" t="s">
        <v>75</v>
      </c>
      <c r="L172" s="96">
        <f t="shared" si="11"/>
        <v>23.427781782268116</v>
      </c>
      <c r="M172" s="96">
        <f t="shared" si="11"/>
        <v>21.475466633745775</v>
      </c>
      <c r="N172" s="96">
        <f t="shared" si="11"/>
        <v>20.602561863834836</v>
      </c>
      <c r="O172" s="96">
        <f t="shared" si="11"/>
        <v>20.086745196578846</v>
      </c>
      <c r="P172" s="96">
        <f t="shared" si="11"/>
        <v>19.204865985973182</v>
      </c>
      <c r="Q172" s="96">
        <f t="shared" si="11"/>
        <v>18.322986775367518</v>
      </c>
      <c r="R172" s="96">
        <f t="shared" si="11"/>
        <v>17.441107564761854</v>
      </c>
      <c r="S172" s="96">
        <f t="shared" si="11"/>
        <v>16.55922835415619</v>
      </c>
      <c r="T172" s="96">
        <f t="shared" si="11"/>
        <v>15.677349143550526</v>
      </c>
      <c r="U172" s="96">
        <f t="shared" si="11"/>
        <v>14.795469932944858</v>
      </c>
      <c r="V172" s="96">
        <f t="shared" si="11"/>
        <v>13.913590722339192</v>
      </c>
      <c r="W172" s="96">
        <f t="shared" si="11"/>
        <v>13.031711511733526</v>
      </c>
      <c r="X172" s="96">
        <f t="shared" si="11"/>
        <v>12.14983230112786</v>
      </c>
      <c r="Y172" s="96">
        <f t="shared" si="11"/>
        <v>11.267953090522191</v>
      </c>
      <c r="Z172" s="96">
        <f t="shared" si="11"/>
        <v>11.05389827197812</v>
      </c>
      <c r="AA172" s="96">
        <f t="shared" si="11"/>
        <v>10.83984345343405</v>
      </c>
      <c r="AB172" s="96">
        <f t="shared" si="11"/>
        <v>10.625788634889981</v>
      </c>
      <c r="AC172" s="96">
        <f t="shared" si="11"/>
        <v>10.411733816345908</v>
      </c>
      <c r="AD172" s="96">
        <f t="shared" si="11"/>
        <v>10.197678997801837</v>
      </c>
      <c r="AE172" s="96">
        <f t="shared" si="11"/>
        <v>9.9836241792577667</v>
      </c>
      <c r="AF172" s="96">
        <f t="shared" si="11"/>
        <v>9.769569360713696</v>
      </c>
      <c r="AG172" s="96">
        <f t="shared" si="11"/>
        <v>9.555514542169627</v>
      </c>
      <c r="AH172" s="96">
        <f t="shared" si="11"/>
        <v>9.3414597236255545</v>
      </c>
      <c r="AI172" s="96">
        <f t="shared" si="11"/>
        <v>9.1274049050814767</v>
      </c>
      <c r="AJ172" s="96">
        <f t="shared" si="11"/>
        <v>9.0355500511383013</v>
      </c>
      <c r="AK172" s="96">
        <f t="shared" si="11"/>
        <v>8.943695197195126</v>
      </c>
      <c r="AL172" s="96">
        <f t="shared" si="11"/>
        <v>8.8518403432519506</v>
      </c>
      <c r="AM172" s="96">
        <f t="shared" si="11"/>
        <v>8.7599854893087752</v>
      </c>
      <c r="AN172" s="96">
        <f t="shared" si="11"/>
        <v>8.6681306353655962</v>
      </c>
      <c r="AO172" s="96">
        <f t="shared" si="11"/>
        <v>8.6465045082924767</v>
      </c>
      <c r="AP172" s="96">
        <f t="shared" si="11"/>
        <v>8.6248783812193572</v>
      </c>
      <c r="AQ172" s="96">
        <f t="shared" si="11"/>
        <v>8.6032522541462377</v>
      </c>
      <c r="AR172" s="96">
        <f t="shared" si="11"/>
        <v>8.5816261270731182</v>
      </c>
      <c r="AS172" s="99">
        <f t="shared" si="11"/>
        <v>8.56</v>
      </c>
    </row>
    <row r="173" spans="7:73" ht="13.9" customHeight="1" thickBot="1" x14ac:dyDescent="0.3">
      <c r="G173" s="16"/>
      <c r="H173" s="216"/>
      <c r="J173" s="204"/>
      <c r="K173" s="156" t="s">
        <v>76</v>
      </c>
      <c r="L173" s="97">
        <f t="shared" si="11"/>
        <v>23.427781782268116</v>
      </c>
      <c r="M173" s="97">
        <f t="shared" si="11"/>
        <v>21.475466633745775</v>
      </c>
      <c r="N173" s="97">
        <f t="shared" si="11"/>
        <v>21.475466633745775</v>
      </c>
      <c r="O173" s="97">
        <f t="shared" si="11"/>
        <v>21.475466633745775</v>
      </c>
      <c r="P173" s="97">
        <f t="shared" si="11"/>
        <v>21.475466633745775</v>
      </c>
      <c r="Q173" s="97">
        <f t="shared" si="11"/>
        <v>21.475466633745775</v>
      </c>
      <c r="R173" s="97">
        <f t="shared" si="11"/>
        <v>21.475466633745775</v>
      </c>
      <c r="S173" s="97">
        <f t="shared" si="11"/>
        <v>21.475466633745775</v>
      </c>
      <c r="T173" s="97">
        <f t="shared" si="11"/>
        <v>21.475466633745775</v>
      </c>
      <c r="U173" s="97">
        <f t="shared" si="11"/>
        <v>21.475466633745775</v>
      </c>
      <c r="V173" s="97">
        <f t="shared" si="11"/>
        <v>21.475466633745775</v>
      </c>
      <c r="W173" s="97">
        <f t="shared" si="11"/>
        <v>21.475466633745775</v>
      </c>
      <c r="X173" s="97">
        <f t="shared" si="11"/>
        <v>21.475466633745775</v>
      </c>
      <c r="Y173" s="97">
        <f t="shared" si="11"/>
        <v>21.475466633745775</v>
      </c>
      <c r="Z173" s="97">
        <f t="shared" si="11"/>
        <v>21.475466633745775</v>
      </c>
      <c r="AA173" s="97">
        <f t="shared" si="11"/>
        <v>21.475466633745775</v>
      </c>
      <c r="AB173" s="97">
        <f t="shared" si="11"/>
        <v>21.475466633745775</v>
      </c>
      <c r="AC173" s="97">
        <f t="shared" si="11"/>
        <v>21.475466633745775</v>
      </c>
      <c r="AD173" s="97">
        <f t="shared" si="11"/>
        <v>21.475466633745775</v>
      </c>
      <c r="AE173" s="97">
        <f t="shared" si="11"/>
        <v>21.475466633745775</v>
      </c>
      <c r="AF173" s="97">
        <f t="shared" si="11"/>
        <v>21.475466633745775</v>
      </c>
      <c r="AG173" s="97">
        <f t="shared" si="11"/>
        <v>21.475466633745775</v>
      </c>
      <c r="AH173" s="97">
        <f t="shared" si="11"/>
        <v>21.475466633745775</v>
      </c>
      <c r="AI173" s="97">
        <f t="shared" si="11"/>
        <v>21.475466633745775</v>
      </c>
      <c r="AJ173" s="97">
        <f t="shared" si="11"/>
        <v>21.475466633745775</v>
      </c>
      <c r="AK173" s="97">
        <f t="shared" si="11"/>
        <v>21.475466633745775</v>
      </c>
      <c r="AL173" s="97">
        <f t="shared" si="11"/>
        <v>21.475466633745775</v>
      </c>
      <c r="AM173" s="97">
        <f t="shared" si="11"/>
        <v>21.475466633745775</v>
      </c>
      <c r="AN173" s="97">
        <f t="shared" si="11"/>
        <v>21.475466633745775</v>
      </c>
      <c r="AO173" s="97">
        <f t="shared" si="11"/>
        <v>21.475466633745775</v>
      </c>
      <c r="AP173" s="97">
        <f t="shared" si="11"/>
        <v>21.475466633745775</v>
      </c>
      <c r="AQ173" s="97">
        <f t="shared" si="11"/>
        <v>21.475466633745775</v>
      </c>
      <c r="AR173" s="97">
        <f t="shared" si="11"/>
        <v>21.475466633745775</v>
      </c>
      <c r="AS173" s="97">
        <f t="shared" si="11"/>
        <v>21.475466633745775</v>
      </c>
      <c r="BK173"/>
      <c r="BL173"/>
      <c r="BM173"/>
    </row>
    <row r="174" spans="7:73" ht="13.9" customHeight="1" thickTop="1" x14ac:dyDescent="0.25">
      <c r="G174" s="16"/>
      <c r="H174" s="216"/>
      <c r="J174" s="204"/>
      <c r="K174" s="155" t="s">
        <v>77</v>
      </c>
      <c r="L174" s="95">
        <f t="shared" si="11"/>
        <v>23.427781782268116</v>
      </c>
      <c r="M174" s="95">
        <f t="shared" si="11"/>
        <v>21.475466633745775</v>
      </c>
      <c r="N174" s="95">
        <f t="shared" si="11"/>
        <v>18.768527819999992</v>
      </c>
      <c r="O174" s="95">
        <f t="shared" si="11"/>
        <v>17.736258789899995</v>
      </c>
      <c r="P174" s="95">
        <f t="shared" si="11"/>
        <v>16.605218399945961</v>
      </c>
      <c r="Q174" s="95">
        <f t="shared" si="11"/>
        <v>15.474178009991924</v>
      </c>
      <c r="R174" s="95">
        <f t="shared" si="11"/>
        <v>14.34313762003789</v>
      </c>
      <c r="S174" s="95">
        <f t="shared" si="11"/>
        <v>13.212097230083856</v>
      </c>
      <c r="T174" s="95">
        <f t="shared" si="11"/>
        <v>12.081056840129822</v>
      </c>
      <c r="U174" s="95">
        <f t="shared" si="11"/>
        <v>10.95001645017579</v>
      </c>
      <c r="V174" s="95">
        <f t="shared" si="11"/>
        <v>9.818976060221754</v>
      </c>
      <c r="W174" s="95">
        <f t="shared" si="11"/>
        <v>8.68793567026772</v>
      </c>
      <c r="X174" s="95">
        <f t="shared" si="11"/>
        <v>7.5568952803136868</v>
      </c>
      <c r="Y174" s="95">
        <f t="shared" si="11"/>
        <v>6.4258548903596528</v>
      </c>
      <c r="Z174" s="95">
        <f t="shared" si="11"/>
        <v>6.2700981843963755</v>
      </c>
      <c r="AA174" s="95">
        <f t="shared" si="11"/>
        <v>6.1143414784330981</v>
      </c>
      <c r="AB174" s="95">
        <f t="shared" si="11"/>
        <v>5.9585847724698207</v>
      </c>
      <c r="AC174" s="95">
        <f t="shared" si="11"/>
        <v>5.8028280665065433</v>
      </c>
      <c r="AD174" s="95">
        <f t="shared" si="11"/>
        <v>5.6470713605432659</v>
      </c>
      <c r="AE174" s="95">
        <f t="shared" si="11"/>
        <v>5.4913146545799894</v>
      </c>
      <c r="AF174" s="95">
        <f t="shared" si="11"/>
        <v>5.335557948616712</v>
      </c>
      <c r="AG174" s="95">
        <f t="shared" si="11"/>
        <v>5.1798012426534346</v>
      </c>
      <c r="AH174" s="95">
        <f t="shared" si="11"/>
        <v>5.0240445366901572</v>
      </c>
      <c r="AI174" s="95">
        <f t="shared" si="11"/>
        <v>4.8682878307268833</v>
      </c>
      <c r="AJ174" s="95">
        <f t="shared" si="11"/>
        <v>4.7937883145145452</v>
      </c>
      <c r="AK174" s="95">
        <f t="shared" si="11"/>
        <v>4.7192887983022072</v>
      </c>
      <c r="AL174" s="95">
        <f t="shared" si="11"/>
        <v>4.6447892820898691</v>
      </c>
      <c r="AM174" s="95">
        <f t="shared" si="11"/>
        <v>4.570289765877531</v>
      </c>
      <c r="AN174" s="95">
        <f t="shared" si="11"/>
        <v>4.4957902496651938</v>
      </c>
      <c r="AO174" s="95">
        <f t="shared" si="11"/>
        <v>4.4766321997321548</v>
      </c>
      <c r="AP174" s="95">
        <f t="shared" si="11"/>
        <v>4.4574741497991166</v>
      </c>
      <c r="AQ174" s="95">
        <f t="shared" si="11"/>
        <v>4.4383160998660784</v>
      </c>
      <c r="AR174" s="95">
        <f t="shared" si="11"/>
        <v>4.4191580499330403</v>
      </c>
      <c r="AS174" s="98">
        <f t="shared" si="11"/>
        <v>4.4000000000000004</v>
      </c>
      <c r="AZ174"/>
      <c r="BA174"/>
      <c r="BB174"/>
      <c r="BC174"/>
      <c r="BF174"/>
      <c r="BG174"/>
      <c r="BH174"/>
      <c r="BI174"/>
      <c r="BJ174"/>
      <c r="BN174"/>
      <c r="BO174"/>
      <c r="BP174"/>
      <c r="BQ174"/>
      <c r="BR174"/>
      <c r="BS174"/>
      <c r="BT174"/>
      <c r="BU174"/>
    </row>
    <row r="175" spans="7:73" ht="13.9" customHeight="1" x14ac:dyDescent="0.25">
      <c r="G175" s="16"/>
      <c r="H175" s="216"/>
      <c r="J175" s="204"/>
      <c r="K175" s="8" t="s">
        <v>78</v>
      </c>
      <c r="L175" s="96">
        <f t="shared" si="11"/>
        <v>23.427781782268116</v>
      </c>
      <c r="M175" s="96">
        <f t="shared" si="11"/>
        <v>21.475466633745775</v>
      </c>
      <c r="N175" s="96">
        <f t="shared" si="11"/>
        <v>20.602561863834836</v>
      </c>
      <c r="O175" s="96">
        <f t="shared" si="11"/>
        <v>20.086745196578846</v>
      </c>
      <c r="P175" s="96">
        <f t="shared" si="11"/>
        <v>19.204865985973182</v>
      </c>
      <c r="Q175" s="96">
        <f t="shared" si="11"/>
        <v>18.322986775367518</v>
      </c>
      <c r="R175" s="96">
        <f t="shared" si="11"/>
        <v>17.441107564761854</v>
      </c>
      <c r="S175" s="96">
        <f t="shared" si="11"/>
        <v>16.55922835415619</v>
      </c>
      <c r="T175" s="96">
        <f t="shared" si="11"/>
        <v>15.677349143550526</v>
      </c>
      <c r="U175" s="96">
        <f t="shared" si="11"/>
        <v>14.795469932944858</v>
      </c>
      <c r="V175" s="96">
        <f t="shared" si="11"/>
        <v>13.913590722339192</v>
      </c>
      <c r="W175" s="96">
        <f t="shared" si="11"/>
        <v>13.031711511733526</v>
      </c>
      <c r="X175" s="96">
        <f t="shared" si="11"/>
        <v>12.14983230112786</v>
      </c>
      <c r="Y175" s="96">
        <f t="shared" si="11"/>
        <v>11.267953090522191</v>
      </c>
      <c r="Z175" s="96">
        <f t="shared" si="11"/>
        <v>11.05389827197812</v>
      </c>
      <c r="AA175" s="96">
        <f t="shared" si="11"/>
        <v>10.83984345343405</v>
      </c>
      <c r="AB175" s="96">
        <f t="shared" si="11"/>
        <v>10.625788634889981</v>
      </c>
      <c r="AC175" s="96">
        <f t="shared" si="11"/>
        <v>10.411733816345908</v>
      </c>
      <c r="AD175" s="96">
        <f t="shared" si="11"/>
        <v>10.197678997801837</v>
      </c>
      <c r="AE175" s="96">
        <f t="shared" si="11"/>
        <v>9.9836241792577667</v>
      </c>
      <c r="AF175" s="96">
        <f t="shared" si="11"/>
        <v>9.769569360713696</v>
      </c>
      <c r="AG175" s="96">
        <f t="shared" si="11"/>
        <v>9.555514542169627</v>
      </c>
      <c r="AH175" s="96">
        <f t="shared" si="11"/>
        <v>9.3414597236255545</v>
      </c>
      <c r="AI175" s="96">
        <f t="shared" si="11"/>
        <v>9.1274049050814767</v>
      </c>
      <c r="AJ175" s="96">
        <f t="shared" si="11"/>
        <v>9.0355500511383013</v>
      </c>
      <c r="AK175" s="96">
        <f t="shared" si="11"/>
        <v>8.943695197195126</v>
      </c>
      <c r="AL175" s="96">
        <f t="shared" si="11"/>
        <v>8.8518403432519506</v>
      </c>
      <c r="AM175" s="96">
        <f t="shared" si="11"/>
        <v>8.7599854893087752</v>
      </c>
      <c r="AN175" s="96">
        <f t="shared" si="11"/>
        <v>8.6681306353655962</v>
      </c>
      <c r="AO175" s="96">
        <f t="shared" si="11"/>
        <v>8.6465045082924767</v>
      </c>
      <c r="AP175" s="96">
        <f t="shared" si="11"/>
        <v>8.6248783812193572</v>
      </c>
      <c r="AQ175" s="96">
        <f t="shared" si="11"/>
        <v>8.6032522541462377</v>
      </c>
      <c r="AR175" s="96">
        <f t="shared" si="11"/>
        <v>8.5816261270731182</v>
      </c>
      <c r="AS175" s="99">
        <f t="shared" si="11"/>
        <v>8.56</v>
      </c>
      <c r="BD175"/>
      <c r="BE175"/>
    </row>
    <row r="176" spans="7:73" ht="13.9" customHeight="1" thickBot="1" x14ac:dyDescent="0.25">
      <c r="G176" s="16"/>
      <c r="H176" s="216"/>
      <c r="J176" s="204"/>
      <c r="K176" s="156" t="s">
        <v>79</v>
      </c>
      <c r="L176" s="97">
        <f t="shared" si="11"/>
        <v>23.427781782268116</v>
      </c>
      <c r="M176" s="97">
        <f t="shared" si="11"/>
        <v>21.475466633745775</v>
      </c>
      <c r="N176" s="97">
        <f t="shared" si="11"/>
        <v>21.475466633745775</v>
      </c>
      <c r="O176" s="97">
        <f t="shared" si="11"/>
        <v>21.475466633745775</v>
      </c>
      <c r="P176" s="97">
        <f t="shared" si="11"/>
        <v>21.475466633745775</v>
      </c>
      <c r="Q176" s="97">
        <f t="shared" si="11"/>
        <v>21.475466633745775</v>
      </c>
      <c r="R176" s="97">
        <f t="shared" si="11"/>
        <v>21.475466633745775</v>
      </c>
      <c r="S176" s="97">
        <f t="shared" si="11"/>
        <v>21.475466633745775</v>
      </c>
      <c r="T176" s="97">
        <f t="shared" si="11"/>
        <v>21.475466633745775</v>
      </c>
      <c r="U176" s="97">
        <f t="shared" si="11"/>
        <v>21.475466633745775</v>
      </c>
      <c r="V176" s="97">
        <f t="shared" si="11"/>
        <v>21.475466633745775</v>
      </c>
      <c r="W176" s="97">
        <f t="shared" si="11"/>
        <v>21.475466633745775</v>
      </c>
      <c r="X176" s="97">
        <f t="shared" si="11"/>
        <v>21.475466633745775</v>
      </c>
      <c r="Y176" s="97">
        <f t="shared" si="11"/>
        <v>21.475466633745775</v>
      </c>
      <c r="Z176" s="97">
        <f t="shared" si="11"/>
        <v>21.475466633745775</v>
      </c>
      <c r="AA176" s="97">
        <f t="shared" si="11"/>
        <v>21.475466633745775</v>
      </c>
      <c r="AB176" s="97">
        <f t="shared" si="11"/>
        <v>21.475466633745775</v>
      </c>
      <c r="AC176" s="97">
        <f t="shared" si="11"/>
        <v>21.475466633745775</v>
      </c>
      <c r="AD176" s="97">
        <f t="shared" si="11"/>
        <v>21.475466633745775</v>
      </c>
      <c r="AE176" s="97">
        <f t="shared" si="11"/>
        <v>21.475466633745775</v>
      </c>
      <c r="AF176" s="97">
        <f t="shared" si="11"/>
        <v>21.475466633745775</v>
      </c>
      <c r="AG176" s="97">
        <f t="shared" si="11"/>
        <v>21.475466633745775</v>
      </c>
      <c r="AH176" s="97">
        <f t="shared" si="11"/>
        <v>21.475466633745775</v>
      </c>
      <c r="AI176" s="97">
        <f t="shared" si="11"/>
        <v>21.475466633745775</v>
      </c>
      <c r="AJ176" s="97">
        <f t="shared" si="11"/>
        <v>21.475466633745775</v>
      </c>
      <c r="AK176" s="97">
        <f t="shared" si="11"/>
        <v>21.475466633745775</v>
      </c>
      <c r="AL176" s="97">
        <f t="shared" si="11"/>
        <v>21.475466633745775</v>
      </c>
      <c r="AM176" s="97">
        <f t="shared" si="11"/>
        <v>21.475466633745775</v>
      </c>
      <c r="AN176" s="97">
        <f t="shared" si="11"/>
        <v>21.475466633745775</v>
      </c>
      <c r="AO176" s="97">
        <f t="shared" si="11"/>
        <v>21.475466633745775</v>
      </c>
      <c r="AP176" s="97">
        <f t="shared" si="11"/>
        <v>21.475466633745775</v>
      </c>
      <c r="AQ176" s="97">
        <f t="shared" si="11"/>
        <v>21.475466633745775</v>
      </c>
      <c r="AR176" s="97">
        <f t="shared" si="11"/>
        <v>21.475466633745775</v>
      </c>
      <c r="AS176" s="97">
        <f t="shared" si="11"/>
        <v>21.475466633745775</v>
      </c>
    </row>
    <row r="177" spans="7:103" ht="13.9" customHeight="1" thickTop="1" x14ac:dyDescent="0.25">
      <c r="G177" s="16"/>
      <c r="H177" s="216"/>
      <c r="J177" s="204"/>
      <c r="K177" s="155" t="s">
        <v>80</v>
      </c>
      <c r="L177" s="95">
        <f t="shared" si="11"/>
        <v>23.427781782268116</v>
      </c>
      <c r="M177" s="95">
        <f t="shared" si="11"/>
        <v>21.475466633745775</v>
      </c>
      <c r="N177" s="95">
        <f t="shared" si="11"/>
        <v>18.768527819999992</v>
      </c>
      <c r="O177" s="95">
        <f t="shared" si="11"/>
        <v>17.736258789899995</v>
      </c>
      <c r="P177" s="95">
        <f t="shared" si="11"/>
        <v>16.605218399945961</v>
      </c>
      <c r="Q177" s="95">
        <f t="shared" si="11"/>
        <v>15.474178009991924</v>
      </c>
      <c r="R177" s="95">
        <f t="shared" si="11"/>
        <v>14.34313762003789</v>
      </c>
      <c r="S177" s="95">
        <f t="shared" si="11"/>
        <v>13.212097230083856</v>
      </c>
      <c r="T177" s="95">
        <f t="shared" si="11"/>
        <v>12.081056840129822</v>
      </c>
      <c r="U177" s="95">
        <f t="shared" si="11"/>
        <v>10.95001645017579</v>
      </c>
      <c r="V177" s="95">
        <f t="shared" si="11"/>
        <v>9.818976060221754</v>
      </c>
      <c r="W177" s="95">
        <f t="shared" si="11"/>
        <v>8.68793567026772</v>
      </c>
      <c r="X177" s="95">
        <f t="shared" si="11"/>
        <v>7.5568952803136868</v>
      </c>
      <c r="Y177" s="95">
        <f t="shared" si="11"/>
        <v>6.4258548903596528</v>
      </c>
      <c r="Z177" s="95">
        <f t="shared" si="11"/>
        <v>6.2700981843963755</v>
      </c>
      <c r="AA177" s="95">
        <f t="shared" si="11"/>
        <v>6.1143414784330981</v>
      </c>
      <c r="AB177" s="95">
        <f t="shared" si="11"/>
        <v>5.9585847724698207</v>
      </c>
      <c r="AC177" s="95">
        <f t="shared" si="11"/>
        <v>5.8028280665065433</v>
      </c>
      <c r="AD177" s="95">
        <f t="shared" si="11"/>
        <v>5.6470713605432659</v>
      </c>
      <c r="AE177" s="95">
        <f t="shared" si="11"/>
        <v>5.4913146545799894</v>
      </c>
      <c r="AF177" s="95">
        <f t="shared" si="11"/>
        <v>5.335557948616712</v>
      </c>
      <c r="AG177" s="95">
        <f t="shared" si="11"/>
        <v>5.1798012426534346</v>
      </c>
      <c r="AH177" s="95">
        <f t="shared" si="11"/>
        <v>5.0240445366901572</v>
      </c>
      <c r="AI177" s="95">
        <f t="shared" si="11"/>
        <v>4.8682878307268833</v>
      </c>
      <c r="AJ177" s="95">
        <f t="shared" si="11"/>
        <v>4.7937883145145452</v>
      </c>
      <c r="AK177" s="95">
        <f t="shared" si="11"/>
        <v>4.7192887983022072</v>
      </c>
      <c r="AL177" s="95">
        <f t="shared" si="11"/>
        <v>4.6447892820898691</v>
      </c>
      <c r="AM177" s="95">
        <f t="shared" si="11"/>
        <v>4.570289765877531</v>
      </c>
      <c r="AN177" s="95">
        <f t="shared" si="11"/>
        <v>4.4957902496651938</v>
      </c>
      <c r="AO177" s="95">
        <f t="shared" si="11"/>
        <v>4.4766321997321548</v>
      </c>
      <c r="AP177" s="95">
        <f t="shared" si="11"/>
        <v>4.4574741497991166</v>
      </c>
      <c r="AQ177" s="95">
        <f t="shared" si="11"/>
        <v>4.4383160998660784</v>
      </c>
      <c r="AR177" s="95">
        <f t="shared" si="11"/>
        <v>4.4191580499330403</v>
      </c>
      <c r="AS177" s="98">
        <f t="shared" si="11"/>
        <v>4.4000000000000004</v>
      </c>
      <c r="AZ177"/>
      <c r="BA177"/>
      <c r="BB177"/>
      <c r="BC177"/>
      <c r="BF177"/>
      <c r="BG177"/>
      <c r="BH177"/>
      <c r="BI177"/>
      <c r="BJ177"/>
      <c r="BN177"/>
      <c r="BO177"/>
      <c r="BP177"/>
      <c r="BQ177"/>
      <c r="BR177"/>
      <c r="BS177"/>
      <c r="BT177"/>
      <c r="BU177"/>
    </row>
    <row r="178" spans="7:103" ht="13.9" customHeight="1" x14ac:dyDescent="0.25">
      <c r="G178" s="16"/>
      <c r="H178" s="216"/>
      <c r="J178" s="204"/>
      <c r="K178" s="8" t="s">
        <v>81</v>
      </c>
      <c r="L178" s="96">
        <f t="shared" si="11"/>
        <v>23.427781782268116</v>
      </c>
      <c r="M178" s="96">
        <f t="shared" si="11"/>
        <v>21.475466633745775</v>
      </c>
      <c r="N178" s="96">
        <f t="shared" si="11"/>
        <v>20.602561863834836</v>
      </c>
      <c r="O178" s="96">
        <f t="shared" si="11"/>
        <v>20.086745196578846</v>
      </c>
      <c r="P178" s="96">
        <f t="shared" si="11"/>
        <v>19.204865985973182</v>
      </c>
      <c r="Q178" s="96">
        <f t="shared" si="11"/>
        <v>18.322986775367518</v>
      </c>
      <c r="R178" s="96">
        <f t="shared" si="11"/>
        <v>17.441107564761854</v>
      </c>
      <c r="S178" s="96">
        <f t="shared" si="11"/>
        <v>16.55922835415619</v>
      </c>
      <c r="T178" s="96">
        <f t="shared" si="11"/>
        <v>15.677349143550526</v>
      </c>
      <c r="U178" s="96">
        <f t="shared" si="11"/>
        <v>14.795469932944858</v>
      </c>
      <c r="V178" s="96">
        <f t="shared" si="11"/>
        <v>13.913590722339192</v>
      </c>
      <c r="W178" s="96">
        <f t="shared" si="11"/>
        <v>13.031711511733526</v>
      </c>
      <c r="X178" s="96">
        <f t="shared" si="11"/>
        <v>12.14983230112786</v>
      </c>
      <c r="Y178" s="96">
        <f t="shared" si="11"/>
        <v>11.267953090522191</v>
      </c>
      <c r="Z178" s="96">
        <f t="shared" si="11"/>
        <v>11.05389827197812</v>
      </c>
      <c r="AA178" s="96">
        <f t="shared" si="11"/>
        <v>10.83984345343405</v>
      </c>
      <c r="AB178" s="96">
        <f t="shared" si="11"/>
        <v>10.625788634889981</v>
      </c>
      <c r="AC178" s="96">
        <f t="shared" ref="AC178:AS178" si="12">AC175</f>
        <v>10.411733816345908</v>
      </c>
      <c r="AD178" s="96">
        <f t="shared" si="12"/>
        <v>10.197678997801837</v>
      </c>
      <c r="AE178" s="96">
        <f t="shared" si="12"/>
        <v>9.9836241792577667</v>
      </c>
      <c r="AF178" s="96">
        <f t="shared" si="12"/>
        <v>9.769569360713696</v>
      </c>
      <c r="AG178" s="96">
        <f t="shared" si="12"/>
        <v>9.555514542169627</v>
      </c>
      <c r="AH178" s="96">
        <f t="shared" si="12"/>
        <v>9.3414597236255545</v>
      </c>
      <c r="AI178" s="96">
        <f t="shared" si="12"/>
        <v>9.1274049050814767</v>
      </c>
      <c r="AJ178" s="96">
        <f t="shared" si="12"/>
        <v>9.0355500511383013</v>
      </c>
      <c r="AK178" s="96">
        <f t="shared" si="12"/>
        <v>8.943695197195126</v>
      </c>
      <c r="AL178" s="96">
        <f t="shared" si="12"/>
        <v>8.8518403432519506</v>
      </c>
      <c r="AM178" s="96">
        <f t="shared" si="12"/>
        <v>8.7599854893087752</v>
      </c>
      <c r="AN178" s="96">
        <f t="shared" si="12"/>
        <v>8.6681306353655962</v>
      </c>
      <c r="AO178" s="96">
        <f t="shared" si="12"/>
        <v>8.6465045082924767</v>
      </c>
      <c r="AP178" s="96">
        <f t="shared" si="12"/>
        <v>8.6248783812193572</v>
      </c>
      <c r="AQ178" s="96">
        <f t="shared" si="12"/>
        <v>8.6032522541462377</v>
      </c>
      <c r="AR178" s="96">
        <f t="shared" si="12"/>
        <v>8.5816261270731182</v>
      </c>
      <c r="AS178" s="99">
        <f t="shared" si="12"/>
        <v>8.56</v>
      </c>
      <c r="BD178"/>
      <c r="BE178"/>
    </row>
    <row r="179" spans="7:103" ht="13.9" customHeight="1" thickBot="1" x14ac:dyDescent="0.25">
      <c r="G179" s="16"/>
      <c r="H179" s="216"/>
      <c r="J179" s="204"/>
      <c r="K179" s="156" t="s">
        <v>82</v>
      </c>
      <c r="L179" s="97">
        <f t="shared" ref="L179:AS182" si="13">L176</f>
        <v>23.427781782268116</v>
      </c>
      <c r="M179" s="97">
        <f t="shared" si="13"/>
        <v>21.475466633745775</v>
      </c>
      <c r="N179" s="97">
        <f t="shared" si="13"/>
        <v>21.475466633745775</v>
      </c>
      <c r="O179" s="97">
        <f t="shared" si="13"/>
        <v>21.475466633745775</v>
      </c>
      <c r="P179" s="97">
        <f t="shared" si="13"/>
        <v>21.475466633745775</v>
      </c>
      <c r="Q179" s="97">
        <f t="shared" si="13"/>
        <v>21.475466633745775</v>
      </c>
      <c r="R179" s="97">
        <f t="shared" si="13"/>
        <v>21.475466633745775</v>
      </c>
      <c r="S179" s="97">
        <f t="shared" si="13"/>
        <v>21.475466633745775</v>
      </c>
      <c r="T179" s="97">
        <f t="shared" si="13"/>
        <v>21.475466633745775</v>
      </c>
      <c r="U179" s="97">
        <f t="shared" si="13"/>
        <v>21.475466633745775</v>
      </c>
      <c r="V179" s="97">
        <f t="shared" si="13"/>
        <v>21.475466633745775</v>
      </c>
      <c r="W179" s="97">
        <f t="shared" si="13"/>
        <v>21.475466633745775</v>
      </c>
      <c r="X179" s="97">
        <f t="shared" si="13"/>
        <v>21.475466633745775</v>
      </c>
      <c r="Y179" s="97">
        <f t="shared" si="13"/>
        <v>21.475466633745775</v>
      </c>
      <c r="Z179" s="97">
        <f t="shared" si="13"/>
        <v>21.475466633745775</v>
      </c>
      <c r="AA179" s="97">
        <f t="shared" si="13"/>
        <v>21.475466633745775</v>
      </c>
      <c r="AB179" s="97">
        <f t="shared" si="13"/>
        <v>21.475466633745775</v>
      </c>
      <c r="AC179" s="97">
        <f t="shared" si="13"/>
        <v>21.475466633745775</v>
      </c>
      <c r="AD179" s="97">
        <f t="shared" si="13"/>
        <v>21.475466633745775</v>
      </c>
      <c r="AE179" s="97">
        <f t="shared" si="13"/>
        <v>21.475466633745775</v>
      </c>
      <c r="AF179" s="97">
        <f t="shared" si="13"/>
        <v>21.475466633745775</v>
      </c>
      <c r="AG179" s="97">
        <f t="shared" si="13"/>
        <v>21.475466633745775</v>
      </c>
      <c r="AH179" s="97">
        <f t="shared" si="13"/>
        <v>21.475466633745775</v>
      </c>
      <c r="AI179" s="97">
        <f t="shared" si="13"/>
        <v>21.475466633745775</v>
      </c>
      <c r="AJ179" s="97">
        <f t="shared" si="13"/>
        <v>21.475466633745775</v>
      </c>
      <c r="AK179" s="97">
        <f t="shared" si="13"/>
        <v>21.475466633745775</v>
      </c>
      <c r="AL179" s="97">
        <f t="shared" si="13"/>
        <v>21.475466633745775</v>
      </c>
      <c r="AM179" s="97">
        <f t="shared" si="13"/>
        <v>21.475466633745775</v>
      </c>
      <c r="AN179" s="97">
        <f t="shared" si="13"/>
        <v>21.475466633745775</v>
      </c>
      <c r="AO179" s="97">
        <f t="shared" si="13"/>
        <v>21.475466633745775</v>
      </c>
      <c r="AP179" s="97">
        <f t="shared" si="13"/>
        <v>21.475466633745775</v>
      </c>
      <c r="AQ179" s="97">
        <f t="shared" si="13"/>
        <v>21.475466633745775</v>
      </c>
      <c r="AR179" s="97">
        <f t="shared" si="13"/>
        <v>21.475466633745775</v>
      </c>
      <c r="AS179" s="97">
        <f t="shared" si="13"/>
        <v>21.475466633745775</v>
      </c>
    </row>
    <row r="180" spans="7:103" ht="13.9" customHeight="1" thickTop="1" x14ac:dyDescent="0.25">
      <c r="G180" s="16"/>
      <c r="H180" s="216"/>
      <c r="J180" s="204"/>
      <c r="K180" s="155" t="s">
        <v>83</v>
      </c>
      <c r="L180" s="95">
        <f t="shared" si="13"/>
        <v>23.427781782268116</v>
      </c>
      <c r="M180" s="95">
        <f t="shared" si="13"/>
        <v>21.475466633745775</v>
      </c>
      <c r="N180" s="95">
        <f t="shared" si="13"/>
        <v>18.768527819999992</v>
      </c>
      <c r="O180" s="95">
        <f t="shared" si="13"/>
        <v>17.736258789899995</v>
      </c>
      <c r="P180" s="95">
        <f t="shared" si="13"/>
        <v>16.605218399945961</v>
      </c>
      <c r="Q180" s="95">
        <f t="shared" si="13"/>
        <v>15.474178009991924</v>
      </c>
      <c r="R180" s="95">
        <f t="shared" si="13"/>
        <v>14.34313762003789</v>
      </c>
      <c r="S180" s="95">
        <f t="shared" si="13"/>
        <v>13.212097230083856</v>
      </c>
      <c r="T180" s="95">
        <f t="shared" si="13"/>
        <v>12.081056840129822</v>
      </c>
      <c r="U180" s="95">
        <f t="shared" si="13"/>
        <v>10.95001645017579</v>
      </c>
      <c r="V180" s="95">
        <f t="shared" si="13"/>
        <v>9.818976060221754</v>
      </c>
      <c r="W180" s="95">
        <f t="shared" si="13"/>
        <v>8.68793567026772</v>
      </c>
      <c r="X180" s="95">
        <f t="shared" si="13"/>
        <v>7.5568952803136868</v>
      </c>
      <c r="Y180" s="95">
        <f t="shared" si="13"/>
        <v>6.4258548903596528</v>
      </c>
      <c r="Z180" s="95">
        <f t="shared" si="13"/>
        <v>6.2700981843963755</v>
      </c>
      <c r="AA180" s="95">
        <f t="shared" si="13"/>
        <v>6.1143414784330981</v>
      </c>
      <c r="AB180" s="95">
        <f t="shared" si="13"/>
        <v>5.9585847724698207</v>
      </c>
      <c r="AC180" s="95">
        <f t="shared" si="13"/>
        <v>5.8028280665065433</v>
      </c>
      <c r="AD180" s="95">
        <f t="shared" si="13"/>
        <v>5.6470713605432659</v>
      </c>
      <c r="AE180" s="95">
        <f t="shared" si="13"/>
        <v>5.4913146545799894</v>
      </c>
      <c r="AF180" s="95">
        <f t="shared" si="13"/>
        <v>5.335557948616712</v>
      </c>
      <c r="AG180" s="95">
        <f t="shared" si="13"/>
        <v>5.1798012426534346</v>
      </c>
      <c r="AH180" s="95">
        <f t="shared" si="13"/>
        <v>5.0240445366901572</v>
      </c>
      <c r="AI180" s="95">
        <f t="shared" si="13"/>
        <v>4.8682878307268833</v>
      </c>
      <c r="AJ180" s="95">
        <f t="shared" si="13"/>
        <v>4.7937883145145452</v>
      </c>
      <c r="AK180" s="95">
        <f t="shared" si="13"/>
        <v>4.7192887983022072</v>
      </c>
      <c r="AL180" s="95">
        <f t="shared" si="13"/>
        <v>4.6447892820898691</v>
      </c>
      <c r="AM180" s="95">
        <f t="shared" si="13"/>
        <v>4.570289765877531</v>
      </c>
      <c r="AN180" s="95">
        <f t="shared" si="13"/>
        <v>4.4957902496651938</v>
      </c>
      <c r="AO180" s="95">
        <f t="shared" si="13"/>
        <v>4.4766321997321548</v>
      </c>
      <c r="AP180" s="95">
        <f t="shared" si="13"/>
        <v>4.4574741497991166</v>
      </c>
      <c r="AQ180" s="95">
        <f t="shared" si="13"/>
        <v>4.4383160998660784</v>
      </c>
      <c r="AR180" s="95">
        <f t="shared" si="13"/>
        <v>4.4191580499330403</v>
      </c>
      <c r="AS180" s="98">
        <f t="shared" si="13"/>
        <v>4.4000000000000004</v>
      </c>
      <c r="AZ180"/>
      <c r="BA180"/>
      <c r="BB180"/>
      <c r="BC180"/>
      <c r="BF180"/>
      <c r="BG180"/>
      <c r="BH180"/>
      <c r="BI180"/>
      <c r="BJ180"/>
      <c r="BN180"/>
      <c r="BO180"/>
      <c r="BP180"/>
      <c r="BQ180"/>
      <c r="BR180"/>
      <c r="BS180"/>
      <c r="BT180"/>
      <c r="BU180"/>
    </row>
    <row r="181" spans="7:103" ht="13.9" customHeight="1" x14ac:dyDescent="0.25">
      <c r="G181" s="16"/>
      <c r="H181" s="216"/>
      <c r="J181" s="204"/>
      <c r="K181" s="8" t="s">
        <v>84</v>
      </c>
      <c r="L181" s="96">
        <f t="shared" si="13"/>
        <v>23.427781782268116</v>
      </c>
      <c r="M181" s="96">
        <f t="shared" si="13"/>
        <v>21.475466633745775</v>
      </c>
      <c r="N181" s="96">
        <f t="shared" si="13"/>
        <v>20.602561863834836</v>
      </c>
      <c r="O181" s="96">
        <f t="shared" si="13"/>
        <v>20.086745196578846</v>
      </c>
      <c r="P181" s="96">
        <f t="shared" si="13"/>
        <v>19.204865985973182</v>
      </c>
      <c r="Q181" s="96">
        <f t="shared" si="13"/>
        <v>18.322986775367518</v>
      </c>
      <c r="R181" s="96">
        <f t="shared" si="13"/>
        <v>17.441107564761854</v>
      </c>
      <c r="S181" s="96">
        <f t="shared" si="13"/>
        <v>16.55922835415619</v>
      </c>
      <c r="T181" s="96">
        <f t="shared" si="13"/>
        <v>15.677349143550526</v>
      </c>
      <c r="U181" s="96">
        <f t="shared" si="13"/>
        <v>14.795469932944858</v>
      </c>
      <c r="V181" s="96">
        <f t="shared" si="13"/>
        <v>13.913590722339192</v>
      </c>
      <c r="W181" s="96">
        <f t="shared" si="13"/>
        <v>13.031711511733526</v>
      </c>
      <c r="X181" s="96">
        <f t="shared" si="13"/>
        <v>12.14983230112786</v>
      </c>
      <c r="Y181" s="96">
        <f t="shared" si="13"/>
        <v>11.267953090522191</v>
      </c>
      <c r="Z181" s="96">
        <f t="shared" si="13"/>
        <v>11.05389827197812</v>
      </c>
      <c r="AA181" s="96">
        <f t="shared" si="13"/>
        <v>10.83984345343405</v>
      </c>
      <c r="AB181" s="96">
        <f t="shared" si="13"/>
        <v>10.625788634889981</v>
      </c>
      <c r="AC181" s="96">
        <f t="shared" si="13"/>
        <v>10.411733816345908</v>
      </c>
      <c r="AD181" s="96">
        <f t="shared" si="13"/>
        <v>10.197678997801837</v>
      </c>
      <c r="AE181" s="96">
        <f t="shared" si="13"/>
        <v>9.9836241792577667</v>
      </c>
      <c r="AF181" s="96">
        <f t="shared" si="13"/>
        <v>9.769569360713696</v>
      </c>
      <c r="AG181" s="96">
        <f t="shared" si="13"/>
        <v>9.555514542169627</v>
      </c>
      <c r="AH181" s="96">
        <f t="shared" si="13"/>
        <v>9.3414597236255545</v>
      </c>
      <c r="AI181" s="96">
        <f t="shared" si="13"/>
        <v>9.1274049050814767</v>
      </c>
      <c r="AJ181" s="96">
        <f t="shared" si="13"/>
        <v>9.0355500511383013</v>
      </c>
      <c r="AK181" s="96">
        <f t="shared" si="13"/>
        <v>8.943695197195126</v>
      </c>
      <c r="AL181" s="96">
        <f t="shared" si="13"/>
        <v>8.8518403432519506</v>
      </c>
      <c r="AM181" s="96">
        <f t="shared" si="13"/>
        <v>8.7599854893087752</v>
      </c>
      <c r="AN181" s="96">
        <f t="shared" si="13"/>
        <v>8.6681306353655962</v>
      </c>
      <c r="AO181" s="96">
        <f t="shared" si="13"/>
        <v>8.6465045082924767</v>
      </c>
      <c r="AP181" s="96">
        <f t="shared" si="13"/>
        <v>8.6248783812193572</v>
      </c>
      <c r="AQ181" s="96">
        <f t="shared" si="13"/>
        <v>8.6032522541462377</v>
      </c>
      <c r="AR181" s="96">
        <f t="shared" si="13"/>
        <v>8.5816261270731182</v>
      </c>
      <c r="AS181" s="99">
        <f t="shared" si="13"/>
        <v>8.56</v>
      </c>
      <c r="BD181"/>
      <c r="BE181"/>
    </row>
    <row r="182" spans="7:103" ht="13.9" customHeight="1" thickBot="1" x14ac:dyDescent="0.25">
      <c r="G182" s="16"/>
      <c r="H182" s="216"/>
      <c r="J182" s="205"/>
      <c r="K182" s="156" t="s">
        <v>85</v>
      </c>
      <c r="L182" s="97">
        <f t="shared" si="13"/>
        <v>23.427781782268116</v>
      </c>
      <c r="M182" s="97">
        <f t="shared" si="13"/>
        <v>21.475466633745775</v>
      </c>
      <c r="N182" s="97">
        <f t="shared" si="13"/>
        <v>21.475466633745775</v>
      </c>
      <c r="O182" s="97">
        <f t="shared" si="13"/>
        <v>21.475466633745775</v>
      </c>
      <c r="P182" s="97">
        <f t="shared" si="13"/>
        <v>21.475466633745775</v>
      </c>
      <c r="Q182" s="97">
        <f t="shared" si="13"/>
        <v>21.475466633745775</v>
      </c>
      <c r="R182" s="97">
        <f t="shared" si="13"/>
        <v>21.475466633745775</v>
      </c>
      <c r="S182" s="97">
        <f t="shared" si="13"/>
        <v>21.475466633745775</v>
      </c>
      <c r="T182" s="97">
        <f t="shared" si="13"/>
        <v>21.475466633745775</v>
      </c>
      <c r="U182" s="97">
        <f t="shared" si="13"/>
        <v>21.475466633745775</v>
      </c>
      <c r="V182" s="97">
        <f t="shared" si="13"/>
        <v>21.475466633745775</v>
      </c>
      <c r="W182" s="97">
        <f t="shared" si="13"/>
        <v>21.475466633745775</v>
      </c>
      <c r="X182" s="97">
        <f t="shared" si="13"/>
        <v>21.475466633745775</v>
      </c>
      <c r="Y182" s="97">
        <f t="shared" si="13"/>
        <v>21.475466633745775</v>
      </c>
      <c r="Z182" s="97">
        <f t="shared" si="13"/>
        <v>21.475466633745775</v>
      </c>
      <c r="AA182" s="97">
        <f t="shared" si="13"/>
        <v>21.475466633745775</v>
      </c>
      <c r="AB182" s="97">
        <f t="shared" si="13"/>
        <v>21.475466633745775</v>
      </c>
      <c r="AC182" s="97">
        <f t="shared" si="13"/>
        <v>21.475466633745775</v>
      </c>
      <c r="AD182" s="97">
        <f t="shared" si="13"/>
        <v>21.475466633745775</v>
      </c>
      <c r="AE182" s="97">
        <f t="shared" si="13"/>
        <v>21.475466633745775</v>
      </c>
      <c r="AF182" s="97">
        <f t="shared" si="13"/>
        <v>21.475466633745775</v>
      </c>
      <c r="AG182" s="97">
        <f t="shared" si="13"/>
        <v>21.475466633745775</v>
      </c>
      <c r="AH182" s="97">
        <f t="shared" si="13"/>
        <v>21.475466633745775</v>
      </c>
      <c r="AI182" s="97">
        <f t="shared" si="13"/>
        <v>21.475466633745775</v>
      </c>
      <c r="AJ182" s="97">
        <f t="shared" si="13"/>
        <v>21.475466633745775</v>
      </c>
      <c r="AK182" s="97">
        <f t="shared" si="13"/>
        <v>21.475466633745775</v>
      </c>
      <c r="AL182" s="97">
        <f t="shared" si="13"/>
        <v>21.475466633745775</v>
      </c>
      <c r="AM182" s="97">
        <f t="shared" si="13"/>
        <v>21.475466633745775</v>
      </c>
      <c r="AN182" s="97">
        <f t="shared" si="13"/>
        <v>21.475466633745775</v>
      </c>
      <c r="AO182" s="97">
        <f t="shared" si="13"/>
        <v>21.475466633745775</v>
      </c>
      <c r="AP182" s="97">
        <f t="shared" si="13"/>
        <v>21.475466633745775</v>
      </c>
      <c r="AQ182" s="97">
        <f t="shared" si="13"/>
        <v>21.475466633745775</v>
      </c>
      <c r="AR182" s="97">
        <f t="shared" si="13"/>
        <v>21.475466633745775</v>
      </c>
      <c r="AS182" s="97">
        <f t="shared" si="13"/>
        <v>21.475466633745775</v>
      </c>
    </row>
    <row r="183" spans="7:103" ht="13.9" customHeight="1" thickTop="1" x14ac:dyDescent="0.2">
      <c r="G183" s="16"/>
      <c r="H183" s="216"/>
      <c r="J183" s="157"/>
      <c r="K183" s="8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</row>
    <row r="184" spans="7:103" ht="13.9" customHeight="1" x14ac:dyDescent="0.2">
      <c r="G184" s="16"/>
      <c r="H184" s="216"/>
      <c r="L184" s="154">
        <v>2017</v>
      </c>
      <c r="M184" s="154">
        <v>2018</v>
      </c>
      <c r="N184" s="154">
        <v>2019</v>
      </c>
      <c r="O184" s="154">
        <v>2020</v>
      </c>
      <c r="P184" s="154">
        <v>2021</v>
      </c>
      <c r="Q184" s="154">
        <v>2022</v>
      </c>
      <c r="R184" s="154">
        <v>2023</v>
      </c>
      <c r="S184" s="154">
        <v>2024</v>
      </c>
      <c r="T184" s="154">
        <v>2025</v>
      </c>
      <c r="U184" s="154">
        <v>2026</v>
      </c>
      <c r="V184" s="154">
        <v>2027</v>
      </c>
      <c r="W184" s="154">
        <v>2028</v>
      </c>
      <c r="X184" s="154">
        <v>2029</v>
      </c>
      <c r="Y184" s="154">
        <v>2030</v>
      </c>
      <c r="Z184" s="154">
        <v>2031</v>
      </c>
      <c r="AA184" s="154">
        <v>2032</v>
      </c>
      <c r="AB184" s="154">
        <v>2033</v>
      </c>
      <c r="AC184" s="154">
        <v>2034</v>
      </c>
      <c r="AD184" s="154">
        <v>2035</v>
      </c>
      <c r="AE184" s="154">
        <v>2036</v>
      </c>
      <c r="AF184" s="154">
        <v>2037</v>
      </c>
      <c r="AG184" s="154">
        <v>2038</v>
      </c>
      <c r="AH184" s="154">
        <v>2039</v>
      </c>
      <c r="AI184" s="154">
        <v>2040</v>
      </c>
      <c r="AJ184" s="154">
        <v>2041</v>
      </c>
      <c r="AK184" s="154">
        <v>2042</v>
      </c>
      <c r="AL184" s="154">
        <v>2043</v>
      </c>
      <c r="AM184" s="154">
        <v>2044</v>
      </c>
      <c r="AN184" s="154">
        <v>2045</v>
      </c>
      <c r="AO184" s="154">
        <v>2046</v>
      </c>
      <c r="AP184" s="154">
        <v>2047</v>
      </c>
      <c r="AQ184" s="154">
        <v>2048</v>
      </c>
      <c r="AR184" s="154">
        <v>2049</v>
      </c>
      <c r="AS184" s="154">
        <v>2050</v>
      </c>
    </row>
    <row r="185" spans="7:103" ht="13.9" customHeight="1" x14ac:dyDescent="0.25">
      <c r="G185" s="16"/>
      <c r="H185" s="216"/>
      <c r="J185" s="203" t="s">
        <v>40</v>
      </c>
      <c r="K185" s="155" t="s">
        <v>71</v>
      </c>
      <c r="L185" s="100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0">
        <v>0</v>
      </c>
      <c r="S185" s="100">
        <v>0</v>
      </c>
      <c r="T185" s="100">
        <v>0</v>
      </c>
      <c r="U185" s="100">
        <v>0</v>
      </c>
      <c r="V185" s="100">
        <v>0</v>
      </c>
      <c r="W185" s="100">
        <v>0</v>
      </c>
      <c r="X185" s="100">
        <v>0</v>
      </c>
      <c r="Y185" s="100">
        <v>0</v>
      </c>
      <c r="Z185" s="100">
        <v>0</v>
      </c>
      <c r="AA185" s="100">
        <v>0</v>
      </c>
      <c r="AB185" s="100">
        <v>0</v>
      </c>
      <c r="AC185" s="100">
        <v>0</v>
      </c>
      <c r="AD185" s="100">
        <v>0</v>
      </c>
      <c r="AE185" s="100">
        <v>0</v>
      </c>
      <c r="AF185" s="100">
        <v>0</v>
      </c>
      <c r="AG185" s="100">
        <v>0</v>
      </c>
      <c r="AH185" s="100">
        <v>0</v>
      </c>
      <c r="AI185" s="100">
        <v>0</v>
      </c>
      <c r="AJ185" s="100">
        <v>0</v>
      </c>
      <c r="AK185" s="100">
        <v>0</v>
      </c>
      <c r="AL185" s="100">
        <v>0</v>
      </c>
      <c r="AM185" s="100">
        <v>0</v>
      </c>
      <c r="AN185" s="100">
        <v>0</v>
      </c>
      <c r="AO185" s="100">
        <v>0</v>
      </c>
      <c r="AP185" s="100">
        <v>0</v>
      </c>
      <c r="AQ185" s="100">
        <v>0</v>
      </c>
      <c r="AR185" s="100">
        <v>0</v>
      </c>
      <c r="AS185" s="101">
        <v>0</v>
      </c>
      <c r="AT185"/>
      <c r="AU185"/>
      <c r="AX185"/>
      <c r="AY185"/>
    </row>
    <row r="186" spans="7:103" ht="13.9" customHeight="1" x14ac:dyDescent="0.2">
      <c r="G186" s="16"/>
      <c r="H186" s="216"/>
      <c r="J186" s="204"/>
      <c r="K186" s="8" t="s">
        <v>72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2">
        <v>0</v>
      </c>
      <c r="AE186" s="102">
        <v>0</v>
      </c>
      <c r="AF186" s="102">
        <v>0</v>
      </c>
      <c r="AG186" s="102">
        <v>0</v>
      </c>
      <c r="AH186" s="102">
        <v>0</v>
      </c>
      <c r="AI186" s="102">
        <v>0</v>
      </c>
      <c r="AJ186" s="102">
        <v>0</v>
      </c>
      <c r="AK186" s="102">
        <v>0</v>
      </c>
      <c r="AL186" s="102">
        <v>0</v>
      </c>
      <c r="AM186" s="102">
        <v>0</v>
      </c>
      <c r="AN186" s="102">
        <v>0</v>
      </c>
      <c r="AO186" s="102">
        <v>0</v>
      </c>
      <c r="AP186" s="102">
        <v>0</v>
      </c>
      <c r="AQ186" s="102">
        <v>0</v>
      </c>
      <c r="AR186" s="102">
        <v>0</v>
      </c>
      <c r="AS186" s="103">
        <v>0</v>
      </c>
    </row>
    <row r="187" spans="7:103" ht="13.9" customHeight="1" thickBot="1" x14ac:dyDescent="0.25">
      <c r="G187" s="16"/>
      <c r="H187" s="216"/>
      <c r="J187" s="204"/>
      <c r="K187" s="156" t="s">
        <v>73</v>
      </c>
      <c r="L187" s="104">
        <v>0</v>
      </c>
      <c r="M187" s="104">
        <v>0</v>
      </c>
      <c r="N187" s="104">
        <v>0</v>
      </c>
      <c r="O187" s="104">
        <v>0</v>
      </c>
      <c r="P187" s="104">
        <v>0</v>
      </c>
      <c r="Q187" s="104">
        <v>0</v>
      </c>
      <c r="R187" s="104">
        <v>0</v>
      </c>
      <c r="S187" s="104">
        <v>0</v>
      </c>
      <c r="T187" s="104">
        <v>0</v>
      </c>
      <c r="U187" s="104">
        <v>0</v>
      </c>
      <c r="V187" s="104">
        <v>0</v>
      </c>
      <c r="W187" s="104">
        <v>0</v>
      </c>
      <c r="X187" s="104">
        <v>0</v>
      </c>
      <c r="Y187" s="104">
        <v>0</v>
      </c>
      <c r="Z187" s="104">
        <v>0</v>
      </c>
      <c r="AA187" s="104">
        <v>0</v>
      </c>
      <c r="AB187" s="104">
        <v>0</v>
      </c>
      <c r="AC187" s="104">
        <v>0</v>
      </c>
      <c r="AD187" s="104">
        <v>0</v>
      </c>
      <c r="AE187" s="104">
        <v>0</v>
      </c>
      <c r="AF187" s="104">
        <v>0</v>
      </c>
      <c r="AG187" s="104">
        <v>0</v>
      </c>
      <c r="AH187" s="104">
        <v>0</v>
      </c>
      <c r="AI187" s="104">
        <v>0</v>
      </c>
      <c r="AJ187" s="104">
        <v>0</v>
      </c>
      <c r="AK187" s="104">
        <v>0</v>
      </c>
      <c r="AL187" s="104">
        <v>0</v>
      </c>
      <c r="AM187" s="104">
        <v>0</v>
      </c>
      <c r="AN187" s="104">
        <v>0</v>
      </c>
      <c r="AO187" s="104">
        <v>0</v>
      </c>
      <c r="AP187" s="104">
        <v>0</v>
      </c>
      <c r="AQ187" s="104">
        <v>0</v>
      </c>
      <c r="AR187" s="104">
        <v>0</v>
      </c>
      <c r="AS187" s="105">
        <v>0</v>
      </c>
    </row>
    <row r="188" spans="7:103" ht="13.9" customHeight="1" thickTop="1" x14ac:dyDescent="0.25">
      <c r="G188" s="16"/>
      <c r="H188" s="216"/>
      <c r="J188" s="204"/>
      <c r="K188" s="155" t="s">
        <v>74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7">
        <v>0</v>
      </c>
      <c r="AV188"/>
      <c r="AW188"/>
    </row>
    <row r="189" spans="7:103" ht="13.9" customHeight="1" x14ac:dyDescent="0.25">
      <c r="G189" s="16"/>
      <c r="H189" s="216"/>
      <c r="J189" s="204"/>
      <c r="K189" s="8" t="s">
        <v>75</v>
      </c>
      <c r="L189" s="102">
        <v>0</v>
      </c>
      <c r="M189" s="102">
        <v>0</v>
      </c>
      <c r="N189" s="102">
        <v>0</v>
      </c>
      <c r="O189" s="102">
        <v>0</v>
      </c>
      <c r="P189" s="102">
        <v>0</v>
      </c>
      <c r="Q189" s="102">
        <v>0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102">
        <v>0</v>
      </c>
      <c r="Z189" s="102">
        <v>0</v>
      </c>
      <c r="AA189" s="102">
        <v>0</v>
      </c>
      <c r="AB189" s="102">
        <v>0</v>
      </c>
      <c r="AC189" s="102">
        <v>0</v>
      </c>
      <c r="AD189" s="102">
        <v>0</v>
      </c>
      <c r="AE189" s="102">
        <v>0</v>
      </c>
      <c r="AF189" s="102">
        <v>0</v>
      </c>
      <c r="AG189" s="102">
        <v>0</v>
      </c>
      <c r="AH189" s="102">
        <v>0</v>
      </c>
      <c r="AI189" s="102">
        <v>0</v>
      </c>
      <c r="AJ189" s="102">
        <v>0</v>
      </c>
      <c r="AK189" s="102">
        <v>0</v>
      </c>
      <c r="AL189" s="102">
        <v>0</v>
      </c>
      <c r="AM189" s="102">
        <v>0</v>
      </c>
      <c r="AN189" s="102">
        <v>0</v>
      </c>
      <c r="AO189" s="102">
        <v>0</v>
      </c>
      <c r="AP189" s="102">
        <v>0</v>
      </c>
      <c r="AQ189" s="102">
        <v>0</v>
      </c>
      <c r="AR189" s="102">
        <v>0</v>
      </c>
      <c r="AS189" s="103">
        <v>0</v>
      </c>
      <c r="CR189"/>
      <c r="CS189"/>
      <c r="CT189"/>
      <c r="CU189"/>
      <c r="CV189"/>
      <c r="CW189"/>
      <c r="CX189"/>
      <c r="CY189"/>
    </row>
    <row r="190" spans="7:103" ht="13.9" customHeight="1" thickBot="1" x14ac:dyDescent="0.3">
      <c r="G190" s="16"/>
      <c r="H190" s="216"/>
      <c r="J190" s="204"/>
      <c r="K190" s="156" t="s">
        <v>76</v>
      </c>
      <c r="L190" s="104">
        <v>0</v>
      </c>
      <c r="M190" s="104">
        <v>0</v>
      </c>
      <c r="N190" s="104">
        <v>0</v>
      </c>
      <c r="O190" s="104">
        <v>0</v>
      </c>
      <c r="P190" s="104">
        <v>0</v>
      </c>
      <c r="Q190" s="104">
        <v>0</v>
      </c>
      <c r="R190" s="104">
        <v>0</v>
      </c>
      <c r="S190" s="104">
        <v>0</v>
      </c>
      <c r="T190" s="104">
        <v>0</v>
      </c>
      <c r="U190" s="104">
        <v>0</v>
      </c>
      <c r="V190" s="104">
        <v>0</v>
      </c>
      <c r="W190" s="104">
        <v>0</v>
      </c>
      <c r="X190" s="104">
        <v>0</v>
      </c>
      <c r="Y190" s="104">
        <v>0</v>
      </c>
      <c r="Z190" s="104">
        <v>0</v>
      </c>
      <c r="AA190" s="104">
        <v>0</v>
      </c>
      <c r="AB190" s="104">
        <v>0</v>
      </c>
      <c r="AC190" s="104">
        <v>0</v>
      </c>
      <c r="AD190" s="104">
        <v>0</v>
      </c>
      <c r="AE190" s="104">
        <v>0</v>
      </c>
      <c r="AF190" s="104">
        <v>0</v>
      </c>
      <c r="AG190" s="104">
        <v>0</v>
      </c>
      <c r="AH190" s="104">
        <v>0</v>
      </c>
      <c r="AI190" s="104">
        <v>0</v>
      </c>
      <c r="AJ190" s="104">
        <v>0</v>
      </c>
      <c r="AK190" s="104">
        <v>0</v>
      </c>
      <c r="AL190" s="104">
        <v>0</v>
      </c>
      <c r="AM190" s="104">
        <v>0</v>
      </c>
      <c r="AN190" s="104">
        <v>0</v>
      </c>
      <c r="AO190" s="104">
        <v>0</v>
      </c>
      <c r="AP190" s="104">
        <v>0</v>
      </c>
      <c r="AQ190" s="104">
        <v>0</v>
      </c>
      <c r="AR190" s="104">
        <v>0</v>
      </c>
      <c r="AS190" s="105">
        <v>0</v>
      </c>
      <c r="BK190"/>
      <c r="BL190"/>
      <c r="BM190"/>
    </row>
    <row r="191" spans="7:103" ht="13.9" customHeight="1" thickTop="1" x14ac:dyDescent="0.25">
      <c r="G191" s="16"/>
      <c r="H191" s="216"/>
      <c r="J191" s="204"/>
      <c r="K191" s="155" t="s">
        <v>77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7">
        <v>0</v>
      </c>
      <c r="AZ191"/>
      <c r="BA191"/>
      <c r="BB191"/>
      <c r="BC191"/>
      <c r="BF191"/>
      <c r="BG191"/>
      <c r="BH191"/>
      <c r="BI191"/>
      <c r="BJ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</row>
    <row r="192" spans="7:103" ht="13.9" customHeight="1" x14ac:dyDescent="0.25">
      <c r="G192" s="16"/>
      <c r="H192" s="216"/>
      <c r="J192" s="204"/>
      <c r="K192" s="8" t="s">
        <v>78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0</v>
      </c>
      <c r="Y192" s="102">
        <v>0</v>
      </c>
      <c r="Z192" s="102">
        <v>0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3">
        <v>0</v>
      </c>
      <c r="BD192"/>
      <c r="BE192"/>
    </row>
    <row r="193" spans="1:95" ht="13.9" customHeight="1" thickBot="1" x14ac:dyDescent="0.25">
      <c r="A193" s="4" t="s">
        <v>37</v>
      </c>
      <c r="G193" s="16"/>
      <c r="H193" s="216"/>
      <c r="J193" s="204"/>
      <c r="K193" s="156" t="s">
        <v>79</v>
      </c>
      <c r="L193" s="108">
        <v>0</v>
      </c>
      <c r="M193" s="108">
        <v>0</v>
      </c>
      <c r="N193" s="108">
        <v>0</v>
      </c>
      <c r="O193" s="108">
        <v>0</v>
      </c>
      <c r="P193" s="108">
        <v>0</v>
      </c>
      <c r="Q193" s="108">
        <v>0</v>
      </c>
      <c r="R193" s="108">
        <v>0</v>
      </c>
      <c r="S193" s="108">
        <v>0</v>
      </c>
      <c r="T193" s="108">
        <v>0</v>
      </c>
      <c r="U193" s="108">
        <v>0</v>
      </c>
      <c r="V193" s="108">
        <v>0</v>
      </c>
      <c r="W193" s="108">
        <v>0</v>
      </c>
      <c r="X193" s="108">
        <v>0</v>
      </c>
      <c r="Y193" s="108">
        <v>0</v>
      </c>
      <c r="Z193" s="108">
        <v>0</v>
      </c>
      <c r="AA193" s="108">
        <v>0</v>
      </c>
      <c r="AB193" s="108">
        <v>0</v>
      </c>
      <c r="AC193" s="108">
        <v>0</v>
      </c>
      <c r="AD193" s="108">
        <v>0</v>
      </c>
      <c r="AE193" s="108">
        <v>0</v>
      </c>
      <c r="AF193" s="108">
        <v>0</v>
      </c>
      <c r="AG193" s="108">
        <v>0</v>
      </c>
      <c r="AH193" s="108">
        <v>0</v>
      </c>
      <c r="AI193" s="108">
        <v>0</v>
      </c>
      <c r="AJ193" s="108">
        <v>0</v>
      </c>
      <c r="AK193" s="108">
        <v>0</v>
      </c>
      <c r="AL193" s="108">
        <v>0</v>
      </c>
      <c r="AM193" s="108">
        <v>0</v>
      </c>
      <c r="AN193" s="108">
        <v>0</v>
      </c>
      <c r="AO193" s="108">
        <v>0</v>
      </c>
      <c r="AP193" s="108">
        <v>0</v>
      </c>
      <c r="AQ193" s="108">
        <v>0</v>
      </c>
      <c r="AR193" s="108">
        <v>0</v>
      </c>
      <c r="AS193" s="109">
        <v>0</v>
      </c>
    </row>
    <row r="194" spans="1:95" ht="13.9" customHeight="1" thickTop="1" x14ac:dyDescent="0.25">
      <c r="G194" s="16"/>
      <c r="H194" s="216"/>
      <c r="J194" s="204"/>
      <c r="K194" s="155" t="s">
        <v>80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7">
        <v>0</v>
      </c>
      <c r="AZ194"/>
      <c r="BA194"/>
      <c r="BB194"/>
      <c r="BC194"/>
      <c r="BF194"/>
      <c r="BG194"/>
      <c r="BH194"/>
      <c r="BI194"/>
      <c r="BJ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</row>
    <row r="195" spans="1:95" ht="13.9" customHeight="1" x14ac:dyDescent="0.25">
      <c r="G195" s="16"/>
      <c r="H195" s="216"/>
      <c r="J195" s="204"/>
      <c r="K195" s="8" t="s">
        <v>81</v>
      </c>
      <c r="L195" s="102">
        <v>0</v>
      </c>
      <c r="M195" s="102">
        <v>0</v>
      </c>
      <c r="N195" s="102">
        <v>0</v>
      </c>
      <c r="O195" s="102">
        <v>0</v>
      </c>
      <c r="P195" s="102">
        <v>0</v>
      </c>
      <c r="Q195" s="102">
        <v>0</v>
      </c>
      <c r="R195" s="102">
        <v>0</v>
      </c>
      <c r="S195" s="102">
        <v>0</v>
      </c>
      <c r="T195" s="102">
        <v>0</v>
      </c>
      <c r="U195" s="102">
        <v>0</v>
      </c>
      <c r="V195" s="102">
        <v>0</v>
      </c>
      <c r="W195" s="102">
        <v>0</v>
      </c>
      <c r="X195" s="102">
        <v>0</v>
      </c>
      <c r="Y195" s="102">
        <v>0</v>
      </c>
      <c r="Z195" s="102">
        <v>0</v>
      </c>
      <c r="AA195" s="102">
        <v>0</v>
      </c>
      <c r="AB195" s="102">
        <v>0</v>
      </c>
      <c r="AC195" s="102">
        <v>0</v>
      </c>
      <c r="AD195" s="102">
        <v>0</v>
      </c>
      <c r="AE195" s="102">
        <v>0</v>
      </c>
      <c r="AF195" s="102">
        <v>0</v>
      </c>
      <c r="AG195" s="102">
        <v>0</v>
      </c>
      <c r="AH195" s="102">
        <v>0</v>
      </c>
      <c r="AI195" s="102">
        <v>0</v>
      </c>
      <c r="AJ195" s="102">
        <v>0</v>
      </c>
      <c r="AK195" s="102">
        <v>0</v>
      </c>
      <c r="AL195" s="102">
        <v>0</v>
      </c>
      <c r="AM195" s="102">
        <v>0</v>
      </c>
      <c r="AN195" s="102">
        <v>0</v>
      </c>
      <c r="AO195" s="102">
        <v>0</v>
      </c>
      <c r="AP195" s="102">
        <v>0</v>
      </c>
      <c r="AQ195" s="102">
        <v>0</v>
      </c>
      <c r="AR195" s="102">
        <v>0</v>
      </c>
      <c r="AS195" s="103">
        <v>0</v>
      </c>
      <c r="BD195"/>
      <c r="BE195"/>
    </row>
    <row r="196" spans="1:95" ht="13.9" customHeight="1" thickBot="1" x14ac:dyDescent="0.25">
      <c r="A196" s="4" t="s">
        <v>37</v>
      </c>
      <c r="G196" s="16"/>
      <c r="H196" s="216"/>
      <c r="J196" s="204"/>
      <c r="K196" s="156" t="s">
        <v>82</v>
      </c>
      <c r="L196" s="108">
        <v>0</v>
      </c>
      <c r="M196" s="108">
        <v>0</v>
      </c>
      <c r="N196" s="108">
        <v>0</v>
      </c>
      <c r="O196" s="108">
        <v>0</v>
      </c>
      <c r="P196" s="108">
        <v>0</v>
      </c>
      <c r="Q196" s="108">
        <v>0</v>
      </c>
      <c r="R196" s="108">
        <v>0</v>
      </c>
      <c r="S196" s="108">
        <v>0</v>
      </c>
      <c r="T196" s="108">
        <v>0</v>
      </c>
      <c r="U196" s="108">
        <v>0</v>
      </c>
      <c r="V196" s="108">
        <v>0</v>
      </c>
      <c r="W196" s="108">
        <v>0</v>
      </c>
      <c r="X196" s="108">
        <v>0</v>
      </c>
      <c r="Y196" s="108">
        <v>0</v>
      </c>
      <c r="Z196" s="108">
        <v>0</v>
      </c>
      <c r="AA196" s="108">
        <v>0</v>
      </c>
      <c r="AB196" s="108">
        <v>0</v>
      </c>
      <c r="AC196" s="108">
        <v>0</v>
      </c>
      <c r="AD196" s="108">
        <v>0</v>
      </c>
      <c r="AE196" s="108">
        <v>0</v>
      </c>
      <c r="AF196" s="108">
        <v>0</v>
      </c>
      <c r="AG196" s="108">
        <v>0</v>
      </c>
      <c r="AH196" s="108">
        <v>0</v>
      </c>
      <c r="AI196" s="108">
        <v>0</v>
      </c>
      <c r="AJ196" s="108">
        <v>0</v>
      </c>
      <c r="AK196" s="108">
        <v>0</v>
      </c>
      <c r="AL196" s="108">
        <v>0</v>
      </c>
      <c r="AM196" s="108">
        <v>0</v>
      </c>
      <c r="AN196" s="108">
        <v>0</v>
      </c>
      <c r="AO196" s="108">
        <v>0</v>
      </c>
      <c r="AP196" s="108">
        <v>0</v>
      </c>
      <c r="AQ196" s="108">
        <v>0</v>
      </c>
      <c r="AR196" s="108">
        <v>0</v>
      </c>
      <c r="AS196" s="109">
        <v>0</v>
      </c>
    </row>
    <row r="197" spans="1:95" ht="13.9" customHeight="1" thickTop="1" x14ac:dyDescent="0.25">
      <c r="G197" s="16"/>
      <c r="H197" s="216"/>
      <c r="J197" s="204"/>
      <c r="K197" s="155" t="s">
        <v>83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7">
        <v>0</v>
      </c>
      <c r="AZ197"/>
      <c r="BA197"/>
      <c r="BB197"/>
      <c r="BC197"/>
      <c r="BF197"/>
      <c r="BG197"/>
      <c r="BH197"/>
      <c r="BI197"/>
      <c r="BJ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</row>
    <row r="198" spans="1:95" ht="13.9" customHeight="1" x14ac:dyDescent="0.25">
      <c r="G198" s="16"/>
      <c r="H198" s="216"/>
      <c r="J198" s="204"/>
      <c r="K198" s="8" t="s">
        <v>84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3">
        <v>0</v>
      </c>
      <c r="BD198"/>
      <c r="BE198"/>
    </row>
    <row r="199" spans="1:95" ht="13.9" customHeight="1" x14ac:dyDescent="0.2">
      <c r="A199" s="4" t="s">
        <v>37</v>
      </c>
      <c r="G199" s="16"/>
      <c r="H199" s="216"/>
      <c r="J199" s="205"/>
      <c r="K199" s="156" t="s">
        <v>85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108">
        <v>0</v>
      </c>
      <c r="R199" s="108">
        <v>0</v>
      </c>
      <c r="S199" s="108">
        <v>0</v>
      </c>
      <c r="T199" s="108">
        <v>0</v>
      </c>
      <c r="U199" s="108">
        <v>0</v>
      </c>
      <c r="V199" s="108">
        <v>0</v>
      </c>
      <c r="W199" s="108">
        <v>0</v>
      </c>
      <c r="X199" s="108">
        <v>0</v>
      </c>
      <c r="Y199" s="108">
        <v>0</v>
      </c>
      <c r="Z199" s="108">
        <v>0</v>
      </c>
      <c r="AA199" s="108">
        <v>0</v>
      </c>
      <c r="AB199" s="108">
        <v>0</v>
      </c>
      <c r="AC199" s="108">
        <v>0</v>
      </c>
      <c r="AD199" s="108">
        <v>0</v>
      </c>
      <c r="AE199" s="108">
        <v>0</v>
      </c>
      <c r="AF199" s="108">
        <v>0</v>
      </c>
      <c r="AG199" s="108">
        <v>0</v>
      </c>
      <c r="AH199" s="108">
        <v>0</v>
      </c>
      <c r="AI199" s="108">
        <v>0</v>
      </c>
      <c r="AJ199" s="108">
        <v>0</v>
      </c>
      <c r="AK199" s="108">
        <v>0</v>
      </c>
      <c r="AL199" s="108">
        <v>0</v>
      </c>
      <c r="AM199" s="108">
        <v>0</v>
      </c>
      <c r="AN199" s="108">
        <v>0</v>
      </c>
      <c r="AO199" s="108">
        <v>0</v>
      </c>
      <c r="AP199" s="108">
        <v>0</v>
      </c>
      <c r="AQ199" s="108">
        <v>0</v>
      </c>
      <c r="AR199" s="108">
        <v>0</v>
      </c>
      <c r="AS199" s="109">
        <v>0</v>
      </c>
    </row>
    <row r="200" spans="1:95" ht="13.9" customHeight="1" thickBot="1" x14ac:dyDescent="0.25">
      <c r="G200" s="16"/>
      <c r="H200" s="16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</row>
    <row r="201" spans="1:95" ht="13.9" customHeight="1" x14ac:dyDescent="0.25"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/>
      <c r="AU201"/>
      <c r="AX201"/>
      <c r="AY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</row>
    <row r="202" spans="1:95" ht="13.9" customHeight="1" x14ac:dyDescent="0.25">
      <c r="L202" s="154">
        <v>2017</v>
      </c>
      <c r="M202" s="154">
        <v>2018</v>
      </c>
      <c r="N202" s="154">
        <v>2019</v>
      </c>
      <c r="O202" s="154">
        <v>2020</v>
      </c>
      <c r="P202" s="154">
        <v>2021</v>
      </c>
      <c r="Q202" s="154">
        <v>2022</v>
      </c>
      <c r="R202" s="154">
        <v>2023</v>
      </c>
      <c r="S202" s="154">
        <v>2024</v>
      </c>
      <c r="T202" s="154">
        <v>2025</v>
      </c>
      <c r="U202" s="154">
        <v>2026</v>
      </c>
      <c r="V202" s="154">
        <v>2027</v>
      </c>
      <c r="W202" s="154">
        <v>2028</v>
      </c>
      <c r="X202" s="154">
        <v>2029</v>
      </c>
      <c r="Y202" s="154">
        <v>2030</v>
      </c>
      <c r="Z202" s="154">
        <v>2031</v>
      </c>
      <c r="AA202" s="154">
        <v>2032</v>
      </c>
      <c r="AB202" s="154">
        <v>2033</v>
      </c>
      <c r="AC202" s="154">
        <v>2034</v>
      </c>
      <c r="AD202" s="154">
        <v>2035</v>
      </c>
      <c r="AE202" s="154">
        <v>2036</v>
      </c>
      <c r="AF202" s="154">
        <v>2037</v>
      </c>
      <c r="AG202" s="154">
        <v>2038</v>
      </c>
      <c r="AH202" s="154">
        <v>2039</v>
      </c>
      <c r="AI202" s="154">
        <v>2040</v>
      </c>
      <c r="AJ202" s="154">
        <v>2041</v>
      </c>
      <c r="AK202" s="154">
        <v>2042</v>
      </c>
      <c r="AL202" s="154">
        <v>2043</v>
      </c>
      <c r="AM202" s="154">
        <v>2044</v>
      </c>
      <c r="AN202" s="154">
        <v>2045</v>
      </c>
      <c r="AO202" s="154">
        <v>2046</v>
      </c>
      <c r="AP202" s="154">
        <v>2047</v>
      </c>
      <c r="AQ202" s="154">
        <v>2048</v>
      </c>
      <c r="AR202" s="154">
        <v>2049</v>
      </c>
      <c r="AS202" s="154">
        <v>2050</v>
      </c>
      <c r="AT202"/>
      <c r="AU202"/>
      <c r="AX202"/>
      <c r="AY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</row>
    <row r="203" spans="1:95" ht="13.9" customHeight="1" x14ac:dyDescent="0.25">
      <c r="H203" s="211" t="s">
        <v>46</v>
      </c>
      <c r="J203" s="212" t="s">
        <v>87</v>
      </c>
      <c r="K203" s="163" t="s">
        <v>30</v>
      </c>
      <c r="L203" s="164">
        <v>2.5000000000000001E-2</v>
      </c>
      <c r="M203" s="164">
        <v>2.5000000000000001E-2</v>
      </c>
      <c r="N203" s="164">
        <v>2.5000000000000001E-2</v>
      </c>
      <c r="O203" s="164">
        <v>2.5000000000000001E-2</v>
      </c>
      <c r="P203" s="164">
        <v>2.5000000000000001E-2</v>
      </c>
      <c r="Q203" s="164">
        <v>2.5000000000000001E-2</v>
      </c>
      <c r="R203" s="164">
        <v>2.5000000000000001E-2</v>
      </c>
      <c r="S203" s="164">
        <v>2.5000000000000001E-2</v>
      </c>
      <c r="T203" s="164">
        <v>2.5000000000000001E-2</v>
      </c>
      <c r="U203" s="164">
        <v>2.5000000000000001E-2</v>
      </c>
      <c r="V203" s="164">
        <v>2.5000000000000001E-2</v>
      </c>
      <c r="W203" s="164">
        <v>2.5000000000000001E-2</v>
      </c>
      <c r="X203" s="164">
        <v>2.5000000000000001E-2</v>
      </c>
      <c r="Y203" s="164">
        <v>2.5000000000000001E-2</v>
      </c>
      <c r="Z203" s="164">
        <v>2.5000000000000001E-2</v>
      </c>
      <c r="AA203" s="164">
        <v>2.5000000000000001E-2</v>
      </c>
      <c r="AB203" s="164">
        <v>2.5000000000000001E-2</v>
      </c>
      <c r="AC203" s="164">
        <v>2.5000000000000001E-2</v>
      </c>
      <c r="AD203" s="164">
        <v>2.5000000000000001E-2</v>
      </c>
      <c r="AE203" s="164">
        <v>2.5000000000000001E-2</v>
      </c>
      <c r="AF203" s="164">
        <v>2.5000000000000001E-2</v>
      </c>
      <c r="AG203" s="164">
        <v>2.5000000000000001E-2</v>
      </c>
      <c r="AH203" s="164">
        <v>2.5000000000000001E-2</v>
      </c>
      <c r="AI203" s="164">
        <v>2.5000000000000001E-2</v>
      </c>
      <c r="AJ203" s="164">
        <v>2.5000000000000001E-2</v>
      </c>
      <c r="AK203" s="164">
        <v>2.5000000000000001E-2</v>
      </c>
      <c r="AL203" s="164">
        <v>2.5000000000000001E-2</v>
      </c>
      <c r="AM203" s="164">
        <v>2.5000000000000001E-2</v>
      </c>
      <c r="AN203" s="164">
        <v>2.5000000000000001E-2</v>
      </c>
      <c r="AO203" s="164">
        <v>2.5000000000000001E-2</v>
      </c>
      <c r="AP203" s="164">
        <v>2.5000000000000001E-2</v>
      </c>
      <c r="AQ203" s="164">
        <v>2.5000000000000001E-2</v>
      </c>
      <c r="AR203" s="164">
        <v>2.5000000000000001E-2</v>
      </c>
      <c r="AS203" s="164">
        <v>2.5000000000000001E-2</v>
      </c>
      <c r="AT203"/>
      <c r="AU203"/>
      <c r="AX203"/>
      <c r="AY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</row>
    <row r="204" spans="1:95" ht="13.9" customHeight="1" x14ac:dyDescent="0.25">
      <c r="H204" s="211"/>
      <c r="J204" s="212"/>
      <c r="K204" s="163" t="s">
        <v>88</v>
      </c>
      <c r="L204" s="164">
        <v>3.73E-2</v>
      </c>
      <c r="M204" s="164">
        <v>3.73E-2</v>
      </c>
      <c r="N204" s="164">
        <v>3.73E-2</v>
      </c>
      <c r="O204" s="164">
        <v>3.73E-2</v>
      </c>
      <c r="P204" s="164">
        <v>3.73E-2</v>
      </c>
      <c r="Q204" s="164">
        <v>3.73E-2</v>
      </c>
      <c r="R204" s="164">
        <v>3.73E-2</v>
      </c>
      <c r="S204" s="164">
        <v>3.73E-2</v>
      </c>
      <c r="T204" s="164">
        <v>3.73E-2</v>
      </c>
      <c r="U204" s="164">
        <v>3.73E-2</v>
      </c>
      <c r="V204" s="164">
        <v>3.73E-2</v>
      </c>
      <c r="W204" s="164">
        <v>3.73E-2</v>
      </c>
      <c r="X204" s="164">
        <v>3.73E-2</v>
      </c>
      <c r="Y204" s="164">
        <v>3.73E-2</v>
      </c>
      <c r="Z204" s="164">
        <v>3.73E-2</v>
      </c>
      <c r="AA204" s="164">
        <v>3.73E-2</v>
      </c>
      <c r="AB204" s="164">
        <v>3.73E-2</v>
      </c>
      <c r="AC204" s="164">
        <v>3.73E-2</v>
      </c>
      <c r="AD204" s="164">
        <v>3.73E-2</v>
      </c>
      <c r="AE204" s="164">
        <v>3.73E-2</v>
      </c>
      <c r="AF204" s="164">
        <v>3.73E-2</v>
      </c>
      <c r="AG204" s="164">
        <v>3.73E-2</v>
      </c>
      <c r="AH204" s="164">
        <v>3.73E-2</v>
      </c>
      <c r="AI204" s="164">
        <v>3.73E-2</v>
      </c>
      <c r="AJ204" s="164">
        <v>3.73E-2</v>
      </c>
      <c r="AK204" s="164">
        <v>3.73E-2</v>
      </c>
      <c r="AL204" s="164">
        <v>3.73E-2</v>
      </c>
      <c r="AM204" s="164">
        <v>3.73E-2</v>
      </c>
      <c r="AN204" s="164">
        <v>3.73E-2</v>
      </c>
      <c r="AO204" s="164">
        <v>3.73E-2</v>
      </c>
      <c r="AP204" s="164">
        <v>3.73E-2</v>
      </c>
      <c r="AQ204" s="164">
        <v>3.73E-2</v>
      </c>
      <c r="AR204" s="164">
        <v>3.73E-2</v>
      </c>
      <c r="AS204" s="164">
        <v>3.73E-2</v>
      </c>
      <c r="AT204"/>
      <c r="AU204"/>
      <c r="AX204"/>
      <c r="AY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</row>
    <row r="205" spans="1:95" ht="13.9" customHeight="1" x14ac:dyDescent="0.25">
      <c r="H205" s="211"/>
      <c r="J205" s="212"/>
      <c r="K205" s="163" t="s">
        <v>32</v>
      </c>
      <c r="L205" s="164">
        <v>3.73E-2</v>
      </c>
      <c r="M205" s="164">
        <v>3.73E-2</v>
      </c>
      <c r="N205" s="164">
        <v>3.73E-2</v>
      </c>
      <c r="O205" s="164">
        <v>3.73E-2</v>
      </c>
      <c r="P205" s="164">
        <v>3.73E-2</v>
      </c>
      <c r="Q205" s="164">
        <v>3.73E-2</v>
      </c>
      <c r="R205" s="164">
        <v>3.73E-2</v>
      </c>
      <c r="S205" s="164">
        <v>3.73E-2</v>
      </c>
      <c r="T205" s="164">
        <v>3.73E-2</v>
      </c>
      <c r="U205" s="164">
        <v>3.73E-2</v>
      </c>
      <c r="V205" s="164">
        <v>3.73E-2</v>
      </c>
      <c r="W205" s="164">
        <v>3.73E-2</v>
      </c>
      <c r="X205" s="164">
        <v>3.73E-2</v>
      </c>
      <c r="Y205" s="164">
        <v>3.73E-2</v>
      </c>
      <c r="Z205" s="164">
        <v>3.73E-2</v>
      </c>
      <c r="AA205" s="164">
        <v>3.73E-2</v>
      </c>
      <c r="AB205" s="164">
        <v>3.73E-2</v>
      </c>
      <c r="AC205" s="164">
        <v>3.73E-2</v>
      </c>
      <c r="AD205" s="164">
        <v>3.73E-2</v>
      </c>
      <c r="AE205" s="164">
        <v>3.73E-2</v>
      </c>
      <c r="AF205" s="164">
        <v>3.73E-2</v>
      </c>
      <c r="AG205" s="164">
        <v>3.73E-2</v>
      </c>
      <c r="AH205" s="164">
        <v>3.73E-2</v>
      </c>
      <c r="AI205" s="164">
        <v>3.73E-2</v>
      </c>
      <c r="AJ205" s="164">
        <v>3.73E-2</v>
      </c>
      <c r="AK205" s="164">
        <v>3.73E-2</v>
      </c>
      <c r="AL205" s="164">
        <v>3.73E-2</v>
      </c>
      <c r="AM205" s="164">
        <v>3.73E-2</v>
      </c>
      <c r="AN205" s="164">
        <v>3.73E-2</v>
      </c>
      <c r="AO205" s="164">
        <v>3.73E-2</v>
      </c>
      <c r="AP205" s="164">
        <v>3.73E-2</v>
      </c>
      <c r="AQ205" s="164">
        <v>3.73E-2</v>
      </c>
      <c r="AR205" s="164">
        <v>3.73E-2</v>
      </c>
      <c r="AS205" s="164">
        <v>3.73E-2</v>
      </c>
      <c r="AT205"/>
      <c r="AU205"/>
      <c r="AX205"/>
      <c r="AY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</row>
    <row r="206" spans="1:95" ht="13.9" customHeight="1" x14ac:dyDescent="0.25">
      <c r="H206" s="211"/>
      <c r="J206" s="212"/>
      <c r="K206" s="163" t="s">
        <v>89</v>
      </c>
      <c r="L206" s="164">
        <v>3.73E-2</v>
      </c>
      <c r="M206" s="164">
        <v>3.73E-2</v>
      </c>
      <c r="N206" s="164">
        <v>3.73E-2</v>
      </c>
      <c r="O206" s="164">
        <v>3.73E-2</v>
      </c>
      <c r="P206" s="164">
        <v>3.73E-2</v>
      </c>
      <c r="Q206" s="164">
        <v>3.73E-2</v>
      </c>
      <c r="R206" s="164">
        <v>3.73E-2</v>
      </c>
      <c r="S206" s="164">
        <v>3.73E-2</v>
      </c>
      <c r="T206" s="164">
        <v>3.73E-2</v>
      </c>
      <c r="U206" s="164">
        <v>3.73E-2</v>
      </c>
      <c r="V206" s="164">
        <v>3.73E-2</v>
      </c>
      <c r="W206" s="164">
        <v>3.73E-2</v>
      </c>
      <c r="X206" s="164">
        <v>3.73E-2</v>
      </c>
      <c r="Y206" s="164">
        <v>3.73E-2</v>
      </c>
      <c r="Z206" s="164">
        <v>3.73E-2</v>
      </c>
      <c r="AA206" s="164">
        <v>3.73E-2</v>
      </c>
      <c r="AB206" s="164">
        <v>3.73E-2</v>
      </c>
      <c r="AC206" s="164">
        <v>3.73E-2</v>
      </c>
      <c r="AD206" s="164">
        <v>3.73E-2</v>
      </c>
      <c r="AE206" s="164">
        <v>3.73E-2</v>
      </c>
      <c r="AF206" s="164">
        <v>3.73E-2</v>
      </c>
      <c r="AG206" s="164">
        <v>3.73E-2</v>
      </c>
      <c r="AH206" s="164">
        <v>3.73E-2</v>
      </c>
      <c r="AI206" s="164">
        <v>3.73E-2</v>
      </c>
      <c r="AJ206" s="164">
        <v>3.73E-2</v>
      </c>
      <c r="AK206" s="164">
        <v>3.73E-2</v>
      </c>
      <c r="AL206" s="164">
        <v>3.73E-2</v>
      </c>
      <c r="AM206" s="164">
        <v>3.73E-2</v>
      </c>
      <c r="AN206" s="164">
        <v>3.73E-2</v>
      </c>
      <c r="AO206" s="164">
        <v>3.73E-2</v>
      </c>
      <c r="AP206" s="164">
        <v>3.73E-2</v>
      </c>
      <c r="AQ206" s="164">
        <v>3.73E-2</v>
      </c>
      <c r="AR206" s="164">
        <v>3.73E-2</v>
      </c>
      <c r="AS206" s="164">
        <v>3.73E-2</v>
      </c>
      <c r="AT206"/>
      <c r="AU206"/>
      <c r="AX206"/>
      <c r="AY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</row>
    <row r="207" spans="1:95" ht="13.9" customHeight="1" x14ac:dyDescent="0.25">
      <c r="H207" s="211"/>
      <c r="J207" s="212"/>
      <c r="K207" s="163" t="s">
        <v>90</v>
      </c>
      <c r="L207" s="164">
        <v>1.2000000000000233E-2</v>
      </c>
      <c r="M207" s="164">
        <v>1.2000000000000233E-2</v>
      </c>
      <c r="N207" s="164">
        <v>1.2000000000000233E-2</v>
      </c>
      <c r="O207" s="164">
        <v>1.2000000000000233E-2</v>
      </c>
      <c r="P207" s="164">
        <v>1.2000000000000233E-2</v>
      </c>
      <c r="Q207" s="164">
        <v>1.2000000000000233E-2</v>
      </c>
      <c r="R207" s="164">
        <v>1.2000000000000233E-2</v>
      </c>
      <c r="S207" s="164">
        <v>1.2000000000000233E-2</v>
      </c>
      <c r="T207" s="164">
        <v>1.2000000000000233E-2</v>
      </c>
      <c r="U207" s="164">
        <v>1.2000000000000233E-2</v>
      </c>
      <c r="V207" s="164">
        <v>1.2000000000000233E-2</v>
      </c>
      <c r="W207" s="164">
        <v>1.2000000000000233E-2</v>
      </c>
      <c r="X207" s="164">
        <v>1.2000000000000233E-2</v>
      </c>
      <c r="Y207" s="164">
        <v>1.2000000000000233E-2</v>
      </c>
      <c r="Z207" s="164">
        <v>1.2000000000000233E-2</v>
      </c>
      <c r="AA207" s="164">
        <v>1.2000000000000233E-2</v>
      </c>
      <c r="AB207" s="164">
        <v>1.2000000000000233E-2</v>
      </c>
      <c r="AC207" s="164">
        <v>1.2000000000000233E-2</v>
      </c>
      <c r="AD207" s="164">
        <v>1.2000000000000233E-2</v>
      </c>
      <c r="AE207" s="164">
        <v>1.2000000000000233E-2</v>
      </c>
      <c r="AF207" s="164">
        <v>1.2000000000000233E-2</v>
      </c>
      <c r="AG207" s="164">
        <v>1.2000000000000233E-2</v>
      </c>
      <c r="AH207" s="164">
        <v>1.2000000000000233E-2</v>
      </c>
      <c r="AI207" s="164">
        <v>1.2000000000000233E-2</v>
      </c>
      <c r="AJ207" s="164">
        <v>1.2000000000000233E-2</v>
      </c>
      <c r="AK207" s="164">
        <v>1.2000000000000233E-2</v>
      </c>
      <c r="AL207" s="164">
        <v>1.2000000000000233E-2</v>
      </c>
      <c r="AM207" s="164">
        <v>1.2000000000000233E-2</v>
      </c>
      <c r="AN207" s="164">
        <v>1.2000000000000233E-2</v>
      </c>
      <c r="AO207" s="164">
        <v>1.2000000000000233E-2</v>
      </c>
      <c r="AP207" s="164">
        <v>1.2000000000000233E-2</v>
      </c>
      <c r="AQ207" s="164">
        <v>1.2000000000000233E-2</v>
      </c>
      <c r="AR207" s="164">
        <v>1.2000000000000233E-2</v>
      </c>
      <c r="AS207" s="164">
        <v>1.2000000000000233E-2</v>
      </c>
      <c r="AT207"/>
      <c r="AU207"/>
      <c r="AX207"/>
      <c r="AY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</row>
    <row r="208" spans="1:95" ht="13.9" customHeight="1" x14ac:dyDescent="0.25">
      <c r="H208" s="211"/>
      <c r="J208" s="212"/>
      <c r="K208" s="163" t="s">
        <v>33</v>
      </c>
      <c r="L208" s="164">
        <v>1.2000000000000233E-2</v>
      </c>
      <c r="M208" s="164">
        <v>1.2000000000000233E-2</v>
      </c>
      <c r="N208" s="164">
        <v>1.2000000000000233E-2</v>
      </c>
      <c r="O208" s="164">
        <v>1.2000000000000233E-2</v>
      </c>
      <c r="P208" s="164">
        <v>1.2000000000000233E-2</v>
      </c>
      <c r="Q208" s="164">
        <v>1.2000000000000233E-2</v>
      </c>
      <c r="R208" s="164">
        <v>1.2000000000000233E-2</v>
      </c>
      <c r="S208" s="164">
        <v>1.2000000000000233E-2</v>
      </c>
      <c r="T208" s="164">
        <v>1.2000000000000233E-2</v>
      </c>
      <c r="U208" s="164">
        <v>1.2000000000000233E-2</v>
      </c>
      <c r="V208" s="164">
        <v>1.2000000000000233E-2</v>
      </c>
      <c r="W208" s="164">
        <v>1.2000000000000233E-2</v>
      </c>
      <c r="X208" s="164">
        <v>1.2000000000000233E-2</v>
      </c>
      <c r="Y208" s="164">
        <v>1.2000000000000233E-2</v>
      </c>
      <c r="Z208" s="164">
        <v>1.2000000000000233E-2</v>
      </c>
      <c r="AA208" s="164">
        <v>1.2000000000000233E-2</v>
      </c>
      <c r="AB208" s="164">
        <v>1.2000000000000233E-2</v>
      </c>
      <c r="AC208" s="164">
        <v>1.2000000000000233E-2</v>
      </c>
      <c r="AD208" s="164">
        <v>1.2000000000000233E-2</v>
      </c>
      <c r="AE208" s="164">
        <v>1.2000000000000233E-2</v>
      </c>
      <c r="AF208" s="164">
        <v>1.2000000000000233E-2</v>
      </c>
      <c r="AG208" s="164">
        <v>1.2000000000000233E-2</v>
      </c>
      <c r="AH208" s="164">
        <v>1.2000000000000233E-2</v>
      </c>
      <c r="AI208" s="164">
        <v>1.2000000000000233E-2</v>
      </c>
      <c r="AJ208" s="164">
        <v>1.2000000000000233E-2</v>
      </c>
      <c r="AK208" s="164">
        <v>1.2000000000000233E-2</v>
      </c>
      <c r="AL208" s="164">
        <v>1.2000000000000233E-2</v>
      </c>
      <c r="AM208" s="164">
        <v>1.2000000000000233E-2</v>
      </c>
      <c r="AN208" s="164">
        <v>1.2000000000000233E-2</v>
      </c>
      <c r="AO208" s="164">
        <v>1.2000000000000233E-2</v>
      </c>
      <c r="AP208" s="164">
        <v>1.2000000000000233E-2</v>
      </c>
      <c r="AQ208" s="164">
        <v>1.2000000000000233E-2</v>
      </c>
      <c r="AR208" s="164">
        <v>1.2000000000000233E-2</v>
      </c>
      <c r="AS208" s="164">
        <v>1.2000000000000233E-2</v>
      </c>
      <c r="AT208"/>
      <c r="AU208"/>
      <c r="AX208"/>
      <c r="AY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</row>
    <row r="209" spans="8:95" ht="13.9" customHeight="1" x14ac:dyDescent="0.25">
      <c r="H209" s="211"/>
      <c r="J209" s="212"/>
      <c r="K209" s="163" t="s">
        <v>91</v>
      </c>
      <c r="L209" s="164">
        <v>1.2000000000000233E-2</v>
      </c>
      <c r="M209" s="164">
        <v>1.2000000000000233E-2</v>
      </c>
      <c r="N209" s="164">
        <v>1.2000000000000233E-2</v>
      </c>
      <c r="O209" s="164">
        <v>1.2000000000000233E-2</v>
      </c>
      <c r="P209" s="164">
        <v>1.2000000000000233E-2</v>
      </c>
      <c r="Q209" s="164">
        <v>1.2000000000000233E-2</v>
      </c>
      <c r="R209" s="164">
        <v>1.2000000000000233E-2</v>
      </c>
      <c r="S209" s="164">
        <v>1.2000000000000233E-2</v>
      </c>
      <c r="T209" s="164">
        <v>1.2000000000000233E-2</v>
      </c>
      <c r="U209" s="164">
        <v>1.2000000000000233E-2</v>
      </c>
      <c r="V209" s="164">
        <v>1.2000000000000233E-2</v>
      </c>
      <c r="W209" s="164">
        <v>1.2000000000000233E-2</v>
      </c>
      <c r="X209" s="164">
        <v>1.2000000000000233E-2</v>
      </c>
      <c r="Y209" s="164">
        <v>1.2000000000000233E-2</v>
      </c>
      <c r="Z209" s="164">
        <v>1.2000000000000233E-2</v>
      </c>
      <c r="AA209" s="164">
        <v>1.2000000000000233E-2</v>
      </c>
      <c r="AB209" s="164">
        <v>1.2000000000000233E-2</v>
      </c>
      <c r="AC209" s="164">
        <v>1.2000000000000233E-2</v>
      </c>
      <c r="AD209" s="164">
        <v>1.2000000000000233E-2</v>
      </c>
      <c r="AE209" s="164">
        <v>1.2000000000000233E-2</v>
      </c>
      <c r="AF209" s="164">
        <v>1.2000000000000233E-2</v>
      </c>
      <c r="AG209" s="164">
        <v>1.2000000000000233E-2</v>
      </c>
      <c r="AH209" s="164">
        <v>1.2000000000000233E-2</v>
      </c>
      <c r="AI209" s="164">
        <v>1.2000000000000233E-2</v>
      </c>
      <c r="AJ209" s="164">
        <v>1.2000000000000233E-2</v>
      </c>
      <c r="AK209" s="164">
        <v>1.2000000000000233E-2</v>
      </c>
      <c r="AL209" s="164">
        <v>1.2000000000000233E-2</v>
      </c>
      <c r="AM209" s="164">
        <v>1.2000000000000233E-2</v>
      </c>
      <c r="AN209" s="164">
        <v>1.2000000000000233E-2</v>
      </c>
      <c r="AO209" s="164">
        <v>1.2000000000000233E-2</v>
      </c>
      <c r="AP209" s="164">
        <v>1.2000000000000233E-2</v>
      </c>
      <c r="AQ209" s="164">
        <v>1.2000000000000233E-2</v>
      </c>
      <c r="AR209" s="164">
        <v>1.2000000000000233E-2</v>
      </c>
      <c r="AS209" s="164">
        <v>1.2000000000000233E-2</v>
      </c>
      <c r="AT209"/>
      <c r="AU209"/>
      <c r="AX209"/>
      <c r="AY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</row>
    <row r="210" spans="8:95" ht="13.9" customHeight="1" x14ac:dyDescent="0.25">
      <c r="H210" s="211"/>
      <c r="J210" s="212"/>
      <c r="K210" s="163" t="s">
        <v>35</v>
      </c>
      <c r="L210" s="164">
        <v>3.73E-2</v>
      </c>
      <c r="M210" s="164">
        <v>3.73E-2</v>
      </c>
      <c r="N210" s="164">
        <v>3.73E-2</v>
      </c>
      <c r="O210" s="164">
        <v>3.73E-2</v>
      </c>
      <c r="P210" s="164">
        <v>3.73E-2</v>
      </c>
      <c r="Q210" s="164">
        <v>3.73E-2</v>
      </c>
      <c r="R210" s="164">
        <v>3.73E-2</v>
      </c>
      <c r="S210" s="164">
        <v>3.73E-2</v>
      </c>
      <c r="T210" s="164">
        <v>3.73E-2</v>
      </c>
      <c r="U210" s="164">
        <v>3.73E-2</v>
      </c>
      <c r="V210" s="164">
        <v>3.73E-2</v>
      </c>
      <c r="W210" s="164">
        <v>3.73E-2</v>
      </c>
      <c r="X210" s="164">
        <v>3.73E-2</v>
      </c>
      <c r="Y210" s="164">
        <v>3.73E-2</v>
      </c>
      <c r="Z210" s="164">
        <v>3.73E-2</v>
      </c>
      <c r="AA210" s="164">
        <v>3.73E-2</v>
      </c>
      <c r="AB210" s="164">
        <v>3.73E-2</v>
      </c>
      <c r="AC210" s="164">
        <v>3.73E-2</v>
      </c>
      <c r="AD210" s="164">
        <v>3.73E-2</v>
      </c>
      <c r="AE210" s="164">
        <v>3.73E-2</v>
      </c>
      <c r="AF210" s="164">
        <v>3.73E-2</v>
      </c>
      <c r="AG210" s="164">
        <v>3.73E-2</v>
      </c>
      <c r="AH210" s="164">
        <v>3.73E-2</v>
      </c>
      <c r="AI210" s="164">
        <v>3.73E-2</v>
      </c>
      <c r="AJ210" s="164">
        <v>3.73E-2</v>
      </c>
      <c r="AK210" s="164">
        <v>3.73E-2</v>
      </c>
      <c r="AL210" s="164">
        <v>3.73E-2</v>
      </c>
      <c r="AM210" s="164">
        <v>3.73E-2</v>
      </c>
      <c r="AN210" s="164">
        <v>3.73E-2</v>
      </c>
      <c r="AO210" s="164">
        <v>3.73E-2</v>
      </c>
      <c r="AP210" s="164">
        <v>3.73E-2</v>
      </c>
      <c r="AQ210" s="164">
        <v>3.73E-2</v>
      </c>
      <c r="AR210" s="164">
        <v>3.73E-2</v>
      </c>
      <c r="AS210" s="164">
        <v>3.73E-2</v>
      </c>
      <c r="AT210"/>
      <c r="AU210"/>
      <c r="AX210"/>
      <c r="AY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</row>
    <row r="211" spans="8:95" ht="13.9" customHeight="1" x14ac:dyDescent="0.25">
      <c r="H211" s="211"/>
      <c r="J211" s="212"/>
      <c r="K211" s="163" t="s">
        <v>92</v>
      </c>
      <c r="L211" s="164">
        <v>9.0300000000000005E-2</v>
      </c>
      <c r="M211" s="164">
        <v>9.0300000000000005E-2</v>
      </c>
      <c r="N211" s="164">
        <v>9.0300000000000005E-2</v>
      </c>
      <c r="O211" s="164">
        <v>9.0300000000000005E-2</v>
      </c>
      <c r="P211" s="164">
        <v>9.0300000000000005E-2</v>
      </c>
      <c r="Q211" s="164">
        <v>9.0300000000000005E-2</v>
      </c>
      <c r="R211" s="164">
        <v>9.0300000000000005E-2</v>
      </c>
      <c r="S211" s="164">
        <v>9.0300000000000005E-2</v>
      </c>
      <c r="T211" s="164">
        <v>9.0300000000000005E-2</v>
      </c>
      <c r="U211" s="164">
        <v>9.0300000000000005E-2</v>
      </c>
      <c r="V211" s="164">
        <v>9.0300000000000005E-2</v>
      </c>
      <c r="W211" s="164">
        <v>9.0300000000000005E-2</v>
      </c>
      <c r="X211" s="164">
        <v>9.0300000000000005E-2</v>
      </c>
      <c r="Y211" s="164">
        <v>9.0300000000000005E-2</v>
      </c>
      <c r="Z211" s="164">
        <v>9.0300000000000005E-2</v>
      </c>
      <c r="AA211" s="164">
        <v>9.0300000000000005E-2</v>
      </c>
      <c r="AB211" s="164">
        <v>9.0300000000000005E-2</v>
      </c>
      <c r="AC211" s="164">
        <v>9.0300000000000005E-2</v>
      </c>
      <c r="AD211" s="164">
        <v>9.0300000000000005E-2</v>
      </c>
      <c r="AE211" s="164">
        <v>9.0300000000000005E-2</v>
      </c>
      <c r="AF211" s="164">
        <v>9.0300000000000005E-2</v>
      </c>
      <c r="AG211" s="164">
        <v>9.0300000000000005E-2</v>
      </c>
      <c r="AH211" s="164">
        <v>9.0300000000000005E-2</v>
      </c>
      <c r="AI211" s="164">
        <v>9.0300000000000005E-2</v>
      </c>
      <c r="AJ211" s="164">
        <v>9.0300000000000005E-2</v>
      </c>
      <c r="AK211" s="164">
        <v>9.0300000000000005E-2</v>
      </c>
      <c r="AL211" s="164">
        <v>9.0300000000000005E-2</v>
      </c>
      <c r="AM211" s="164">
        <v>9.0300000000000005E-2</v>
      </c>
      <c r="AN211" s="164">
        <v>9.0300000000000005E-2</v>
      </c>
      <c r="AO211" s="164">
        <v>9.0300000000000005E-2</v>
      </c>
      <c r="AP211" s="164">
        <v>9.0300000000000005E-2</v>
      </c>
      <c r="AQ211" s="164">
        <v>9.0300000000000005E-2</v>
      </c>
      <c r="AR211" s="164">
        <v>9.0300000000000005E-2</v>
      </c>
      <c r="AS211" s="164">
        <v>9.0300000000000005E-2</v>
      </c>
      <c r="AT211"/>
      <c r="AU211"/>
      <c r="AX211"/>
      <c r="AY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</row>
    <row r="212" spans="8:95" ht="13.9" customHeight="1" x14ac:dyDescent="0.25">
      <c r="H212" s="211"/>
      <c r="J212" s="212"/>
      <c r="K212" s="163" t="s">
        <v>36</v>
      </c>
      <c r="L212" s="164">
        <v>9.0300000000000005E-2</v>
      </c>
      <c r="M212" s="164">
        <v>9.0300000000000005E-2</v>
      </c>
      <c r="N212" s="164">
        <v>9.0300000000000005E-2</v>
      </c>
      <c r="O212" s="164">
        <v>9.0300000000000005E-2</v>
      </c>
      <c r="P212" s="164">
        <v>9.0300000000000005E-2</v>
      </c>
      <c r="Q212" s="164">
        <v>9.0300000000000005E-2</v>
      </c>
      <c r="R212" s="164">
        <v>9.0300000000000005E-2</v>
      </c>
      <c r="S212" s="164">
        <v>9.0300000000000005E-2</v>
      </c>
      <c r="T212" s="164">
        <v>9.0300000000000005E-2</v>
      </c>
      <c r="U212" s="164">
        <v>9.0300000000000005E-2</v>
      </c>
      <c r="V212" s="164">
        <v>9.0300000000000005E-2</v>
      </c>
      <c r="W212" s="164">
        <v>9.0300000000000005E-2</v>
      </c>
      <c r="X212" s="164">
        <v>9.0300000000000005E-2</v>
      </c>
      <c r="Y212" s="164">
        <v>9.0300000000000005E-2</v>
      </c>
      <c r="Z212" s="164">
        <v>9.0300000000000005E-2</v>
      </c>
      <c r="AA212" s="164">
        <v>9.0300000000000005E-2</v>
      </c>
      <c r="AB212" s="164">
        <v>9.0300000000000005E-2</v>
      </c>
      <c r="AC212" s="164">
        <v>9.0300000000000005E-2</v>
      </c>
      <c r="AD212" s="164">
        <v>9.0300000000000005E-2</v>
      </c>
      <c r="AE212" s="164">
        <v>9.0300000000000005E-2</v>
      </c>
      <c r="AF212" s="164">
        <v>9.0300000000000005E-2</v>
      </c>
      <c r="AG212" s="164">
        <v>9.0300000000000005E-2</v>
      </c>
      <c r="AH212" s="164">
        <v>9.0300000000000005E-2</v>
      </c>
      <c r="AI212" s="164">
        <v>9.0300000000000005E-2</v>
      </c>
      <c r="AJ212" s="164">
        <v>9.0300000000000005E-2</v>
      </c>
      <c r="AK212" s="164">
        <v>9.0300000000000005E-2</v>
      </c>
      <c r="AL212" s="164">
        <v>9.0300000000000005E-2</v>
      </c>
      <c r="AM212" s="164">
        <v>9.0300000000000005E-2</v>
      </c>
      <c r="AN212" s="164">
        <v>9.0300000000000005E-2</v>
      </c>
      <c r="AO212" s="164">
        <v>9.0300000000000005E-2</v>
      </c>
      <c r="AP212" s="164">
        <v>9.0300000000000005E-2</v>
      </c>
      <c r="AQ212" s="164">
        <v>9.0300000000000005E-2</v>
      </c>
      <c r="AR212" s="164">
        <v>9.0300000000000005E-2</v>
      </c>
      <c r="AS212" s="164">
        <v>9.0300000000000005E-2</v>
      </c>
      <c r="AT212"/>
      <c r="AU212"/>
      <c r="AX212"/>
      <c r="AY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</row>
    <row r="213" spans="8:95" ht="13.9" customHeight="1" x14ac:dyDescent="0.25">
      <c r="H213" s="211"/>
      <c r="J213" s="212"/>
      <c r="K213" s="163" t="s">
        <v>93</v>
      </c>
      <c r="L213" s="164">
        <v>9.0300000000000005E-2</v>
      </c>
      <c r="M213" s="164">
        <v>9.0300000000000005E-2</v>
      </c>
      <c r="N213" s="164">
        <v>9.0300000000000005E-2</v>
      </c>
      <c r="O213" s="164">
        <v>9.0300000000000005E-2</v>
      </c>
      <c r="P213" s="164">
        <v>9.0300000000000005E-2</v>
      </c>
      <c r="Q213" s="164">
        <v>9.0300000000000005E-2</v>
      </c>
      <c r="R213" s="164">
        <v>9.0300000000000005E-2</v>
      </c>
      <c r="S213" s="164">
        <v>9.0300000000000005E-2</v>
      </c>
      <c r="T213" s="164">
        <v>9.0300000000000005E-2</v>
      </c>
      <c r="U213" s="164">
        <v>9.0300000000000005E-2</v>
      </c>
      <c r="V213" s="164">
        <v>9.0300000000000005E-2</v>
      </c>
      <c r="W213" s="164">
        <v>9.0300000000000005E-2</v>
      </c>
      <c r="X213" s="164">
        <v>9.0300000000000005E-2</v>
      </c>
      <c r="Y213" s="164">
        <v>9.0300000000000005E-2</v>
      </c>
      <c r="Z213" s="164">
        <v>9.0300000000000005E-2</v>
      </c>
      <c r="AA213" s="164">
        <v>9.0300000000000005E-2</v>
      </c>
      <c r="AB213" s="164">
        <v>9.0300000000000005E-2</v>
      </c>
      <c r="AC213" s="164">
        <v>9.0300000000000005E-2</v>
      </c>
      <c r="AD213" s="164">
        <v>9.0300000000000005E-2</v>
      </c>
      <c r="AE213" s="164">
        <v>9.0300000000000005E-2</v>
      </c>
      <c r="AF213" s="164">
        <v>9.0300000000000005E-2</v>
      </c>
      <c r="AG213" s="164">
        <v>9.0300000000000005E-2</v>
      </c>
      <c r="AH213" s="164">
        <v>9.0300000000000005E-2</v>
      </c>
      <c r="AI213" s="164">
        <v>9.0300000000000005E-2</v>
      </c>
      <c r="AJ213" s="164">
        <v>9.0300000000000005E-2</v>
      </c>
      <c r="AK213" s="164">
        <v>9.0300000000000005E-2</v>
      </c>
      <c r="AL213" s="164">
        <v>9.0300000000000005E-2</v>
      </c>
      <c r="AM213" s="164">
        <v>9.0300000000000005E-2</v>
      </c>
      <c r="AN213" s="164">
        <v>9.0300000000000005E-2</v>
      </c>
      <c r="AO213" s="164">
        <v>9.0300000000000005E-2</v>
      </c>
      <c r="AP213" s="164">
        <v>9.0300000000000005E-2</v>
      </c>
      <c r="AQ213" s="164">
        <v>9.0300000000000005E-2</v>
      </c>
      <c r="AR213" s="164">
        <v>9.0300000000000005E-2</v>
      </c>
      <c r="AS213" s="164">
        <v>9.0300000000000005E-2</v>
      </c>
      <c r="AT213"/>
      <c r="AU213"/>
      <c r="AX213"/>
      <c r="AY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</row>
    <row r="214" spans="8:95" ht="13.9" customHeight="1" x14ac:dyDescent="0.25">
      <c r="H214" s="211"/>
      <c r="J214" s="212"/>
      <c r="K214" s="163" t="s">
        <v>94</v>
      </c>
      <c r="L214" s="164">
        <v>6.3707317073170788E-2</v>
      </c>
      <c r="M214" s="164">
        <v>6.3707317073170788E-2</v>
      </c>
      <c r="N214" s="164">
        <v>6.3707317073170788E-2</v>
      </c>
      <c r="O214" s="164">
        <v>6.3707317073170788E-2</v>
      </c>
      <c r="P214" s="164">
        <v>6.3707317073170788E-2</v>
      </c>
      <c r="Q214" s="164">
        <v>6.3707317073170788E-2</v>
      </c>
      <c r="R214" s="164">
        <v>6.3707317073170788E-2</v>
      </c>
      <c r="S214" s="164">
        <v>6.3707317073170788E-2</v>
      </c>
      <c r="T214" s="164">
        <v>6.3707317073170788E-2</v>
      </c>
      <c r="U214" s="164">
        <v>6.3707317073170788E-2</v>
      </c>
      <c r="V214" s="164">
        <v>6.3707317073170788E-2</v>
      </c>
      <c r="W214" s="164">
        <v>6.3707317073170788E-2</v>
      </c>
      <c r="X214" s="164">
        <v>6.3707317073170788E-2</v>
      </c>
      <c r="Y214" s="164">
        <v>6.3707317073170788E-2</v>
      </c>
      <c r="Z214" s="164">
        <v>6.3707317073170788E-2</v>
      </c>
      <c r="AA214" s="164">
        <v>6.3707317073170788E-2</v>
      </c>
      <c r="AB214" s="164">
        <v>6.3707317073170788E-2</v>
      </c>
      <c r="AC214" s="164">
        <v>6.3707317073170788E-2</v>
      </c>
      <c r="AD214" s="164">
        <v>6.3707317073170788E-2</v>
      </c>
      <c r="AE214" s="164">
        <v>6.3707317073170788E-2</v>
      </c>
      <c r="AF214" s="164">
        <v>6.3707317073170788E-2</v>
      </c>
      <c r="AG214" s="164">
        <v>6.3707317073170788E-2</v>
      </c>
      <c r="AH214" s="164">
        <v>6.3707317073170788E-2</v>
      </c>
      <c r="AI214" s="164">
        <v>6.3707317073170788E-2</v>
      </c>
      <c r="AJ214" s="164">
        <v>6.3707317073170788E-2</v>
      </c>
      <c r="AK214" s="164">
        <v>6.3707317073170788E-2</v>
      </c>
      <c r="AL214" s="164">
        <v>6.3707317073170788E-2</v>
      </c>
      <c r="AM214" s="164">
        <v>6.3707317073170788E-2</v>
      </c>
      <c r="AN214" s="164">
        <v>6.3707317073170788E-2</v>
      </c>
      <c r="AO214" s="164">
        <v>6.3707317073170788E-2</v>
      </c>
      <c r="AP214" s="164">
        <v>6.3707317073170788E-2</v>
      </c>
      <c r="AQ214" s="164">
        <v>6.3707317073170788E-2</v>
      </c>
      <c r="AR214" s="164">
        <v>6.3707317073170788E-2</v>
      </c>
      <c r="AS214" s="164">
        <v>6.3707317073170788E-2</v>
      </c>
      <c r="AT214"/>
      <c r="AU214"/>
      <c r="AX214"/>
      <c r="AY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</row>
    <row r="215" spans="8:95" ht="13.9" customHeight="1" x14ac:dyDescent="0.25">
      <c r="H215" s="211"/>
      <c r="J215" s="212"/>
      <c r="K215" s="163" t="s">
        <v>38</v>
      </c>
      <c r="L215" s="164">
        <v>6.3707317073170788E-2</v>
      </c>
      <c r="M215" s="164">
        <v>6.3707317073170788E-2</v>
      </c>
      <c r="N215" s="164">
        <v>6.3707317073170788E-2</v>
      </c>
      <c r="O215" s="164">
        <v>6.3707317073170788E-2</v>
      </c>
      <c r="P215" s="164">
        <v>6.3707317073170788E-2</v>
      </c>
      <c r="Q215" s="164">
        <v>6.3707317073170788E-2</v>
      </c>
      <c r="R215" s="164">
        <v>6.3707317073170788E-2</v>
      </c>
      <c r="S215" s="164">
        <v>6.3707317073170788E-2</v>
      </c>
      <c r="T215" s="164">
        <v>6.3707317073170788E-2</v>
      </c>
      <c r="U215" s="164">
        <v>6.3707317073170788E-2</v>
      </c>
      <c r="V215" s="164">
        <v>6.3707317073170788E-2</v>
      </c>
      <c r="W215" s="164">
        <v>6.3707317073170788E-2</v>
      </c>
      <c r="X215" s="164">
        <v>6.3707317073170788E-2</v>
      </c>
      <c r="Y215" s="164">
        <v>6.3707317073170788E-2</v>
      </c>
      <c r="Z215" s="164">
        <v>6.3707317073170788E-2</v>
      </c>
      <c r="AA215" s="164">
        <v>6.3707317073170788E-2</v>
      </c>
      <c r="AB215" s="164">
        <v>6.3707317073170788E-2</v>
      </c>
      <c r="AC215" s="164">
        <v>6.3707317073170788E-2</v>
      </c>
      <c r="AD215" s="164">
        <v>6.3707317073170788E-2</v>
      </c>
      <c r="AE215" s="164">
        <v>6.3707317073170788E-2</v>
      </c>
      <c r="AF215" s="164">
        <v>6.3707317073170788E-2</v>
      </c>
      <c r="AG215" s="164">
        <v>6.3707317073170788E-2</v>
      </c>
      <c r="AH215" s="164">
        <v>6.3707317073170788E-2</v>
      </c>
      <c r="AI215" s="164">
        <v>6.3707317073170788E-2</v>
      </c>
      <c r="AJ215" s="164">
        <v>6.3707317073170788E-2</v>
      </c>
      <c r="AK215" s="164">
        <v>6.3707317073170788E-2</v>
      </c>
      <c r="AL215" s="164">
        <v>6.3707317073170788E-2</v>
      </c>
      <c r="AM215" s="164">
        <v>6.3707317073170788E-2</v>
      </c>
      <c r="AN215" s="164">
        <v>6.3707317073170788E-2</v>
      </c>
      <c r="AO215" s="164">
        <v>6.3707317073170788E-2</v>
      </c>
      <c r="AP215" s="164">
        <v>6.3707317073170788E-2</v>
      </c>
      <c r="AQ215" s="164">
        <v>6.3707317073170788E-2</v>
      </c>
      <c r="AR215" s="164">
        <v>6.3707317073170788E-2</v>
      </c>
      <c r="AS215" s="164">
        <v>6.3707317073170788E-2</v>
      </c>
      <c r="AT215"/>
      <c r="AU215"/>
      <c r="AX215"/>
      <c r="AY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</row>
    <row r="216" spans="8:95" ht="13.9" customHeight="1" x14ac:dyDescent="0.25">
      <c r="H216" s="211"/>
      <c r="J216" s="212"/>
      <c r="K216" s="163" t="s">
        <v>95</v>
      </c>
      <c r="L216" s="164">
        <v>6.3707317073170788E-2</v>
      </c>
      <c r="M216" s="164">
        <v>6.3707317073170788E-2</v>
      </c>
      <c r="N216" s="164">
        <v>6.3707317073170788E-2</v>
      </c>
      <c r="O216" s="164">
        <v>6.3707317073170788E-2</v>
      </c>
      <c r="P216" s="164">
        <v>6.3707317073170788E-2</v>
      </c>
      <c r="Q216" s="164">
        <v>6.3707317073170788E-2</v>
      </c>
      <c r="R216" s="164">
        <v>6.3707317073170788E-2</v>
      </c>
      <c r="S216" s="164">
        <v>6.3707317073170788E-2</v>
      </c>
      <c r="T216" s="164">
        <v>6.3707317073170788E-2</v>
      </c>
      <c r="U216" s="164">
        <v>6.3707317073170788E-2</v>
      </c>
      <c r="V216" s="164">
        <v>6.3707317073170788E-2</v>
      </c>
      <c r="W216" s="164">
        <v>6.3707317073170788E-2</v>
      </c>
      <c r="X216" s="164">
        <v>6.3707317073170788E-2</v>
      </c>
      <c r="Y216" s="164">
        <v>6.3707317073170788E-2</v>
      </c>
      <c r="Z216" s="164">
        <v>6.3707317073170788E-2</v>
      </c>
      <c r="AA216" s="164">
        <v>6.3707317073170788E-2</v>
      </c>
      <c r="AB216" s="164">
        <v>6.3707317073170788E-2</v>
      </c>
      <c r="AC216" s="164">
        <v>6.3707317073170788E-2</v>
      </c>
      <c r="AD216" s="164">
        <v>6.3707317073170788E-2</v>
      </c>
      <c r="AE216" s="164">
        <v>6.3707317073170788E-2</v>
      </c>
      <c r="AF216" s="164">
        <v>6.3707317073170788E-2</v>
      </c>
      <c r="AG216" s="164">
        <v>6.3707317073170788E-2</v>
      </c>
      <c r="AH216" s="164">
        <v>6.3707317073170788E-2</v>
      </c>
      <c r="AI216" s="164">
        <v>6.3707317073170788E-2</v>
      </c>
      <c r="AJ216" s="164">
        <v>6.3707317073170788E-2</v>
      </c>
      <c r="AK216" s="164">
        <v>6.3707317073170788E-2</v>
      </c>
      <c r="AL216" s="164">
        <v>6.3707317073170788E-2</v>
      </c>
      <c r="AM216" s="164">
        <v>6.3707317073170788E-2</v>
      </c>
      <c r="AN216" s="164">
        <v>6.3707317073170788E-2</v>
      </c>
      <c r="AO216" s="164">
        <v>6.3707317073170788E-2</v>
      </c>
      <c r="AP216" s="164">
        <v>6.3707317073170788E-2</v>
      </c>
      <c r="AQ216" s="164">
        <v>6.3707317073170788E-2</v>
      </c>
      <c r="AR216" s="164">
        <v>6.3707317073170788E-2</v>
      </c>
      <c r="AS216" s="164">
        <v>6.3707317073170788E-2</v>
      </c>
      <c r="AT216"/>
      <c r="AU216"/>
      <c r="AX216"/>
      <c r="AY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</row>
    <row r="217" spans="8:95" ht="13.9" customHeight="1" x14ac:dyDescent="0.25">
      <c r="H217" s="211"/>
      <c r="J217" s="212"/>
      <c r="K217" s="163" t="s">
        <v>96</v>
      </c>
      <c r="L217" s="164">
        <v>0.6</v>
      </c>
      <c r="M217" s="164">
        <v>0.60769230769230764</v>
      </c>
      <c r="N217" s="164">
        <v>0.61538461538461531</v>
      </c>
      <c r="O217" s="164">
        <v>0.62307692307692297</v>
      </c>
      <c r="P217" s="164">
        <v>0.63076923076923064</v>
      </c>
      <c r="Q217" s="164">
        <v>0.6384615384615383</v>
      </c>
      <c r="R217" s="164">
        <v>0.64615384615384597</v>
      </c>
      <c r="S217" s="164">
        <v>0.65384615384615363</v>
      </c>
      <c r="T217" s="164">
        <v>0.6615384615384613</v>
      </c>
      <c r="U217" s="164">
        <v>0.66923076923076896</v>
      </c>
      <c r="V217" s="164">
        <v>0.67692307692307663</v>
      </c>
      <c r="W217" s="164">
        <v>0.68461538461538429</v>
      </c>
      <c r="X217" s="164">
        <v>0.69230769230769196</v>
      </c>
      <c r="Y217" s="164">
        <v>0.7</v>
      </c>
      <c r="Z217" s="164">
        <v>0.7</v>
      </c>
      <c r="AA217" s="164">
        <v>0.7</v>
      </c>
      <c r="AB217" s="164">
        <v>0.7</v>
      </c>
      <c r="AC217" s="164">
        <v>0.7</v>
      </c>
      <c r="AD217" s="164">
        <v>0.7</v>
      </c>
      <c r="AE217" s="164">
        <v>0.7</v>
      </c>
      <c r="AF217" s="164">
        <v>0.7</v>
      </c>
      <c r="AG217" s="164">
        <v>0.7</v>
      </c>
      <c r="AH217" s="164">
        <v>0.7</v>
      </c>
      <c r="AI217" s="164">
        <v>0.7</v>
      </c>
      <c r="AJ217" s="164">
        <v>0.7</v>
      </c>
      <c r="AK217" s="164">
        <v>0.7</v>
      </c>
      <c r="AL217" s="164">
        <v>0.7</v>
      </c>
      <c r="AM217" s="164">
        <v>0.7</v>
      </c>
      <c r="AN217" s="164">
        <v>0.7</v>
      </c>
      <c r="AO217" s="164">
        <v>0.7</v>
      </c>
      <c r="AP217" s="164">
        <v>0.7</v>
      </c>
      <c r="AQ217" s="164">
        <v>0.7</v>
      </c>
      <c r="AR217" s="164">
        <v>0.7</v>
      </c>
      <c r="AS217" s="164">
        <v>0.7</v>
      </c>
      <c r="AT217"/>
      <c r="AU217"/>
      <c r="AX217"/>
      <c r="AY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</row>
    <row r="218" spans="8:95" ht="13.9" customHeight="1" x14ac:dyDescent="0.25">
      <c r="H218" s="211"/>
      <c r="J218" s="212"/>
      <c r="K218" s="163" t="s">
        <v>39</v>
      </c>
      <c r="L218" s="164">
        <v>0.6</v>
      </c>
      <c r="M218" s="164">
        <v>0.60384615384615381</v>
      </c>
      <c r="N218" s="164">
        <v>0.60769230769230764</v>
      </c>
      <c r="O218" s="164">
        <v>0.61153846153846148</v>
      </c>
      <c r="P218" s="164">
        <v>0.61538461538461531</v>
      </c>
      <c r="Q218" s="164">
        <v>0.61923076923076914</v>
      </c>
      <c r="R218" s="164">
        <v>0.62307692307692297</v>
      </c>
      <c r="S218" s="164">
        <v>0.62692307692307681</v>
      </c>
      <c r="T218" s="164">
        <v>0.63076923076923064</v>
      </c>
      <c r="U218" s="164">
        <v>0.63461538461538447</v>
      </c>
      <c r="V218" s="164">
        <v>0.6384615384615383</v>
      </c>
      <c r="W218" s="164">
        <v>0.64230769230769214</v>
      </c>
      <c r="X218" s="164">
        <v>0.64615384615384597</v>
      </c>
      <c r="Y218" s="164">
        <v>0.65</v>
      </c>
      <c r="Z218" s="164">
        <v>0.65</v>
      </c>
      <c r="AA218" s="164">
        <v>0.65</v>
      </c>
      <c r="AB218" s="164">
        <v>0.65</v>
      </c>
      <c r="AC218" s="164">
        <v>0.65</v>
      </c>
      <c r="AD218" s="164">
        <v>0.65</v>
      </c>
      <c r="AE218" s="164">
        <v>0.65</v>
      </c>
      <c r="AF218" s="164">
        <v>0.65</v>
      </c>
      <c r="AG218" s="164">
        <v>0.65</v>
      </c>
      <c r="AH218" s="164">
        <v>0.65</v>
      </c>
      <c r="AI218" s="164">
        <v>0.65</v>
      </c>
      <c r="AJ218" s="164">
        <v>0.65</v>
      </c>
      <c r="AK218" s="164">
        <v>0.65</v>
      </c>
      <c r="AL218" s="164">
        <v>0.65</v>
      </c>
      <c r="AM218" s="164">
        <v>0.65</v>
      </c>
      <c r="AN218" s="164">
        <v>0.65</v>
      </c>
      <c r="AO218" s="164">
        <v>0.65</v>
      </c>
      <c r="AP218" s="164">
        <v>0.65</v>
      </c>
      <c r="AQ218" s="164">
        <v>0.65</v>
      </c>
      <c r="AR218" s="164">
        <v>0.65</v>
      </c>
      <c r="AS218" s="164">
        <v>0.65</v>
      </c>
      <c r="AT218"/>
      <c r="AU218"/>
      <c r="AX218"/>
      <c r="AY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</row>
    <row r="219" spans="8:95" ht="13.9" customHeight="1" x14ac:dyDescent="0.25">
      <c r="H219" s="211"/>
      <c r="J219" s="212"/>
      <c r="K219" s="163" t="s">
        <v>97</v>
      </c>
      <c r="L219" s="164">
        <v>0.6</v>
      </c>
      <c r="M219" s="164">
        <v>0.6</v>
      </c>
      <c r="N219" s="164">
        <v>0.6</v>
      </c>
      <c r="O219" s="164">
        <v>0.6</v>
      </c>
      <c r="P219" s="164">
        <v>0.6</v>
      </c>
      <c r="Q219" s="164">
        <v>0.6</v>
      </c>
      <c r="R219" s="164">
        <v>0.6</v>
      </c>
      <c r="S219" s="164">
        <v>0.6</v>
      </c>
      <c r="T219" s="164">
        <v>0.6</v>
      </c>
      <c r="U219" s="164">
        <v>0.6</v>
      </c>
      <c r="V219" s="164">
        <v>0.6</v>
      </c>
      <c r="W219" s="164">
        <v>0.6</v>
      </c>
      <c r="X219" s="164">
        <v>0.6</v>
      </c>
      <c r="Y219" s="164">
        <v>0.6</v>
      </c>
      <c r="Z219" s="164">
        <v>0.6</v>
      </c>
      <c r="AA219" s="164">
        <v>0.6</v>
      </c>
      <c r="AB219" s="164">
        <v>0.6</v>
      </c>
      <c r="AC219" s="164">
        <v>0.6</v>
      </c>
      <c r="AD219" s="164">
        <v>0.6</v>
      </c>
      <c r="AE219" s="164">
        <v>0.6</v>
      </c>
      <c r="AF219" s="164">
        <v>0.6</v>
      </c>
      <c r="AG219" s="164">
        <v>0.6</v>
      </c>
      <c r="AH219" s="164">
        <v>0.6</v>
      </c>
      <c r="AI219" s="164">
        <v>0.6</v>
      </c>
      <c r="AJ219" s="164">
        <v>0.6</v>
      </c>
      <c r="AK219" s="164">
        <v>0.6</v>
      </c>
      <c r="AL219" s="164">
        <v>0.6</v>
      </c>
      <c r="AM219" s="164">
        <v>0.6</v>
      </c>
      <c r="AN219" s="164">
        <v>0.6</v>
      </c>
      <c r="AO219" s="164">
        <v>0.6</v>
      </c>
      <c r="AP219" s="164">
        <v>0.6</v>
      </c>
      <c r="AQ219" s="164">
        <v>0.6</v>
      </c>
      <c r="AR219" s="164">
        <v>0.6</v>
      </c>
      <c r="AS219" s="164">
        <v>0.6</v>
      </c>
      <c r="AT219"/>
      <c r="AU219"/>
      <c r="AX219"/>
      <c r="AY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</row>
    <row r="220" spans="8:95" ht="13.9" customHeight="1" x14ac:dyDescent="0.25">
      <c r="H220" s="211"/>
      <c r="J220" s="212"/>
      <c r="K220" s="163" t="s">
        <v>41</v>
      </c>
      <c r="L220" s="164">
        <v>0.25740000000000002</v>
      </c>
      <c r="M220" s="164">
        <v>0.25740000000000002</v>
      </c>
      <c r="N220" s="164">
        <v>0.25740000000000002</v>
      </c>
      <c r="O220" s="164">
        <v>0.25740000000000002</v>
      </c>
      <c r="P220" s="164">
        <v>0.25740000000000002</v>
      </c>
      <c r="Q220" s="164">
        <v>0.25740000000000002</v>
      </c>
      <c r="R220" s="164">
        <v>0.25740000000000002</v>
      </c>
      <c r="S220" s="164">
        <v>0.25740000000000002</v>
      </c>
      <c r="T220" s="164">
        <v>0.25740000000000002</v>
      </c>
      <c r="U220" s="164">
        <v>0.25740000000000002</v>
      </c>
      <c r="V220" s="164">
        <v>0.25740000000000002</v>
      </c>
      <c r="W220" s="164">
        <v>0.25740000000000002</v>
      </c>
      <c r="X220" s="164">
        <v>0.25740000000000002</v>
      </c>
      <c r="Y220" s="164">
        <v>0.25740000000000002</v>
      </c>
      <c r="Z220" s="164">
        <v>0.25740000000000002</v>
      </c>
      <c r="AA220" s="164">
        <v>0.25740000000000002</v>
      </c>
      <c r="AB220" s="164">
        <v>0.25740000000000002</v>
      </c>
      <c r="AC220" s="164">
        <v>0.25740000000000002</v>
      </c>
      <c r="AD220" s="164">
        <v>0.25740000000000002</v>
      </c>
      <c r="AE220" s="164">
        <v>0.25740000000000002</v>
      </c>
      <c r="AF220" s="164">
        <v>0.25740000000000002</v>
      </c>
      <c r="AG220" s="164">
        <v>0.25740000000000002</v>
      </c>
      <c r="AH220" s="164">
        <v>0.25740000000000002</v>
      </c>
      <c r="AI220" s="164">
        <v>0.25740000000000002</v>
      </c>
      <c r="AJ220" s="164">
        <v>0.25740000000000002</v>
      </c>
      <c r="AK220" s="164">
        <v>0.25740000000000002</v>
      </c>
      <c r="AL220" s="164">
        <v>0.25740000000000002</v>
      </c>
      <c r="AM220" s="164">
        <v>0.25740000000000002</v>
      </c>
      <c r="AN220" s="164">
        <v>0.25740000000000002</v>
      </c>
      <c r="AO220" s="164">
        <v>0.25740000000000002</v>
      </c>
      <c r="AP220" s="164">
        <v>0.25740000000000002</v>
      </c>
      <c r="AQ220" s="164">
        <v>0.25740000000000002</v>
      </c>
      <c r="AR220" s="164">
        <v>0.25740000000000002</v>
      </c>
      <c r="AS220" s="164">
        <v>0.25740000000000002</v>
      </c>
      <c r="AT220"/>
      <c r="AU220"/>
      <c r="AX220"/>
      <c r="AY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</row>
    <row r="221" spans="8:95" ht="13.9" customHeight="1" x14ac:dyDescent="0.25">
      <c r="H221" s="211"/>
      <c r="J221" s="212"/>
      <c r="K221" s="163" t="s">
        <v>98</v>
      </c>
      <c r="L221" s="164">
        <v>5.2739388000000005E-2</v>
      </c>
      <c r="M221" s="164">
        <v>5.2257841692307697E-2</v>
      </c>
      <c r="N221" s="164">
        <v>5.1776295384615388E-2</v>
      </c>
      <c r="O221" s="164">
        <v>5.129474907692308E-2</v>
      </c>
      <c r="P221" s="164">
        <v>5.0813202769230778E-2</v>
      </c>
      <c r="Q221" s="164">
        <v>5.0331656461538476E-2</v>
      </c>
      <c r="R221" s="164">
        <v>4.9850110153846161E-2</v>
      </c>
      <c r="S221" s="164">
        <v>4.936856384615386E-2</v>
      </c>
      <c r="T221" s="164">
        <v>4.8887017538461558E-2</v>
      </c>
      <c r="U221" s="164">
        <v>4.8405471230769249E-2</v>
      </c>
      <c r="V221" s="164">
        <v>4.7923924923076941E-2</v>
      </c>
      <c r="W221" s="164">
        <v>4.7442378615384632E-2</v>
      </c>
      <c r="X221" s="164">
        <v>4.6960832307692331E-2</v>
      </c>
      <c r="Y221" s="164">
        <v>4.6479286000000002E-2</v>
      </c>
      <c r="Z221" s="164">
        <v>4.6479286000000002E-2</v>
      </c>
      <c r="AA221" s="164">
        <v>4.6479286000000002E-2</v>
      </c>
      <c r="AB221" s="164">
        <v>4.6479286000000002E-2</v>
      </c>
      <c r="AC221" s="164">
        <v>4.6479286000000002E-2</v>
      </c>
      <c r="AD221" s="164">
        <v>4.6479286000000002E-2</v>
      </c>
      <c r="AE221" s="164">
        <v>4.6479286000000002E-2</v>
      </c>
      <c r="AF221" s="164">
        <v>4.6479286000000002E-2</v>
      </c>
      <c r="AG221" s="164">
        <v>4.6479286000000002E-2</v>
      </c>
      <c r="AH221" s="164">
        <v>4.6479286000000002E-2</v>
      </c>
      <c r="AI221" s="164">
        <v>4.6479286000000002E-2</v>
      </c>
      <c r="AJ221" s="164">
        <v>4.6479286000000002E-2</v>
      </c>
      <c r="AK221" s="164">
        <v>4.6479286000000002E-2</v>
      </c>
      <c r="AL221" s="164">
        <v>4.6479286000000002E-2</v>
      </c>
      <c r="AM221" s="164">
        <v>4.6479286000000002E-2</v>
      </c>
      <c r="AN221" s="164">
        <v>4.6479286000000002E-2</v>
      </c>
      <c r="AO221" s="164">
        <v>4.6479286000000002E-2</v>
      </c>
      <c r="AP221" s="164">
        <v>4.6479286000000002E-2</v>
      </c>
      <c r="AQ221" s="164">
        <v>4.6479286000000002E-2</v>
      </c>
      <c r="AR221" s="164">
        <v>4.6479286000000002E-2</v>
      </c>
      <c r="AS221" s="164">
        <v>4.6479286000000002E-2</v>
      </c>
      <c r="AT221"/>
      <c r="AU221"/>
      <c r="AX221"/>
      <c r="AY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</row>
    <row r="222" spans="8:95" ht="13.9" customHeight="1" x14ac:dyDescent="0.25">
      <c r="H222" s="211"/>
      <c r="J222" s="212"/>
      <c r="K222" s="163" t="s">
        <v>42</v>
      </c>
      <c r="L222" s="164">
        <v>5.2739388000000005E-2</v>
      </c>
      <c r="M222" s="164">
        <v>5.2498614846153847E-2</v>
      </c>
      <c r="N222" s="164">
        <v>5.2257841692307697E-2</v>
      </c>
      <c r="O222" s="164">
        <v>5.2017068538461546E-2</v>
      </c>
      <c r="P222" s="164">
        <v>5.1776295384615388E-2</v>
      </c>
      <c r="Q222" s="164">
        <v>5.1535522230769237E-2</v>
      </c>
      <c r="R222" s="164">
        <v>5.129474907692308E-2</v>
      </c>
      <c r="S222" s="164">
        <v>5.1053975923076936E-2</v>
      </c>
      <c r="T222" s="164">
        <v>5.0813202769230778E-2</v>
      </c>
      <c r="U222" s="164">
        <v>5.057242961538462E-2</v>
      </c>
      <c r="V222" s="164">
        <v>5.0331656461538476E-2</v>
      </c>
      <c r="W222" s="164">
        <v>5.0090883307692319E-2</v>
      </c>
      <c r="X222" s="164">
        <v>4.9850110153846161E-2</v>
      </c>
      <c r="Y222" s="164">
        <v>4.9609337000000003E-2</v>
      </c>
      <c r="Z222" s="164">
        <v>4.9609337000000003E-2</v>
      </c>
      <c r="AA222" s="164">
        <v>4.9609337000000003E-2</v>
      </c>
      <c r="AB222" s="164">
        <v>4.9609337000000003E-2</v>
      </c>
      <c r="AC222" s="164">
        <v>4.9609337000000003E-2</v>
      </c>
      <c r="AD222" s="164">
        <v>4.9609337000000003E-2</v>
      </c>
      <c r="AE222" s="164">
        <v>4.9609337000000003E-2</v>
      </c>
      <c r="AF222" s="164">
        <v>4.9609337000000003E-2</v>
      </c>
      <c r="AG222" s="164">
        <v>4.9609337000000003E-2</v>
      </c>
      <c r="AH222" s="164">
        <v>4.9609337000000003E-2</v>
      </c>
      <c r="AI222" s="164">
        <v>4.9609337000000003E-2</v>
      </c>
      <c r="AJ222" s="164">
        <v>4.9609337000000003E-2</v>
      </c>
      <c r="AK222" s="164">
        <v>4.9609337000000003E-2</v>
      </c>
      <c r="AL222" s="164">
        <v>4.9609337000000003E-2</v>
      </c>
      <c r="AM222" s="164">
        <v>4.9609337000000003E-2</v>
      </c>
      <c r="AN222" s="164">
        <v>4.9609337000000003E-2</v>
      </c>
      <c r="AO222" s="164">
        <v>4.9609337000000003E-2</v>
      </c>
      <c r="AP222" s="164">
        <v>4.9609337000000003E-2</v>
      </c>
      <c r="AQ222" s="164">
        <v>4.9609337000000003E-2</v>
      </c>
      <c r="AR222" s="164">
        <v>4.9609337000000003E-2</v>
      </c>
      <c r="AS222" s="164">
        <v>4.9609337000000003E-2</v>
      </c>
      <c r="AT222"/>
      <c r="AU222"/>
      <c r="AX222"/>
      <c r="AY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</row>
    <row r="223" spans="8:95" ht="13.9" customHeight="1" x14ac:dyDescent="0.25">
      <c r="H223" s="211"/>
      <c r="J223" s="212"/>
      <c r="K223" s="163" t="s">
        <v>99</v>
      </c>
      <c r="L223" s="164">
        <v>5.2739388000000005E-2</v>
      </c>
      <c r="M223" s="164">
        <v>5.2739388000000005E-2</v>
      </c>
      <c r="N223" s="164">
        <v>5.2739388000000005E-2</v>
      </c>
      <c r="O223" s="164">
        <v>5.2739388000000005E-2</v>
      </c>
      <c r="P223" s="164">
        <v>5.2739388000000005E-2</v>
      </c>
      <c r="Q223" s="164">
        <v>5.2739388000000005E-2</v>
      </c>
      <c r="R223" s="164">
        <v>5.2739388000000005E-2</v>
      </c>
      <c r="S223" s="164">
        <v>5.2739388000000005E-2</v>
      </c>
      <c r="T223" s="164">
        <v>5.2739388000000005E-2</v>
      </c>
      <c r="U223" s="164">
        <v>5.2739388000000005E-2</v>
      </c>
      <c r="V223" s="164">
        <v>5.2739388000000005E-2</v>
      </c>
      <c r="W223" s="164">
        <v>5.2739388000000005E-2</v>
      </c>
      <c r="X223" s="164">
        <v>5.2739388000000005E-2</v>
      </c>
      <c r="Y223" s="164">
        <v>5.2739388000000005E-2</v>
      </c>
      <c r="Z223" s="164">
        <v>5.2739388000000005E-2</v>
      </c>
      <c r="AA223" s="164">
        <v>5.2739388000000005E-2</v>
      </c>
      <c r="AB223" s="164">
        <v>5.2739388000000005E-2</v>
      </c>
      <c r="AC223" s="164">
        <v>5.2739388000000005E-2</v>
      </c>
      <c r="AD223" s="164">
        <v>5.2739388000000005E-2</v>
      </c>
      <c r="AE223" s="164">
        <v>5.2739388000000005E-2</v>
      </c>
      <c r="AF223" s="164">
        <v>5.2739388000000005E-2</v>
      </c>
      <c r="AG223" s="164">
        <v>5.2739388000000005E-2</v>
      </c>
      <c r="AH223" s="164">
        <v>5.2739388000000005E-2</v>
      </c>
      <c r="AI223" s="164">
        <v>5.2739388000000005E-2</v>
      </c>
      <c r="AJ223" s="164">
        <v>5.2739388000000005E-2</v>
      </c>
      <c r="AK223" s="164">
        <v>5.2739388000000005E-2</v>
      </c>
      <c r="AL223" s="164">
        <v>5.2739388000000005E-2</v>
      </c>
      <c r="AM223" s="164">
        <v>5.2739388000000005E-2</v>
      </c>
      <c r="AN223" s="164">
        <v>5.2739388000000005E-2</v>
      </c>
      <c r="AO223" s="164">
        <v>5.2739388000000005E-2</v>
      </c>
      <c r="AP223" s="164">
        <v>5.2739388000000005E-2</v>
      </c>
      <c r="AQ223" s="164">
        <v>5.2739388000000005E-2</v>
      </c>
      <c r="AR223" s="164">
        <v>5.2739388000000005E-2</v>
      </c>
      <c r="AS223" s="164">
        <v>5.2739388000000005E-2</v>
      </c>
      <c r="AT223"/>
      <c r="AU223"/>
      <c r="AX223"/>
      <c r="AY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</row>
    <row r="224" spans="8:95" ht="13.9" customHeight="1" x14ac:dyDescent="0.25">
      <c r="H224" s="211"/>
      <c r="J224" s="212"/>
      <c r="K224" s="163" t="s">
        <v>100</v>
      </c>
      <c r="L224" s="164">
        <v>2.7062817560975727E-2</v>
      </c>
      <c r="M224" s="164">
        <v>2.6593016285178184E-2</v>
      </c>
      <c r="N224" s="164">
        <v>2.6123215009381084E-2</v>
      </c>
      <c r="O224" s="164">
        <v>2.5653413733583541E-2</v>
      </c>
      <c r="P224" s="164">
        <v>2.518361245778622E-2</v>
      </c>
      <c r="Q224" s="164">
        <v>2.4713811181988676E-2</v>
      </c>
      <c r="R224" s="164">
        <v>2.4244009906191577E-2</v>
      </c>
      <c r="S224" s="164">
        <v>2.3774208630394034E-2</v>
      </c>
      <c r="T224" s="164">
        <v>2.3304407354596712E-2</v>
      </c>
      <c r="U224" s="164">
        <v>2.2834606078799391E-2</v>
      </c>
      <c r="V224" s="164">
        <v>2.236480480300207E-2</v>
      </c>
      <c r="W224" s="164">
        <v>2.1895003527204526E-2</v>
      </c>
      <c r="X224" s="164">
        <v>2.1425202251407427E-2</v>
      </c>
      <c r="Y224" s="164">
        <v>2.0955400975609884E-2</v>
      </c>
      <c r="Z224" s="164">
        <v>2.0955400975609884E-2</v>
      </c>
      <c r="AA224" s="164">
        <v>2.0955400975609884E-2</v>
      </c>
      <c r="AB224" s="164">
        <v>2.0955400975609884E-2</v>
      </c>
      <c r="AC224" s="164">
        <v>2.0955400975609884E-2</v>
      </c>
      <c r="AD224" s="164">
        <v>2.0955400975609884E-2</v>
      </c>
      <c r="AE224" s="164">
        <v>2.0955400975609884E-2</v>
      </c>
      <c r="AF224" s="164">
        <v>2.0955400975609884E-2</v>
      </c>
      <c r="AG224" s="164">
        <v>2.0955400975609884E-2</v>
      </c>
      <c r="AH224" s="164">
        <v>2.0955400975609884E-2</v>
      </c>
      <c r="AI224" s="164">
        <v>2.0955400975609884E-2</v>
      </c>
      <c r="AJ224" s="164">
        <v>2.0955400975609884E-2</v>
      </c>
      <c r="AK224" s="164">
        <v>2.0955400975609884E-2</v>
      </c>
      <c r="AL224" s="164">
        <v>2.0955400975609884E-2</v>
      </c>
      <c r="AM224" s="164">
        <v>2.0955400975609884E-2</v>
      </c>
      <c r="AN224" s="164">
        <v>2.0955400975609884E-2</v>
      </c>
      <c r="AO224" s="164">
        <v>2.0955400975609884E-2</v>
      </c>
      <c r="AP224" s="164">
        <v>2.0955400975609884E-2</v>
      </c>
      <c r="AQ224" s="164">
        <v>2.0955400975609884E-2</v>
      </c>
      <c r="AR224" s="164">
        <v>2.0955400975609884E-2</v>
      </c>
      <c r="AS224" s="164">
        <v>2.0955400975609884E-2</v>
      </c>
      <c r="AT224"/>
      <c r="AU224"/>
      <c r="AX224"/>
      <c r="AY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</row>
    <row r="225" spans="7:95" ht="13.9" customHeight="1" x14ac:dyDescent="0.25">
      <c r="H225" s="211"/>
      <c r="J225" s="212"/>
      <c r="K225" s="163" t="s">
        <v>43</v>
      </c>
      <c r="L225" s="164">
        <v>2.7062817560975727E-2</v>
      </c>
      <c r="M225" s="164">
        <v>2.6827916923077177E-2</v>
      </c>
      <c r="N225" s="164">
        <v>2.6593016285178184E-2</v>
      </c>
      <c r="O225" s="164">
        <v>2.6358115647279634E-2</v>
      </c>
      <c r="P225" s="164">
        <v>2.6123215009381084E-2</v>
      </c>
      <c r="Q225" s="164">
        <v>2.5888314371482313E-2</v>
      </c>
      <c r="R225" s="164">
        <v>2.5653413733583541E-2</v>
      </c>
      <c r="S225" s="164">
        <v>2.5418513095684991E-2</v>
      </c>
      <c r="T225" s="164">
        <v>2.518361245778622E-2</v>
      </c>
      <c r="U225" s="164">
        <v>2.494871181988767E-2</v>
      </c>
      <c r="V225" s="164">
        <v>2.4713811181988676E-2</v>
      </c>
      <c r="W225" s="164">
        <v>2.4478910544090127E-2</v>
      </c>
      <c r="X225" s="164">
        <v>2.4244009906191577E-2</v>
      </c>
      <c r="Y225" s="164">
        <v>2.4009109268292583E-2</v>
      </c>
      <c r="Z225" s="164">
        <v>2.4009109268292583E-2</v>
      </c>
      <c r="AA225" s="164">
        <v>2.4009109268292583E-2</v>
      </c>
      <c r="AB225" s="164">
        <v>2.4009109268292583E-2</v>
      </c>
      <c r="AC225" s="164">
        <v>2.4009109268292583E-2</v>
      </c>
      <c r="AD225" s="164">
        <v>2.4009109268292583E-2</v>
      </c>
      <c r="AE225" s="164">
        <v>2.4009109268292583E-2</v>
      </c>
      <c r="AF225" s="164">
        <v>2.4009109268292583E-2</v>
      </c>
      <c r="AG225" s="164">
        <v>2.4009109268292583E-2</v>
      </c>
      <c r="AH225" s="164">
        <v>2.4009109268292583E-2</v>
      </c>
      <c r="AI225" s="164">
        <v>2.4009109268292583E-2</v>
      </c>
      <c r="AJ225" s="164">
        <v>2.4009109268292583E-2</v>
      </c>
      <c r="AK225" s="164">
        <v>2.4009109268292583E-2</v>
      </c>
      <c r="AL225" s="164">
        <v>2.4009109268292583E-2</v>
      </c>
      <c r="AM225" s="164">
        <v>2.4009109268292583E-2</v>
      </c>
      <c r="AN225" s="164">
        <v>2.4009109268292583E-2</v>
      </c>
      <c r="AO225" s="164">
        <v>2.4009109268292583E-2</v>
      </c>
      <c r="AP225" s="164">
        <v>2.4009109268292583E-2</v>
      </c>
      <c r="AQ225" s="164">
        <v>2.4009109268292583E-2</v>
      </c>
      <c r="AR225" s="164">
        <v>2.4009109268292583E-2</v>
      </c>
      <c r="AS225" s="164">
        <v>2.4009109268292583E-2</v>
      </c>
      <c r="AT225"/>
      <c r="AU225"/>
      <c r="AX225"/>
      <c r="AY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</row>
    <row r="226" spans="7:95" ht="13.9" customHeight="1" x14ac:dyDescent="0.25">
      <c r="H226" s="211"/>
      <c r="J226" s="212"/>
      <c r="K226" s="163" t="s">
        <v>101</v>
      </c>
      <c r="L226" s="164">
        <v>2.7062817560975727E-2</v>
      </c>
      <c r="M226" s="164">
        <v>2.7062817560975727E-2</v>
      </c>
      <c r="N226" s="164">
        <v>2.7062817560975727E-2</v>
      </c>
      <c r="O226" s="164">
        <v>2.7062817560975727E-2</v>
      </c>
      <c r="P226" s="164">
        <v>2.7062817560975727E-2</v>
      </c>
      <c r="Q226" s="164">
        <v>2.7062817560975727E-2</v>
      </c>
      <c r="R226" s="164">
        <v>2.7062817560975727E-2</v>
      </c>
      <c r="S226" s="164">
        <v>2.7062817560975727E-2</v>
      </c>
      <c r="T226" s="164">
        <v>2.7062817560975727E-2</v>
      </c>
      <c r="U226" s="164">
        <v>2.7062817560975727E-2</v>
      </c>
      <c r="V226" s="164">
        <v>2.7062817560975727E-2</v>
      </c>
      <c r="W226" s="164">
        <v>2.7062817560975727E-2</v>
      </c>
      <c r="X226" s="164">
        <v>2.7062817560975727E-2</v>
      </c>
      <c r="Y226" s="164">
        <v>2.7062817560975727E-2</v>
      </c>
      <c r="Z226" s="164">
        <v>2.7062817560975727E-2</v>
      </c>
      <c r="AA226" s="164">
        <v>2.7062817560975727E-2</v>
      </c>
      <c r="AB226" s="164">
        <v>2.7062817560975727E-2</v>
      </c>
      <c r="AC226" s="164">
        <v>2.7062817560975727E-2</v>
      </c>
      <c r="AD226" s="164">
        <v>2.7062817560975727E-2</v>
      </c>
      <c r="AE226" s="164">
        <v>2.7062817560975727E-2</v>
      </c>
      <c r="AF226" s="164">
        <v>2.7062817560975727E-2</v>
      </c>
      <c r="AG226" s="164">
        <v>2.7062817560975727E-2</v>
      </c>
      <c r="AH226" s="164">
        <v>2.7062817560975727E-2</v>
      </c>
      <c r="AI226" s="164">
        <v>2.7062817560975727E-2</v>
      </c>
      <c r="AJ226" s="164">
        <v>2.7062817560975727E-2</v>
      </c>
      <c r="AK226" s="164">
        <v>2.7062817560975727E-2</v>
      </c>
      <c r="AL226" s="164">
        <v>2.7062817560975727E-2</v>
      </c>
      <c r="AM226" s="164">
        <v>2.7062817560975727E-2</v>
      </c>
      <c r="AN226" s="164">
        <v>2.7062817560975727E-2</v>
      </c>
      <c r="AO226" s="164">
        <v>2.7062817560975727E-2</v>
      </c>
      <c r="AP226" s="164">
        <v>2.7062817560975727E-2</v>
      </c>
      <c r="AQ226" s="164">
        <v>2.7062817560975727E-2</v>
      </c>
      <c r="AR226" s="164">
        <v>2.7062817560975727E-2</v>
      </c>
      <c r="AS226" s="164">
        <v>2.7062817560975727E-2</v>
      </c>
      <c r="AT226"/>
      <c r="AU226"/>
      <c r="AX226"/>
      <c r="AY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</row>
    <row r="227" spans="7:95" ht="13.9" customHeight="1" x14ac:dyDescent="0.25">
      <c r="H227" s="211"/>
      <c r="J227" s="212"/>
      <c r="K227" s="165" t="s">
        <v>102</v>
      </c>
      <c r="L227" s="164">
        <f xml:space="preserve"> L221 / (1 - (1 / (1 + L221)^$S$37))</f>
        <v>6.7096778007694757E-2</v>
      </c>
      <c r="M227" s="164">
        <f t="shared" ref="M227:AS232" si="14" xml:space="preserve"> M221 / (1 - (1 / (1 + M221)^$S$37))</f>
        <v>6.6735221970420255E-2</v>
      </c>
      <c r="N227" s="164">
        <f t="shared" si="14"/>
        <v>6.6374519744718946E-2</v>
      </c>
      <c r="O227" s="164">
        <f t="shared" si="14"/>
        <v>6.6014675343801607E-2</v>
      </c>
      <c r="P227" s="164">
        <f t="shared" si="14"/>
        <v>6.5655692772963112E-2</v>
      </c>
      <c r="Q227" s="164">
        <f t="shared" si="14"/>
        <v>6.5297576029194129E-2</v>
      </c>
      <c r="R227" s="164">
        <f t="shared" si="14"/>
        <v>6.4940329100789992E-2</v>
      </c>
      <c r="S227" s="164">
        <f t="shared" si="14"/>
        <v>6.4583955966957957E-2</v>
      </c>
      <c r="T227" s="164">
        <f t="shared" si="14"/>
        <v>6.4228460597420975E-2</v>
      </c>
      <c r="U227" s="164">
        <f t="shared" si="14"/>
        <v>6.3873846952020669E-2</v>
      </c>
      <c r="V227" s="164">
        <f t="shared" si="14"/>
        <v>6.3520118980317786E-2</v>
      </c>
      <c r="W227" s="164">
        <f t="shared" si="14"/>
        <v>6.316728062118987E-2</v>
      </c>
      <c r="X227" s="164">
        <f t="shared" si="14"/>
        <v>6.2815335802427888E-2</v>
      </c>
      <c r="Y227" s="164">
        <f t="shared" si="14"/>
        <v>6.2464288440331188E-2</v>
      </c>
      <c r="Z227" s="164">
        <f t="shared" si="14"/>
        <v>6.2464288440331188E-2</v>
      </c>
      <c r="AA227" s="164">
        <f t="shared" si="14"/>
        <v>6.2464288440331188E-2</v>
      </c>
      <c r="AB227" s="164">
        <f t="shared" si="14"/>
        <v>6.2464288440331188E-2</v>
      </c>
      <c r="AC227" s="164">
        <f t="shared" si="14"/>
        <v>6.2464288440331188E-2</v>
      </c>
      <c r="AD227" s="164">
        <f t="shared" si="14"/>
        <v>6.2464288440331188E-2</v>
      </c>
      <c r="AE227" s="164">
        <f t="shared" si="14"/>
        <v>6.2464288440331188E-2</v>
      </c>
      <c r="AF227" s="164">
        <f t="shared" si="14"/>
        <v>6.2464288440331188E-2</v>
      </c>
      <c r="AG227" s="164">
        <f t="shared" si="14"/>
        <v>6.2464288440331188E-2</v>
      </c>
      <c r="AH227" s="164">
        <f t="shared" si="14"/>
        <v>6.2464288440331188E-2</v>
      </c>
      <c r="AI227" s="164">
        <f t="shared" si="14"/>
        <v>6.2464288440331188E-2</v>
      </c>
      <c r="AJ227" s="164">
        <f t="shared" si="14"/>
        <v>6.2464288440331188E-2</v>
      </c>
      <c r="AK227" s="164">
        <f t="shared" si="14"/>
        <v>6.2464288440331188E-2</v>
      </c>
      <c r="AL227" s="164">
        <f t="shared" si="14"/>
        <v>6.2464288440331188E-2</v>
      </c>
      <c r="AM227" s="164">
        <f t="shared" si="14"/>
        <v>6.2464288440331188E-2</v>
      </c>
      <c r="AN227" s="164">
        <f t="shared" si="14"/>
        <v>6.2464288440331188E-2</v>
      </c>
      <c r="AO227" s="164">
        <f t="shared" si="14"/>
        <v>6.2464288440331188E-2</v>
      </c>
      <c r="AP227" s="164">
        <f t="shared" si="14"/>
        <v>6.2464288440331188E-2</v>
      </c>
      <c r="AQ227" s="164">
        <f t="shared" si="14"/>
        <v>6.2464288440331188E-2</v>
      </c>
      <c r="AR227" s="164">
        <f t="shared" si="14"/>
        <v>6.2464288440331188E-2</v>
      </c>
      <c r="AS227" s="164">
        <f t="shared" si="14"/>
        <v>6.2464288440331188E-2</v>
      </c>
      <c r="AT227"/>
      <c r="AU227"/>
      <c r="AX227"/>
      <c r="AY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</row>
    <row r="228" spans="7:95" ht="13.9" customHeight="1" x14ac:dyDescent="0.25">
      <c r="H228" s="211"/>
      <c r="J228" s="212"/>
      <c r="K228" s="165" t="s">
        <v>50</v>
      </c>
      <c r="L228" s="164">
        <f t="shared" ref="L228:AA229" si="15" xml:space="preserve"> L222 / (1 - (1 / (1 + L222)^$S$37))</f>
        <v>6.7096778007694757E-2</v>
      </c>
      <c r="M228" s="164">
        <f t="shared" si="15"/>
        <v>6.6915893513735045E-2</v>
      </c>
      <c r="N228" s="164">
        <f t="shared" si="15"/>
        <v>6.6735221970420255E-2</v>
      </c>
      <c r="O228" s="164">
        <f t="shared" si="15"/>
        <v>6.6554763880116316E-2</v>
      </c>
      <c r="P228" s="164">
        <f t="shared" si="15"/>
        <v>6.6374519744718946E-2</v>
      </c>
      <c r="Q228" s="164">
        <f t="shared" si="15"/>
        <v>6.6194490065641334E-2</v>
      </c>
      <c r="R228" s="164">
        <f t="shared" si="15"/>
        <v>6.6014675343801607E-2</v>
      </c>
      <c r="S228" s="164">
        <f t="shared" si="15"/>
        <v>6.583507607961131E-2</v>
      </c>
      <c r="T228" s="164">
        <f t="shared" si="15"/>
        <v>6.5655692772963112E-2</v>
      </c>
      <c r="U228" s="164">
        <f t="shared" si="15"/>
        <v>6.5476525923218024E-2</v>
      </c>
      <c r="V228" s="164">
        <f t="shared" si="15"/>
        <v>6.5297576029194129E-2</v>
      </c>
      <c r="W228" s="164">
        <f t="shared" si="15"/>
        <v>6.5118843589153402E-2</v>
      </c>
      <c r="X228" s="164">
        <f t="shared" si="15"/>
        <v>6.4940329100789992E-2</v>
      </c>
      <c r="Y228" s="164">
        <f t="shared" si="15"/>
        <v>6.4762033061217888E-2</v>
      </c>
      <c r="Z228" s="164">
        <f t="shared" si="15"/>
        <v>6.4762033061217888E-2</v>
      </c>
      <c r="AA228" s="164">
        <f t="shared" si="15"/>
        <v>6.4762033061217888E-2</v>
      </c>
      <c r="AB228" s="164">
        <f t="shared" si="14"/>
        <v>6.4762033061217888E-2</v>
      </c>
      <c r="AC228" s="164">
        <f t="shared" si="14"/>
        <v>6.4762033061217888E-2</v>
      </c>
      <c r="AD228" s="164">
        <f t="shared" si="14"/>
        <v>6.4762033061217888E-2</v>
      </c>
      <c r="AE228" s="164">
        <f t="shared" si="14"/>
        <v>6.4762033061217888E-2</v>
      </c>
      <c r="AF228" s="164">
        <f t="shared" si="14"/>
        <v>6.4762033061217888E-2</v>
      </c>
      <c r="AG228" s="164">
        <f t="shared" si="14"/>
        <v>6.4762033061217888E-2</v>
      </c>
      <c r="AH228" s="164">
        <f t="shared" si="14"/>
        <v>6.4762033061217888E-2</v>
      </c>
      <c r="AI228" s="164">
        <f t="shared" si="14"/>
        <v>6.4762033061217888E-2</v>
      </c>
      <c r="AJ228" s="164">
        <f t="shared" si="14"/>
        <v>6.4762033061217888E-2</v>
      </c>
      <c r="AK228" s="164">
        <f t="shared" si="14"/>
        <v>6.4762033061217888E-2</v>
      </c>
      <c r="AL228" s="164">
        <f t="shared" si="14"/>
        <v>6.4762033061217888E-2</v>
      </c>
      <c r="AM228" s="164">
        <f t="shared" si="14"/>
        <v>6.4762033061217888E-2</v>
      </c>
      <c r="AN228" s="164">
        <f t="shared" si="14"/>
        <v>6.4762033061217888E-2</v>
      </c>
      <c r="AO228" s="164">
        <f t="shared" si="14"/>
        <v>6.4762033061217888E-2</v>
      </c>
      <c r="AP228" s="164">
        <f t="shared" si="14"/>
        <v>6.4762033061217888E-2</v>
      </c>
      <c r="AQ228" s="164">
        <f t="shared" si="14"/>
        <v>6.4762033061217888E-2</v>
      </c>
      <c r="AR228" s="164">
        <f t="shared" si="14"/>
        <v>6.4762033061217888E-2</v>
      </c>
      <c r="AS228" s="164">
        <f t="shared" si="14"/>
        <v>6.4762033061217888E-2</v>
      </c>
      <c r="AT228"/>
      <c r="AU228"/>
      <c r="AX228"/>
      <c r="AY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</row>
    <row r="229" spans="7:95" ht="13.9" customHeight="1" x14ac:dyDescent="0.25">
      <c r="H229" s="211"/>
      <c r="J229" s="212"/>
      <c r="K229" s="165" t="s">
        <v>103</v>
      </c>
      <c r="L229" s="164">
        <f t="shared" si="15"/>
        <v>6.7096778007694757E-2</v>
      </c>
      <c r="M229" s="164">
        <f t="shared" si="14"/>
        <v>6.7096778007694757E-2</v>
      </c>
      <c r="N229" s="164">
        <f t="shared" si="14"/>
        <v>6.7096778007694757E-2</v>
      </c>
      <c r="O229" s="164">
        <f t="shared" si="14"/>
        <v>6.7096778007694757E-2</v>
      </c>
      <c r="P229" s="164">
        <f t="shared" si="14"/>
        <v>6.7096778007694757E-2</v>
      </c>
      <c r="Q229" s="164">
        <f t="shared" si="14"/>
        <v>6.7096778007694757E-2</v>
      </c>
      <c r="R229" s="164">
        <f t="shared" si="14"/>
        <v>6.7096778007694757E-2</v>
      </c>
      <c r="S229" s="164">
        <f t="shared" si="14"/>
        <v>6.7096778007694757E-2</v>
      </c>
      <c r="T229" s="164">
        <f t="shared" si="14"/>
        <v>6.7096778007694757E-2</v>
      </c>
      <c r="U229" s="164">
        <f t="shared" si="14"/>
        <v>6.7096778007694757E-2</v>
      </c>
      <c r="V229" s="164">
        <f t="shared" si="14"/>
        <v>6.7096778007694757E-2</v>
      </c>
      <c r="W229" s="164">
        <f t="shared" si="14"/>
        <v>6.7096778007694757E-2</v>
      </c>
      <c r="X229" s="164">
        <f t="shared" si="14"/>
        <v>6.7096778007694757E-2</v>
      </c>
      <c r="Y229" s="164">
        <f t="shared" si="14"/>
        <v>6.7096778007694757E-2</v>
      </c>
      <c r="Z229" s="164">
        <f t="shared" si="14"/>
        <v>6.7096778007694757E-2</v>
      </c>
      <c r="AA229" s="164">
        <f t="shared" si="14"/>
        <v>6.7096778007694757E-2</v>
      </c>
      <c r="AB229" s="164">
        <f t="shared" si="14"/>
        <v>6.7096778007694757E-2</v>
      </c>
      <c r="AC229" s="164">
        <f t="shared" si="14"/>
        <v>6.7096778007694757E-2</v>
      </c>
      <c r="AD229" s="164">
        <f t="shared" si="14"/>
        <v>6.7096778007694757E-2</v>
      </c>
      <c r="AE229" s="164">
        <f t="shared" si="14"/>
        <v>6.7096778007694757E-2</v>
      </c>
      <c r="AF229" s="164">
        <f t="shared" si="14"/>
        <v>6.7096778007694757E-2</v>
      </c>
      <c r="AG229" s="164">
        <f t="shared" si="14"/>
        <v>6.7096778007694757E-2</v>
      </c>
      <c r="AH229" s="164">
        <f t="shared" si="14"/>
        <v>6.7096778007694757E-2</v>
      </c>
      <c r="AI229" s="164">
        <f t="shared" si="14"/>
        <v>6.7096778007694757E-2</v>
      </c>
      <c r="AJ229" s="164">
        <f t="shared" si="14"/>
        <v>6.7096778007694757E-2</v>
      </c>
      <c r="AK229" s="164">
        <f t="shared" si="14"/>
        <v>6.7096778007694757E-2</v>
      </c>
      <c r="AL229" s="164">
        <f t="shared" si="14"/>
        <v>6.7096778007694757E-2</v>
      </c>
      <c r="AM229" s="164">
        <f t="shared" si="14"/>
        <v>6.7096778007694757E-2</v>
      </c>
      <c r="AN229" s="164">
        <f t="shared" si="14"/>
        <v>6.7096778007694757E-2</v>
      </c>
      <c r="AO229" s="164">
        <f t="shared" si="14"/>
        <v>6.7096778007694757E-2</v>
      </c>
      <c r="AP229" s="164">
        <f t="shared" si="14"/>
        <v>6.7096778007694757E-2</v>
      </c>
      <c r="AQ229" s="164">
        <f t="shared" si="14"/>
        <v>6.7096778007694757E-2</v>
      </c>
      <c r="AR229" s="164">
        <f t="shared" si="14"/>
        <v>6.7096778007694757E-2</v>
      </c>
      <c r="AS229" s="164">
        <f t="shared" si="14"/>
        <v>6.7096778007694757E-2</v>
      </c>
      <c r="AT229"/>
      <c r="AU229"/>
      <c r="AX229"/>
      <c r="AY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</row>
    <row r="230" spans="7:95" ht="13.9" customHeight="1" x14ac:dyDescent="0.25">
      <c r="H230" s="211"/>
      <c r="J230" s="212"/>
      <c r="K230" s="165" t="s">
        <v>104</v>
      </c>
      <c r="L230" s="164">
        <f xml:space="preserve"> L224 / (1 - (1 / (1 + L224)^$S$37))</f>
        <v>4.9101401138875428E-2</v>
      </c>
      <c r="M230" s="164">
        <f t="shared" si="14"/>
        <v>4.8798225012574352E-2</v>
      </c>
      <c r="N230" s="164">
        <f t="shared" si="14"/>
        <v>4.8496045342036283E-2</v>
      </c>
      <c r="O230" s="164">
        <f t="shared" si="14"/>
        <v>4.8194864926303822E-2</v>
      </c>
      <c r="P230" s="164">
        <f t="shared" si="14"/>
        <v>4.7894686537025888E-2</v>
      </c>
      <c r="Q230" s="164">
        <f t="shared" si="14"/>
        <v>4.7595512918091915E-2</v>
      </c>
      <c r="R230" s="164">
        <f t="shared" si="14"/>
        <v>4.7297346785271151E-2</v>
      </c>
      <c r="S230" s="164">
        <f t="shared" si="14"/>
        <v>4.700019082585024E-2</v>
      </c>
      <c r="T230" s="164">
        <f t="shared" si="14"/>
        <v>4.670404769827656E-2</v>
      </c>
      <c r="U230" s="164">
        <f t="shared" si="14"/>
        <v>4.6408920031799993E-2</v>
      </c>
      <c r="V230" s="164">
        <f t="shared" si="14"/>
        <v>4.6114810426118681E-2</v>
      </c>
      <c r="W230" s="164">
        <f t="shared" si="14"/>
        <v>4.5821721451025893E-2</v>
      </c>
      <c r="X230" s="164">
        <f t="shared" si="14"/>
        <v>4.5529655646060735E-2</v>
      </c>
      <c r="Y230" s="164">
        <f t="shared" si="14"/>
        <v>4.5238615520158273E-2</v>
      </c>
      <c r="Z230" s="164">
        <f t="shared" si="14"/>
        <v>4.5238615520158273E-2</v>
      </c>
      <c r="AA230" s="164">
        <f t="shared" si="14"/>
        <v>4.5238615520158273E-2</v>
      </c>
      <c r="AB230" s="164">
        <f t="shared" si="14"/>
        <v>4.5238615520158273E-2</v>
      </c>
      <c r="AC230" s="164">
        <f t="shared" si="14"/>
        <v>4.5238615520158273E-2</v>
      </c>
      <c r="AD230" s="164">
        <f t="shared" si="14"/>
        <v>4.5238615520158273E-2</v>
      </c>
      <c r="AE230" s="164">
        <f t="shared" si="14"/>
        <v>4.5238615520158273E-2</v>
      </c>
      <c r="AF230" s="164">
        <f t="shared" si="14"/>
        <v>4.5238615520158273E-2</v>
      </c>
      <c r="AG230" s="164">
        <f t="shared" si="14"/>
        <v>4.5238615520158273E-2</v>
      </c>
      <c r="AH230" s="164">
        <f t="shared" si="14"/>
        <v>4.5238615520158273E-2</v>
      </c>
      <c r="AI230" s="164">
        <f t="shared" si="14"/>
        <v>4.5238615520158273E-2</v>
      </c>
      <c r="AJ230" s="164">
        <f t="shared" si="14"/>
        <v>4.5238615520158273E-2</v>
      </c>
      <c r="AK230" s="164">
        <f t="shared" si="14"/>
        <v>4.5238615520158273E-2</v>
      </c>
      <c r="AL230" s="164">
        <f t="shared" si="14"/>
        <v>4.5238615520158273E-2</v>
      </c>
      <c r="AM230" s="164">
        <f t="shared" si="14"/>
        <v>4.5238615520158273E-2</v>
      </c>
      <c r="AN230" s="164">
        <f t="shared" si="14"/>
        <v>4.5238615520158273E-2</v>
      </c>
      <c r="AO230" s="164">
        <f t="shared" si="14"/>
        <v>4.5238615520158273E-2</v>
      </c>
      <c r="AP230" s="164">
        <f t="shared" si="14"/>
        <v>4.5238615520158273E-2</v>
      </c>
      <c r="AQ230" s="164">
        <f t="shared" si="14"/>
        <v>4.5238615520158273E-2</v>
      </c>
      <c r="AR230" s="164">
        <f t="shared" si="14"/>
        <v>4.5238615520158273E-2</v>
      </c>
      <c r="AS230" s="164">
        <f t="shared" si="14"/>
        <v>4.5238615520158273E-2</v>
      </c>
      <c r="AT230"/>
      <c r="AU230"/>
      <c r="AX230"/>
      <c r="AY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</row>
    <row r="231" spans="7:95" ht="13.9" customHeight="1" x14ac:dyDescent="0.25">
      <c r="H231" s="211"/>
      <c r="J231" s="166"/>
      <c r="K231" s="165" t="s">
        <v>51</v>
      </c>
      <c r="L231" s="164">
        <f t="shared" ref="L231:AA232" si="16" xml:space="preserve"> L225 / (1 - (1 / (1 + L225)^$S$37))</f>
        <v>4.9101401138875428E-2</v>
      </c>
      <c r="M231" s="164">
        <f t="shared" si="16"/>
        <v>4.8949688694754918E-2</v>
      </c>
      <c r="N231" s="164">
        <f t="shared" si="16"/>
        <v>4.8798225012574352E-2</v>
      </c>
      <c r="O231" s="164">
        <f t="shared" si="16"/>
        <v>4.8647010444757048E-2</v>
      </c>
      <c r="P231" s="164">
        <f t="shared" si="16"/>
        <v>4.8496045342036283E-2</v>
      </c>
      <c r="Q231" s="164">
        <f t="shared" si="16"/>
        <v>4.8345330053444914E-2</v>
      </c>
      <c r="R231" s="164">
        <f t="shared" si="16"/>
        <v>4.8194864926303822E-2</v>
      </c>
      <c r="S231" s="164">
        <f t="shared" si="16"/>
        <v>4.8044650306210246E-2</v>
      </c>
      <c r="T231" s="164">
        <f t="shared" si="16"/>
        <v>4.7894686537025888E-2</v>
      </c>
      <c r="U231" s="164">
        <f t="shared" si="16"/>
        <v>4.7744973960867076E-2</v>
      </c>
      <c r="V231" s="164">
        <f t="shared" si="16"/>
        <v>4.7595512918091915E-2</v>
      </c>
      <c r="W231" s="164">
        <f t="shared" si="16"/>
        <v>4.7446303747290267E-2</v>
      </c>
      <c r="X231" s="164">
        <f t="shared" si="16"/>
        <v>4.7297346785271151E-2</v>
      </c>
      <c r="Y231" s="164">
        <f t="shared" si="16"/>
        <v>4.7148642367052525E-2</v>
      </c>
      <c r="Z231" s="164">
        <f t="shared" si="16"/>
        <v>4.7148642367052525E-2</v>
      </c>
      <c r="AA231" s="164">
        <f t="shared" si="16"/>
        <v>4.7148642367052525E-2</v>
      </c>
      <c r="AB231" s="164">
        <f t="shared" si="14"/>
        <v>4.7148642367052525E-2</v>
      </c>
      <c r="AC231" s="164">
        <f t="shared" si="14"/>
        <v>4.7148642367052525E-2</v>
      </c>
      <c r="AD231" s="164">
        <f t="shared" si="14"/>
        <v>4.7148642367052525E-2</v>
      </c>
      <c r="AE231" s="164">
        <f t="shared" si="14"/>
        <v>4.7148642367052525E-2</v>
      </c>
      <c r="AF231" s="164">
        <f t="shared" si="14"/>
        <v>4.7148642367052525E-2</v>
      </c>
      <c r="AG231" s="164">
        <f t="shared" si="14"/>
        <v>4.7148642367052525E-2</v>
      </c>
      <c r="AH231" s="164">
        <f t="shared" si="14"/>
        <v>4.7148642367052525E-2</v>
      </c>
      <c r="AI231" s="164">
        <f t="shared" si="14"/>
        <v>4.7148642367052525E-2</v>
      </c>
      <c r="AJ231" s="164">
        <f t="shared" si="14"/>
        <v>4.7148642367052525E-2</v>
      </c>
      <c r="AK231" s="164">
        <f t="shared" si="14"/>
        <v>4.7148642367052525E-2</v>
      </c>
      <c r="AL231" s="164">
        <f t="shared" si="14"/>
        <v>4.7148642367052525E-2</v>
      </c>
      <c r="AM231" s="164">
        <f t="shared" si="14"/>
        <v>4.7148642367052525E-2</v>
      </c>
      <c r="AN231" s="164">
        <f t="shared" si="14"/>
        <v>4.7148642367052525E-2</v>
      </c>
      <c r="AO231" s="164">
        <f t="shared" si="14"/>
        <v>4.7148642367052525E-2</v>
      </c>
      <c r="AP231" s="164">
        <f t="shared" si="14"/>
        <v>4.7148642367052525E-2</v>
      </c>
      <c r="AQ231" s="164">
        <f t="shared" si="14"/>
        <v>4.7148642367052525E-2</v>
      </c>
      <c r="AR231" s="164">
        <f t="shared" si="14"/>
        <v>4.7148642367052525E-2</v>
      </c>
      <c r="AS231" s="164">
        <f t="shared" si="14"/>
        <v>4.7148642367052525E-2</v>
      </c>
      <c r="AT231"/>
      <c r="AU231"/>
      <c r="AX231"/>
      <c r="AY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</row>
    <row r="232" spans="7:95" ht="13.9" customHeight="1" x14ac:dyDescent="0.25">
      <c r="H232" s="211"/>
      <c r="J232" s="166"/>
      <c r="K232" s="165" t="s">
        <v>105</v>
      </c>
      <c r="L232" s="164">
        <f t="shared" si="16"/>
        <v>4.9101401138875428E-2</v>
      </c>
      <c r="M232" s="164">
        <f t="shared" si="14"/>
        <v>4.9101401138875428E-2</v>
      </c>
      <c r="N232" s="164">
        <f t="shared" si="14"/>
        <v>4.9101401138875428E-2</v>
      </c>
      <c r="O232" s="164">
        <f t="shared" si="14"/>
        <v>4.9101401138875428E-2</v>
      </c>
      <c r="P232" s="164">
        <f t="shared" si="14"/>
        <v>4.9101401138875428E-2</v>
      </c>
      <c r="Q232" s="164">
        <f t="shared" si="14"/>
        <v>4.9101401138875428E-2</v>
      </c>
      <c r="R232" s="164">
        <f t="shared" si="14"/>
        <v>4.9101401138875428E-2</v>
      </c>
      <c r="S232" s="164">
        <f t="shared" si="14"/>
        <v>4.9101401138875428E-2</v>
      </c>
      <c r="T232" s="164">
        <f t="shared" si="14"/>
        <v>4.9101401138875428E-2</v>
      </c>
      <c r="U232" s="164">
        <f t="shared" si="14"/>
        <v>4.9101401138875428E-2</v>
      </c>
      <c r="V232" s="164">
        <f t="shared" si="14"/>
        <v>4.9101401138875428E-2</v>
      </c>
      <c r="W232" s="164">
        <f t="shared" si="14"/>
        <v>4.9101401138875428E-2</v>
      </c>
      <c r="X232" s="164">
        <f t="shared" si="14"/>
        <v>4.9101401138875428E-2</v>
      </c>
      <c r="Y232" s="164">
        <f t="shared" si="14"/>
        <v>4.9101401138875428E-2</v>
      </c>
      <c r="Z232" s="164">
        <f t="shared" si="14"/>
        <v>4.9101401138875428E-2</v>
      </c>
      <c r="AA232" s="164">
        <f t="shared" si="14"/>
        <v>4.9101401138875428E-2</v>
      </c>
      <c r="AB232" s="164">
        <f t="shared" si="14"/>
        <v>4.9101401138875428E-2</v>
      </c>
      <c r="AC232" s="164">
        <f t="shared" si="14"/>
        <v>4.9101401138875428E-2</v>
      </c>
      <c r="AD232" s="164">
        <f t="shared" si="14"/>
        <v>4.9101401138875428E-2</v>
      </c>
      <c r="AE232" s="164">
        <f t="shared" si="14"/>
        <v>4.9101401138875428E-2</v>
      </c>
      <c r="AF232" s="164">
        <f t="shared" si="14"/>
        <v>4.9101401138875428E-2</v>
      </c>
      <c r="AG232" s="164">
        <f t="shared" si="14"/>
        <v>4.9101401138875428E-2</v>
      </c>
      <c r="AH232" s="164">
        <f t="shared" si="14"/>
        <v>4.9101401138875428E-2</v>
      </c>
      <c r="AI232" s="164">
        <f t="shared" si="14"/>
        <v>4.9101401138875428E-2</v>
      </c>
      <c r="AJ232" s="164">
        <f t="shared" si="14"/>
        <v>4.9101401138875428E-2</v>
      </c>
      <c r="AK232" s="164">
        <f t="shared" si="14"/>
        <v>4.9101401138875428E-2</v>
      </c>
      <c r="AL232" s="164">
        <f t="shared" si="14"/>
        <v>4.9101401138875428E-2</v>
      </c>
      <c r="AM232" s="164">
        <f t="shared" si="14"/>
        <v>4.9101401138875428E-2</v>
      </c>
      <c r="AN232" s="164">
        <f t="shared" si="14"/>
        <v>4.9101401138875428E-2</v>
      </c>
      <c r="AO232" s="164">
        <f t="shared" si="14"/>
        <v>4.9101401138875428E-2</v>
      </c>
      <c r="AP232" s="164">
        <f t="shared" si="14"/>
        <v>4.9101401138875428E-2</v>
      </c>
      <c r="AQ232" s="164">
        <f t="shared" si="14"/>
        <v>4.9101401138875428E-2</v>
      </c>
      <c r="AR232" s="164">
        <f t="shared" si="14"/>
        <v>4.9101401138875428E-2</v>
      </c>
      <c r="AS232" s="164">
        <f t="shared" si="14"/>
        <v>4.9101401138875428E-2</v>
      </c>
      <c r="AT232"/>
      <c r="AU232"/>
      <c r="AX232"/>
      <c r="AY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</row>
    <row r="233" spans="7:95" ht="13.9" customHeight="1" x14ac:dyDescent="0.25">
      <c r="H233" s="211"/>
      <c r="AT233"/>
      <c r="AU233"/>
      <c r="AX233"/>
      <c r="AY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</row>
    <row r="234" spans="7:95" ht="13.9" customHeight="1" x14ac:dyDescent="0.2">
      <c r="G234" s="16"/>
      <c r="H234" s="211"/>
      <c r="L234" s="154">
        <v>2017</v>
      </c>
      <c r="M234" s="154">
        <v>2018</v>
      </c>
      <c r="N234" s="154">
        <v>2019</v>
      </c>
      <c r="O234" s="154">
        <v>2020</v>
      </c>
      <c r="P234" s="154">
        <v>2021</v>
      </c>
      <c r="Q234" s="154">
        <v>2022</v>
      </c>
      <c r="R234" s="154">
        <v>2023</v>
      </c>
      <c r="S234" s="154">
        <v>2024</v>
      </c>
      <c r="T234" s="154">
        <v>2025</v>
      </c>
      <c r="U234" s="154">
        <v>2026</v>
      </c>
      <c r="V234" s="154">
        <v>2027</v>
      </c>
      <c r="W234" s="154">
        <v>2028</v>
      </c>
      <c r="X234" s="154">
        <v>2029</v>
      </c>
      <c r="Y234" s="154">
        <v>2030</v>
      </c>
      <c r="Z234" s="154">
        <v>2031</v>
      </c>
      <c r="AA234" s="154">
        <v>2032</v>
      </c>
      <c r="AB234" s="154">
        <v>2033</v>
      </c>
      <c r="AC234" s="154">
        <v>2034</v>
      </c>
      <c r="AD234" s="154">
        <v>2035</v>
      </c>
      <c r="AE234" s="154">
        <v>2036</v>
      </c>
      <c r="AF234" s="154">
        <v>2037</v>
      </c>
      <c r="AG234" s="154">
        <v>2038</v>
      </c>
      <c r="AH234" s="154">
        <v>2039</v>
      </c>
      <c r="AI234" s="154">
        <v>2040</v>
      </c>
      <c r="AJ234" s="154">
        <v>2041</v>
      </c>
      <c r="AK234" s="154">
        <v>2042</v>
      </c>
      <c r="AL234" s="154">
        <v>2043</v>
      </c>
      <c r="AM234" s="154">
        <v>2044</v>
      </c>
      <c r="AN234" s="154">
        <v>2045</v>
      </c>
      <c r="AO234" s="154">
        <v>2046</v>
      </c>
      <c r="AP234" s="154">
        <v>2047</v>
      </c>
      <c r="AQ234" s="154">
        <v>2048</v>
      </c>
      <c r="AR234" s="154">
        <v>2049</v>
      </c>
      <c r="AS234" s="154">
        <v>2050</v>
      </c>
    </row>
    <row r="235" spans="7:95" ht="13.9" customHeight="1" x14ac:dyDescent="0.2">
      <c r="G235" s="16"/>
      <c r="H235" s="211"/>
      <c r="J235" s="203" t="s">
        <v>47</v>
      </c>
      <c r="K235" s="155" t="s">
        <v>71</v>
      </c>
      <c r="L235" s="110">
        <f t="shared" ref="L235:AS237" si="17">L221</f>
        <v>5.2739388000000005E-2</v>
      </c>
      <c r="M235" s="110">
        <f t="shared" si="17"/>
        <v>5.2257841692307697E-2</v>
      </c>
      <c r="N235" s="110">
        <f t="shared" si="17"/>
        <v>5.1776295384615388E-2</v>
      </c>
      <c r="O235" s="110">
        <f t="shared" si="17"/>
        <v>5.129474907692308E-2</v>
      </c>
      <c r="P235" s="110">
        <f t="shared" si="17"/>
        <v>5.0813202769230778E-2</v>
      </c>
      <c r="Q235" s="110">
        <f t="shared" si="17"/>
        <v>5.0331656461538476E-2</v>
      </c>
      <c r="R235" s="110">
        <f t="shared" si="17"/>
        <v>4.9850110153846161E-2</v>
      </c>
      <c r="S235" s="110">
        <f t="shared" si="17"/>
        <v>4.936856384615386E-2</v>
      </c>
      <c r="T235" s="110">
        <f t="shared" si="17"/>
        <v>4.8887017538461558E-2</v>
      </c>
      <c r="U235" s="110">
        <f t="shared" si="17"/>
        <v>4.8405471230769249E-2</v>
      </c>
      <c r="V235" s="110">
        <f t="shared" si="17"/>
        <v>4.7923924923076941E-2</v>
      </c>
      <c r="W235" s="110">
        <f t="shared" si="17"/>
        <v>4.7442378615384632E-2</v>
      </c>
      <c r="X235" s="110">
        <f t="shared" si="17"/>
        <v>4.6960832307692331E-2</v>
      </c>
      <c r="Y235" s="110">
        <f t="shared" si="17"/>
        <v>4.6479286000000002E-2</v>
      </c>
      <c r="Z235" s="110">
        <f t="shared" si="17"/>
        <v>4.6479286000000002E-2</v>
      </c>
      <c r="AA235" s="110">
        <f t="shared" si="17"/>
        <v>4.6479286000000002E-2</v>
      </c>
      <c r="AB235" s="110">
        <f t="shared" si="17"/>
        <v>4.6479286000000002E-2</v>
      </c>
      <c r="AC235" s="110">
        <f t="shared" si="17"/>
        <v>4.6479286000000002E-2</v>
      </c>
      <c r="AD235" s="110">
        <f t="shared" si="17"/>
        <v>4.6479286000000002E-2</v>
      </c>
      <c r="AE235" s="110">
        <f t="shared" si="17"/>
        <v>4.6479286000000002E-2</v>
      </c>
      <c r="AF235" s="110">
        <f t="shared" si="17"/>
        <v>4.6479286000000002E-2</v>
      </c>
      <c r="AG235" s="110">
        <f t="shared" si="17"/>
        <v>4.6479286000000002E-2</v>
      </c>
      <c r="AH235" s="110">
        <f t="shared" si="17"/>
        <v>4.6479286000000002E-2</v>
      </c>
      <c r="AI235" s="110">
        <f t="shared" si="17"/>
        <v>4.6479286000000002E-2</v>
      </c>
      <c r="AJ235" s="110">
        <f t="shared" si="17"/>
        <v>4.6479286000000002E-2</v>
      </c>
      <c r="AK235" s="110">
        <f t="shared" si="17"/>
        <v>4.6479286000000002E-2</v>
      </c>
      <c r="AL235" s="110">
        <f t="shared" si="17"/>
        <v>4.6479286000000002E-2</v>
      </c>
      <c r="AM235" s="110">
        <f t="shared" si="17"/>
        <v>4.6479286000000002E-2</v>
      </c>
      <c r="AN235" s="110">
        <f t="shared" si="17"/>
        <v>4.6479286000000002E-2</v>
      </c>
      <c r="AO235" s="110">
        <f t="shared" si="17"/>
        <v>4.6479286000000002E-2</v>
      </c>
      <c r="AP235" s="110">
        <f t="shared" si="17"/>
        <v>4.6479286000000002E-2</v>
      </c>
      <c r="AQ235" s="110">
        <f t="shared" si="17"/>
        <v>4.6479286000000002E-2</v>
      </c>
      <c r="AR235" s="110">
        <f t="shared" si="17"/>
        <v>4.6479286000000002E-2</v>
      </c>
      <c r="AS235" s="110">
        <f t="shared" si="17"/>
        <v>4.6479286000000002E-2</v>
      </c>
    </row>
    <row r="236" spans="7:95" ht="13.9" customHeight="1" x14ac:dyDescent="0.25">
      <c r="G236" s="16"/>
      <c r="H236" s="211"/>
      <c r="J236" s="204"/>
      <c r="K236" s="8" t="s">
        <v>72</v>
      </c>
      <c r="L236" s="111">
        <f t="shared" si="17"/>
        <v>5.2739388000000005E-2</v>
      </c>
      <c r="M236" s="111">
        <f t="shared" si="17"/>
        <v>5.2498614846153847E-2</v>
      </c>
      <c r="N236" s="111">
        <f t="shared" si="17"/>
        <v>5.2257841692307697E-2</v>
      </c>
      <c r="O236" s="111">
        <f t="shared" si="17"/>
        <v>5.2017068538461546E-2</v>
      </c>
      <c r="P236" s="111">
        <f t="shared" si="17"/>
        <v>5.1776295384615388E-2</v>
      </c>
      <c r="Q236" s="111">
        <f t="shared" si="17"/>
        <v>5.1535522230769237E-2</v>
      </c>
      <c r="R236" s="111">
        <f t="shared" si="17"/>
        <v>5.129474907692308E-2</v>
      </c>
      <c r="S236" s="111">
        <f t="shared" si="17"/>
        <v>5.1053975923076936E-2</v>
      </c>
      <c r="T236" s="111">
        <f t="shared" si="17"/>
        <v>5.0813202769230778E-2</v>
      </c>
      <c r="U236" s="111">
        <f t="shared" si="17"/>
        <v>5.057242961538462E-2</v>
      </c>
      <c r="V236" s="111">
        <f t="shared" si="17"/>
        <v>5.0331656461538476E-2</v>
      </c>
      <c r="W236" s="111">
        <f t="shared" si="17"/>
        <v>5.0090883307692319E-2</v>
      </c>
      <c r="X236" s="111">
        <f t="shared" si="17"/>
        <v>4.9850110153846161E-2</v>
      </c>
      <c r="Y236" s="111">
        <f t="shared" si="17"/>
        <v>4.9609337000000003E-2</v>
      </c>
      <c r="Z236" s="111">
        <f t="shared" si="17"/>
        <v>4.9609337000000003E-2</v>
      </c>
      <c r="AA236" s="111">
        <f t="shared" si="17"/>
        <v>4.9609337000000003E-2</v>
      </c>
      <c r="AB236" s="111">
        <f t="shared" si="17"/>
        <v>4.9609337000000003E-2</v>
      </c>
      <c r="AC236" s="111">
        <f t="shared" si="17"/>
        <v>4.9609337000000003E-2</v>
      </c>
      <c r="AD236" s="111">
        <f t="shared" si="17"/>
        <v>4.9609337000000003E-2</v>
      </c>
      <c r="AE236" s="111">
        <f t="shared" si="17"/>
        <v>4.9609337000000003E-2</v>
      </c>
      <c r="AF236" s="111">
        <f t="shared" si="17"/>
        <v>4.9609337000000003E-2</v>
      </c>
      <c r="AG236" s="111">
        <f t="shared" si="17"/>
        <v>4.9609337000000003E-2</v>
      </c>
      <c r="AH236" s="111">
        <f t="shared" si="17"/>
        <v>4.9609337000000003E-2</v>
      </c>
      <c r="AI236" s="111">
        <f t="shared" si="17"/>
        <v>4.9609337000000003E-2</v>
      </c>
      <c r="AJ236" s="111">
        <f t="shared" si="17"/>
        <v>4.9609337000000003E-2</v>
      </c>
      <c r="AK236" s="111">
        <f t="shared" si="17"/>
        <v>4.9609337000000003E-2</v>
      </c>
      <c r="AL236" s="111">
        <f t="shared" si="17"/>
        <v>4.9609337000000003E-2</v>
      </c>
      <c r="AM236" s="111">
        <f t="shared" si="17"/>
        <v>4.9609337000000003E-2</v>
      </c>
      <c r="AN236" s="111">
        <f t="shared" si="17"/>
        <v>4.9609337000000003E-2</v>
      </c>
      <c r="AO236" s="111">
        <f t="shared" si="17"/>
        <v>4.9609337000000003E-2</v>
      </c>
      <c r="AP236" s="111">
        <f t="shared" si="17"/>
        <v>4.9609337000000003E-2</v>
      </c>
      <c r="AQ236" s="111">
        <f t="shared" si="17"/>
        <v>4.9609337000000003E-2</v>
      </c>
      <c r="AR236" s="111">
        <f t="shared" si="17"/>
        <v>4.9609337000000003E-2</v>
      </c>
      <c r="AS236" s="111">
        <f t="shared" si="17"/>
        <v>4.9609337000000003E-2</v>
      </c>
      <c r="AV236"/>
      <c r="AW236"/>
    </row>
    <row r="237" spans="7:95" ht="13.9" customHeight="1" thickBot="1" x14ac:dyDescent="0.25">
      <c r="G237" s="16"/>
      <c r="H237" s="211"/>
      <c r="J237" s="204"/>
      <c r="K237" s="156" t="s">
        <v>73</v>
      </c>
      <c r="L237" s="112">
        <f t="shared" si="17"/>
        <v>5.2739388000000005E-2</v>
      </c>
      <c r="M237" s="112">
        <f t="shared" si="17"/>
        <v>5.2739388000000005E-2</v>
      </c>
      <c r="N237" s="112">
        <f t="shared" si="17"/>
        <v>5.2739388000000005E-2</v>
      </c>
      <c r="O237" s="112">
        <f t="shared" si="17"/>
        <v>5.2739388000000005E-2</v>
      </c>
      <c r="P237" s="112">
        <f t="shared" si="17"/>
        <v>5.2739388000000005E-2</v>
      </c>
      <c r="Q237" s="112">
        <f t="shared" si="17"/>
        <v>5.2739388000000005E-2</v>
      </c>
      <c r="R237" s="112">
        <f t="shared" si="17"/>
        <v>5.2739388000000005E-2</v>
      </c>
      <c r="S237" s="112">
        <f t="shared" si="17"/>
        <v>5.2739388000000005E-2</v>
      </c>
      <c r="T237" s="112">
        <f t="shared" si="17"/>
        <v>5.2739388000000005E-2</v>
      </c>
      <c r="U237" s="112">
        <f t="shared" si="17"/>
        <v>5.2739388000000005E-2</v>
      </c>
      <c r="V237" s="112">
        <f t="shared" si="17"/>
        <v>5.2739388000000005E-2</v>
      </c>
      <c r="W237" s="112">
        <f t="shared" si="17"/>
        <v>5.2739388000000005E-2</v>
      </c>
      <c r="X237" s="112">
        <f t="shared" si="17"/>
        <v>5.2739388000000005E-2</v>
      </c>
      <c r="Y237" s="112">
        <f t="shared" si="17"/>
        <v>5.2739388000000005E-2</v>
      </c>
      <c r="Z237" s="112">
        <f t="shared" si="17"/>
        <v>5.2739388000000005E-2</v>
      </c>
      <c r="AA237" s="112">
        <f t="shared" si="17"/>
        <v>5.2739388000000005E-2</v>
      </c>
      <c r="AB237" s="112">
        <f t="shared" si="17"/>
        <v>5.2739388000000005E-2</v>
      </c>
      <c r="AC237" s="112">
        <f t="shared" si="17"/>
        <v>5.2739388000000005E-2</v>
      </c>
      <c r="AD237" s="112">
        <f t="shared" si="17"/>
        <v>5.2739388000000005E-2</v>
      </c>
      <c r="AE237" s="112">
        <f t="shared" si="17"/>
        <v>5.2739388000000005E-2</v>
      </c>
      <c r="AF237" s="112">
        <f t="shared" si="17"/>
        <v>5.2739388000000005E-2</v>
      </c>
      <c r="AG237" s="112">
        <f t="shared" si="17"/>
        <v>5.2739388000000005E-2</v>
      </c>
      <c r="AH237" s="112">
        <f t="shared" si="17"/>
        <v>5.2739388000000005E-2</v>
      </c>
      <c r="AI237" s="112">
        <f t="shared" si="17"/>
        <v>5.2739388000000005E-2</v>
      </c>
      <c r="AJ237" s="112">
        <f t="shared" si="17"/>
        <v>5.2739388000000005E-2</v>
      </c>
      <c r="AK237" s="112">
        <f t="shared" si="17"/>
        <v>5.2739388000000005E-2</v>
      </c>
      <c r="AL237" s="112">
        <f t="shared" si="17"/>
        <v>5.2739388000000005E-2</v>
      </c>
      <c r="AM237" s="112">
        <f t="shared" si="17"/>
        <v>5.2739388000000005E-2</v>
      </c>
      <c r="AN237" s="112">
        <f t="shared" si="17"/>
        <v>5.2739388000000005E-2</v>
      </c>
      <c r="AO237" s="112">
        <f t="shared" si="17"/>
        <v>5.2739388000000005E-2</v>
      </c>
      <c r="AP237" s="112">
        <f t="shared" si="17"/>
        <v>5.2739388000000005E-2</v>
      </c>
      <c r="AQ237" s="112">
        <f t="shared" si="17"/>
        <v>5.2739388000000005E-2</v>
      </c>
      <c r="AR237" s="112">
        <f t="shared" si="17"/>
        <v>5.2739388000000005E-2</v>
      </c>
      <c r="AS237" s="112">
        <f t="shared" si="17"/>
        <v>5.2739388000000005E-2</v>
      </c>
    </row>
    <row r="238" spans="7:95" ht="13.9" customHeight="1" thickTop="1" x14ac:dyDescent="0.2">
      <c r="G238" s="16"/>
      <c r="H238" s="211"/>
      <c r="J238" s="204"/>
      <c r="K238" s="155" t="s">
        <v>74</v>
      </c>
      <c r="L238" s="113">
        <f t="shared" ref="L238:AS240" si="18">L221</f>
        <v>5.2739388000000005E-2</v>
      </c>
      <c r="M238" s="113">
        <f t="shared" si="18"/>
        <v>5.2257841692307697E-2</v>
      </c>
      <c r="N238" s="113">
        <f t="shared" si="18"/>
        <v>5.1776295384615388E-2</v>
      </c>
      <c r="O238" s="113">
        <f t="shared" si="18"/>
        <v>5.129474907692308E-2</v>
      </c>
      <c r="P238" s="113">
        <f t="shared" si="18"/>
        <v>5.0813202769230778E-2</v>
      </c>
      <c r="Q238" s="113">
        <f t="shared" si="18"/>
        <v>5.0331656461538476E-2</v>
      </c>
      <c r="R238" s="113">
        <f t="shared" si="18"/>
        <v>4.9850110153846161E-2</v>
      </c>
      <c r="S238" s="113">
        <f t="shared" si="18"/>
        <v>4.936856384615386E-2</v>
      </c>
      <c r="T238" s="113">
        <f t="shared" si="18"/>
        <v>4.8887017538461558E-2</v>
      </c>
      <c r="U238" s="113">
        <f t="shared" si="18"/>
        <v>4.8405471230769249E-2</v>
      </c>
      <c r="V238" s="113">
        <f t="shared" si="18"/>
        <v>4.7923924923076941E-2</v>
      </c>
      <c r="W238" s="113">
        <f t="shared" si="18"/>
        <v>4.7442378615384632E-2</v>
      </c>
      <c r="X238" s="113">
        <f t="shared" si="18"/>
        <v>4.6960832307692331E-2</v>
      </c>
      <c r="Y238" s="113">
        <f t="shared" si="18"/>
        <v>4.6479286000000002E-2</v>
      </c>
      <c r="Z238" s="113">
        <f t="shared" si="18"/>
        <v>4.6479286000000002E-2</v>
      </c>
      <c r="AA238" s="113">
        <f t="shared" si="18"/>
        <v>4.6479286000000002E-2</v>
      </c>
      <c r="AB238" s="113">
        <f t="shared" si="18"/>
        <v>4.6479286000000002E-2</v>
      </c>
      <c r="AC238" s="113">
        <f t="shared" si="18"/>
        <v>4.6479286000000002E-2</v>
      </c>
      <c r="AD238" s="113">
        <f t="shared" si="18"/>
        <v>4.6479286000000002E-2</v>
      </c>
      <c r="AE238" s="113">
        <f t="shared" si="18"/>
        <v>4.6479286000000002E-2</v>
      </c>
      <c r="AF238" s="113">
        <f t="shared" si="18"/>
        <v>4.6479286000000002E-2</v>
      </c>
      <c r="AG238" s="113">
        <f t="shared" si="18"/>
        <v>4.6479286000000002E-2</v>
      </c>
      <c r="AH238" s="113">
        <f t="shared" si="18"/>
        <v>4.6479286000000002E-2</v>
      </c>
      <c r="AI238" s="113">
        <f t="shared" si="18"/>
        <v>4.6479286000000002E-2</v>
      </c>
      <c r="AJ238" s="113">
        <f t="shared" si="18"/>
        <v>4.6479286000000002E-2</v>
      </c>
      <c r="AK238" s="113">
        <f t="shared" si="18"/>
        <v>4.6479286000000002E-2</v>
      </c>
      <c r="AL238" s="113">
        <f t="shared" si="18"/>
        <v>4.6479286000000002E-2</v>
      </c>
      <c r="AM238" s="113">
        <f t="shared" si="18"/>
        <v>4.6479286000000002E-2</v>
      </c>
      <c r="AN238" s="113">
        <f t="shared" si="18"/>
        <v>4.6479286000000002E-2</v>
      </c>
      <c r="AO238" s="113">
        <f t="shared" si="18"/>
        <v>4.6479286000000002E-2</v>
      </c>
      <c r="AP238" s="113">
        <f t="shared" si="18"/>
        <v>4.6479286000000002E-2</v>
      </c>
      <c r="AQ238" s="113">
        <f t="shared" si="18"/>
        <v>4.6479286000000002E-2</v>
      </c>
      <c r="AR238" s="113">
        <f t="shared" si="18"/>
        <v>4.6479286000000002E-2</v>
      </c>
      <c r="AS238" s="113">
        <f t="shared" si="18"/>
        <v>4.6479286000000002E-2</v>
      </c>
    </row>
    <row r="239" spans="7:95" ht="13.9" customHeight="1" x14ac:dyDescent="0.2">
      <c r="G239" s="16"/>
      <c r="H239" s="211"/>
      <c r="J239" s="204"/>
      <c r="K239" s="8" t="s">
        <v>75</v>
      </c>
      <c r="L239" s="111">
        <f t="shared" si="18"/>
        <v>5.2739388000000005E-2</v>
      </c>
      <c r="M239" s="111">
        <f t="shared" si="18"/>
        <v>5.2498614846153847E-2</v>
      </c>
      <c r="N239" s="111">
        <f t="shared" si="18"/>
        <v>5.2257841692307697E-2</v>
      </c>
      <c r="O239" s="111">
        <f t="shared" si="18"/>
        <v>5.2017068538461546E-2</v>
      </c>
      <c r="P239" s="111">
        <f t="shared" si="18"/>
        <v>5.1776295384615388E-2</v>
      </c>
      <c r="Q239" s="111">
        <f t="shared" si="18"/>
        <v>5.1535522230769237E-2</v>
      </c>
      <c r="R239" s="111">
        <f t="shared" si="18"/>
        <v>5.129474907692308E-2</v>
      </c>
      <c r="S239" s="111">
        <f t="shared" si="18"/>
        <v>5.1053975923076936E-2</v>
      </c>
      <c r="T239" s="111">
        <f t="shared" si="18"/>
        <v>5.0813202769230778E-2</v>
      </c>
      <c r="U239" s="111">
        <f t="shared" si="18"/>
        <v>5.057242961538462E-2</v>
      </c>
      <c r="V239" s="111">
        <f t="shared" si="18"/>
        <v>5.0331656461538476E-2</v>
      </c>
      <c r="W239" s="111">
        <f t="shared" si="18"/>
        <v>5.0090883307692319E-2</v>
      </c>
      <c r="X239" s="111">
        <f t="shared" si="18"/>
        <v>4.9850110153846161E-2</v>
      </c>
      <c r="Y239" s="111">
        <f t="shared" si="18"/>
        <v>4.9609337000000003E-2</v>
      </c>
      <c r="Z239" s="111">
        <f t="shared" si="18"/>
        <v>4.9609337000000003E-2</v>
      </c>
      <c r="AA239" s="111">
        <f t="shared" si="18"/>
        <v>4.9609337000000003E-2</v>
      </c>
      <c r="AB239" s="111">
        <f t="shared" si="18"/>
        <v>4.9609337000000003E-2</v>
      </c>
      <c r="AC239" s="111">
        <f t="shared" si="18"/>
        <v>4.9609337000000003E-2</v>
      </c>
      <c r="AD239" s="111">
        <f t="shared" si="18"/>
        <v>4.9609337000000003E-2</v>
      </c>
      <c r="AE239" s="111">
        <f t="shared" si="18"/>
        <v>4.9609337000000003E-2</v>
      </c>
      <c r="AF239" s="111">
        <f t="shared" si="18"/>
        <v>4.9609337000000003E-2</v>
      </c>
      <c r="AG239" s="111">
        <f t="shared" si="18"/>
        <v>4.9609337000000003E-2</v>
      </c>
      <c r="AH239" s="111">
        <f t="shared" si="18"/>
        <v>4.9609337000000003E-2</v>
      </c>
      <c r="AI239" s="111">
        <f t="shared" si="18"/>
        <v>4.9609337000000003E-2</v>
      </c>
      <c r="AJ239" s="111">
        <f t="shared" si="18"/>
        <v>4.9609337000000003E-2</v>
      </c>
      <c r="AK239" s="111">
        <f t="shared" si="18"/>
        <v>4.9609337000000003E-2</v>
      </c>
      <c r="AL239" s="111">
        <f t="shared" si="18"/>
        <v>4.9609337000000003E-2</v>
      </c>
      <c r="AM239" s="111">
        <f t="shared" si="18"/>
        <v>4.9609337000000003E-2</v>
      </c>
      <c r="AN239" s="111">
        <f t="shared" si="18"/>
        <v>4.9609337000000003E-2</v>
      </c>
      <c r="AO239" s="111">
        <f t="shared" si="18"/>
        <v>4.9609337000000003E-2</v>
      </c>
      <c r="AP239" s="111">
        <f t="shared" si="18"/>
        <v>4.9609337000000003E-2</v>
      </c>
      <c r="AQ239" s="111">
        <f t="shared" si="18"/>
        <v>4.9609337000000003E-2</v>
      </c>
      <c r="AR239" s="111">
        <f t="shared" si="18"/>
        <v>4.9609337000000003E-2</v>
      </c>
      <c r="AS239" s="111">
        <f t="shared" si="18"/>
        <v>4.9609337000000003E-2</v>
      </c>
    </row>
    <row r="240" spans="7:95" ht="13.9" customHeight="1" thickBot="1" x14ac:dyDescent="0.25">
      <c r="G240" s="16"/>
      <c r="H240" s="211"/>
      <c r="J240" s="204"/>
      <c r="K240" s="156" t="s">
        <v>76</v>
      </c>
      <c r="L240" s="112">
        <f t="shared" si="18"/>
        <v>5.2739388000000005E-2</v>
      </c>
      <c r="M240" s="112">
        <f t="shared" si="18"/>
        <v>5.2739388000000005E-2</v>
      </c>
      <c r="N240" s="112">
        <f t="shared" si="18"/>
        <v>5.2739388000000005E-2</v>
      </c>
      <c r="O240" s="112">
        <f t="shared" si="18"/>
        <v>5.2739388000000005E-2</v>
      </c>
      <c r="P240" s="112">
        <f t="shared" si="18"/>
        <v>5.2739388000000005E-2</v>
      </c>
      <c r="Q240" s="112">
        <f t="shared" si="18"/>
        <v>5.2739388000000005E-2</v>
      </c>
      <c r="R240" s="112">
        <f t="shared" si="18"/>
        <v>5.2739388000000005E-2</v>
      </c>
      <c r="S240" s="112">
        <f t="shared" si="18"/>
        <v>5.2739388000000005E-2</v>
      </c>
      <c r="T240" s="112">
        <f t="shared" si="18"/>
        <v>5.2739388000000005E-2</v>
      </c>
      <c r="U240" s="112">
        <f t="shared" si="18"/>
        <v>5.2739388000000005E-2</v>
      </c>
      <c r="V240" s="112">
        <f t="shared" si="18"/>
        <v>5.2739388000000005E-2</v>
      </c>
      <c r="W240" s="112">
        <f t="shared" si="18"/>
        <v>5.2739388000000005E-2</v>
      </c>
      <c r="X240" s="112">
        <f t="shared" si="18"/>
        <v>5.2739388000000005E-2</v>
      </c>
      <c r="Y240" s="112">
        <f t="shared" si="18"/>
        <v>5.2739388000000005E-2</v>
      </c>
      <c r="Z240" s="112">
        <f t="shared" si="18"/>
        <v>5.2739388000000005E-2</v>
      </c>
      <c r="AA240" s="112">
        <f t="shared" si="18"/>
        <v>5.2739388000000005E-2</v>
      </c>
      <c r="AB240" s="112">
        <f t="shared" si="18"/>
        <v>5.2739388000000005E-2</v>
      </c>
      <c r="AC240" s="112">
        <f t="shared" si="18"/>
        <v>5.2739388000000005E-2</v>
      </c>
      <c r="AD240" s="112">
        <f t="shared" si="18"/>
        <v>5.2739388000000005E-2</v>
      </c>
      <c r="AE240" s="112">
        <f t="shared" si="18"/>
        <v>5.2739388000000005E-2</v>
      </c>
      <c r="AF240" s="112">
        <f t="shared" si="18"/>
        <v>5.2739388000000005E-2</v>
      </c>
      <c r="AG240" s="112">
        <f t="shared" si="18"/>
        <v>5.2739388000000005E-2</v>
      </c>
      <c r="AH240" s="112">
        <f t="shared" si="18"/>
        <v>5.2739388000000005E-2</v>
      </c>
      <c r="AI240" s="112">
        <f t="shared" si="18"/>
        <v>5.2739388000000005E-2</v>
      </c>
      <c r="AJ240" s="112">
        <f t="shared" si="18"/>
        <v>5.2739388000000005E-2</v>
      </c>
      <c r="AK240" s="112">
        <f t="shared" si="18"/>
        <v>5.2739388000000005E-2</v>
      </c>
      <c r="AL240" s="112">
        <f t="shared" si="18"/>
        <v>5.2739388000000005E-2</v>
      </c>
      <c r="AM240" s="112">
        <f t="shared" si="18"/>
        <v>5.2739388000000005E-2</v>
      </c>
      <c r="AN240" s="112">
        <f t="shared" si="18"/>
        <v>5.2739388000000005E-2</v>
      </c>
      <c r="AO240" s="112">
        <f t="shared" si="18"/>
        <v>5.2739388000000005E-2</v>
      </c>
      <c r="AP240" s="112">
        <f t="shared" si="18"/>
        <v>5.2739388000000005E-2</v>
      </c>
      <c r="AQ240" s="112">
        <f t="shared" si="18"/>
        <v>5.2739388000000005E-2</v>
      </c>
      <c r="AR240" s="112">
        <f t="shared" si="18"/>
        <v>5.2739388000000005E-2</v>
      </c>
      <c r="AS240" s="112">
        <f t="shared" si="18"/>
        <v>5.2739388000000005E-2</v>
      </c>
    </row>
    <row r="241" spans="7:51" ht="13.9" customHeight="1" thickTop="1" thickBot="1" x14ac:dyDescent="0.25">
      <c r="G241" s="16"/>
      <c r="H241" s="211"/>
      <c r="I241" s="42"/>
      <c r="J241" s="204"/>
      <c r="K241" s="155" t="s">
        <v>77</v>
      </c>
      <c r="L241" s="113">
        <f t="shared" ref="L241:AS243" si="19">L221</f>
        <v>5.2739388000000005E-2</v>
      </c>
      <c r="M241" s="113">
        <f t="shared" si="19"/>
        <v>5.2257841692307697E-2</v>
      </c>
      <c r="N241" s="113">
        <f t="shared" si="19"/>
        <v>5.1776295384615388E-2</v>
      </c>
      <c r="O241" s="113">
        <f t="shared" si="19"/>
        <v>5.129474907692308E-2</v>
      </c>
      <c r="P241" s="113">
        <f t="shared" si="19"/>
        <v>5.0813202769230778E-2</v>
      </c>
      <c r="Q241" s="113">
        <f t="shared" si="19"/>
        <v>5.0331656461538476E-2</v>
      </c>
      <c r="R241" s="113">
        <f t="shared" si="19"/>
        <v>4.9850110153846161E-2</v>
      </c>
      <c r="S241" s="113">
        <f t="shared" si="19"/>
        <v>4.936856384615386E-2</v>
      </c>
      <c r="T241" s="113">
        <f t="shared" si="19"/>
        <v>4.8887017538461558E-2</v>
      </c>
      <c r="U241" s="113">
        <f t="shared" si="19"/>
        <v>4.8405471230769249E-2</v>
      </c>
      <c r="V241" s="113">
        <f t="shared" si="19"/>
        <v>4.7923924923076941E-2</v>
      </c>
      <c r="W241" s="113">
        <f t="shared" si="19"/>
        <v>4.7442378615384632E-2</v>
      </c>
      <c r="X241" s="113">
        <f t="shared" si="19"/>
        <v>4.6960832307692331E-2</v>
      </c>
      <c r="Y241" s="113">
        <f t="shared" si="19"/>
        <v>4.6479286000000002E-2</v>
      </c>
      <c r="Z241" s="113">
        <f t="shared" si="19"/>
        <v>4.6479286000000002E-2</v>
      </c>
      <c r="AA241" s="113">
        <f t="shared" si="19"/>
        <v>4.6479286000000002E-2</v>
      </c>
      <c r="AB241" s="113">
        <f t="shared" si="19"/>
        <v>4.6479286000000002E-2</v>
      </c>
      <c r="AC241" s="113">
        <f t="shared" si="19"/>
        <v>4.6479286000000002E-2</v>
      </c>
      <c r="AD241" s="113">
        <f t="shared" si="19"/>
        <v>4.6479286000000002E-2</v>
      </c>
      <c r="AE241" s="113">
        <f t="shared" si="19"/>
        <v>4.6479286000000002E-2</v>
      </c>
      <c r="AF241" s="113">
        <f t="shared" si="19"/>
        <v>4.6479286000000002E-2</v>
      </c>
      <c r="AG241" s="113">
        <f t="shared" si="19"/>
        <v>4.6479286000000002E-2</v>
      </c>
      <c r="AH241" s="113">
        <f t="shared" si="19"/>
        <v>4.6479286000000002E-2</v>
      </c>
      <c r="AI241" s="113">
        <f t="shared" si="19"/>
        <v>4.6479286000000002E-2</v>
      </c>
      <c r="AJ241" s="113">
        <f t="shared" si="19"/>
        <v>4.6479286000000002E-2</v>
      </c>
      <c r="AK241" s="113">
        <f t="shared" si="19"/>
        <v>4.6479286000000002E-2</v>
      </c>
      <c r="AL241" s="113">
        <f t="shared" si="19"/>
        <v>4.6479286000000002E-2</v>
      </c>
      <c r="AM241" s="113">
        <f t="shared" si="19"/>
        <v>4.6479286000000002E-2</v>
      </c>
      <c r="AN241" s="113">
        <f t="shared" si="19"/>
        <v>4.6479286000000002E-2</v>
      </c>
      <c r="AO241" s="113">
        <f t="shared" si="19"/>
        <v>4.6479286000000002E-2</v>
      </c>
      <c r="AP241" s="113">
        <f t="shared" si="19"/>
        <v>4.6479286000000002E-2</v>
      </c>
      <c r="AQ241" s="113">
        <f t="shared" si="19"/>
        <v>4.6479286000000002E-2</v>
      </c>
      <c r="AR241" s="113">
        <f t="shared" si="19"/>
        <v>4.6479286000000002E-2</v>
      </c>
      <c r="AS241" s="113">
        <f t="shared" si="19"/>
        <v>4.6479286000000002E-2</v>
      </c>
    </row>
    <row r="242" spans="7:51" ht="13.9" customHeight="1" x14ac:dyDescent="0.2">
      <c r="G242" s="16"/>
      <c r="H242" s="211"/>
      <c r="I242" s="45"/>
      <c r="J242" s="204"/>
      <c r="K242" s="8" t="s">
        <v>78</v>
      </c>
      <c r="L242" s="111">
        <f t="shared" si="19"/>
        <v>5.2739388000000005E-2</v>
      </c>
      <c r="M242" s="111">
        <f t="shared" si="19"/>
        <v>5.2498614846153847E-2</v>
      </c>
      <c r="N242" s="111">
        <f t="shared" si="19"/>
        <v>5.2257841692307697E-2</v>
      </c>
      <c r="O242" s="111">
        <f t="shared" si="19"/>
        <v>5.2017068538461546E-2</v>
      </c>
      <c r="P242" s="111">
        <f t="shared" si="19"/>
        <v>5.1776295384615388E-2</v>
      </c>
      <c r="Q242" s="111">
        <f t="shared" si="19"/>
        <v>5.1535522230769237E-2</v>
      </c>
      <c r="R242" s="111">
        <f t="shared" si="19"/>
        <v>5.129474907692308E-2</v>
      </c>
      <c r="S242" s="111">
        <f t="shared" si="19"/>
        <v>5.1053975923076936E-2</v>
      </c>
      <c r="T242" s="111">
        <f t="shared" si="19"/>
        <v>5.0813202769230778E-2</v>
      </c>
      <c r="U242" s="111">
        <f t="shared" si="19"/>
        <v>5.057242961538462E-2</v>
      </c>
      <c r="V242" s="111">
        <f t="shared" si="19"/>
        <v>5.0331656461538476E-2</v>
      </c>
      <c r="W242" s="111">
        <f t="shared" si="19"/>
        <v>5.0090883307692319E-2</v>
      </c>
      <c r="X242" s="111">
        <f t="shared" si="19"/>
        <v>4.9850110153846161E-2</v>
      </c>
      <c r="Y242" s="111">
        <f t="shared" si="19"/>
        <v>4.9609337000000003E-2</v>
      </c>
      <c r="Z242" s="111">
        <f t="shared" si="19"/>
        <v>4.9609337000000003E-2</v>
      </c>
      <c r="AA242" s="111">
        <f t="shared" si="19"/>
        <v>4.9609337000000003E-2</v>
      </c>
      <c r="AB242" s="111">
        <f t="shared" si="19"/>
        <v>4.9609337000000003E-2</v>
      </c>
      <c r="AC242" s="111">
        <f t="shared" si="19"/>
        <v>4.9609337000000003E-2</v>
      </c>
      <c r="AD242" s="111">
        <f t="shared" si="19"/>
        <v>4.9609337000000003E-2</v>
      </c>
      <c r="AE242" s="111">
        <f t="shared" si="19"/>
        <v>4.9609337000000003E-2</v>
      </c>
      <c r="AF242" s="111">
        <f t="shared" si="19"/>
        <v>4.9609337000000003E-2</v>
      </c>
      <c r="AG242" s="111">
        <f t="shared" si="19"/>
        <v>4.9609337000000003E-2</v>
      </c>
      <c r="AH242" s="111">
        <f t="shared" si="19"/>
        <v>4.9609337000000003E-2</v>
      </c>
      <c r="AI242" s="111">
        <f t="shared" si="19"/>
        <v>4.9609337000000003E-2</v>
      </c>
      <c r="AJ242" s="111">
        <f t="shared" si="19"/>
        <v>4.9609337000000003E-2</v>
      </c>
      <c r="AK242" s="111">
        <f t="shared" si="19"/>
        <v>4.9609337000000003E-2</v>
      </c>
      <c r="AL242" s="111">
        <f t="shared" si="19"/>
        <v>4.9609337000000003E-2</v>
      </c>
      <c r="AM242" s="111">
        <f t="shared" si="19"/>
        <v>4.9609337000000003E-2</v>
      </c>
      <c r="AN242" s="111">
        <f t="shared" si="19"/>
        <v>4.9609337000000003E-2</v>
      </c>
      <c r="AO242" s="111">
        <f t="shared" si="19"/>
        <v>4.9609337000000003E-2</v>
      </c>
      <c r="AP242" s="111">
        <f t="shared" si="19"/>
        <v>4.9609337000000003E-2</v>
      </c>
      <c r="AQ242" s="111">
        <f t="shared" si="19"/>
        <v>4.9609337000000003E-2</v>
      </c>
      <c r="AR242" s="111">
        <f t="shared" si="19"/>
        <v>4.9609337000000003E-2</v>
      </c>
      <c r="AS242" s="111">
        <f t="shared" si="19"/>
        <v>4.9609337000000003E-2</v>
      </c>
    </row>
    <row r="243" spans="7:51" ht="13.9" customHeight="1" thickBot="1" x14ac:dyDescent="0.3">
      <c r="G243" s="16"/>
      <c r="H243" s="211"/>
      <c r="J243" s="204"/>
      <c r="K243" s="156" t="s">
        <v>79</v>
      </c>
      <c r="L243" s="114">
        <f t="shared" si="19"/>
        <v>5.2739388000000005E-2</v>
      </c>
      <c r="M243" s="114">
        <f t="shared" si="19"/>
        <v>5.2739388000000005E-2</v>
      </c>
      <c r="N243" s="114">
        <f t="shared" si="19"/>
        <v>5.2739388000000005E-2</v>
      </c>
      <c r="O243" s="114">
        <f t="shared" si="19"/>
        <v>5.2739388000000005E-2</v>
      </c>
      <c r="P243" s="114">
        <f t="shared" si="19"/>
        <v>5.2739388000000005E-2</v>
      </c>
      <c r="Q243" s="114">
        <f t="shared" si="19"/>
        <v>5.2739388000000005E-2</v>
      </c>
      <c r="R243" s="114">
        <f t="shared" si="19"/>
        <v>5.2739388000000005E-2</v>
      </c>
      <c r="S243" s="114">
        <f t="shared" si="19"/>
        <v>5.2739388000000005E-2</v>
      </c>
      <c r="T243" s="114">
        <f t="shared" si="19"/>
        <v>5.2739388000000005E-2</v>
      </c>
      <c r="U243" s="114">
        <f t="shared" si="19"/>
        <v>5.2739388000000005E-2</v>
      </c>
      <c r="V243" s="114">
        <f t="shared" si="19"/>
        <v>5.2739388000000005E-2</v>
      </c>
      <c r="W243" s="114">
        <f t="shared" si="19"/>
        <v>5.2739388000000005E-2</v>
      </c>
      <c r="X243" s="114">
        <f t="shared" si="19"/>
        <v>5.2739388000000005E-2</v>
      </c>
      <c r="Y243" s="114">
        <f t="shared" si="19"/>
        <v>5.2739388000000005E-2</v>
      </c>
      <c r="Z243" s="114">
        <f t="shared" si="19"/>
        <v>5.2739388000000005E-2</v>
      </c>
      <c r="AA243" s="114">
        <f t="shared" si="19"/>
        <v>5.2739388000000005E-2</v>
      </c>
      <c r="AB243" s="114">
        <f t="shared" si="19"/>
        <v>5.2739388000000005E-2</v>
      </c>
      <c r="AC243" s="114">
        <f t="shared" si="19"/>
        <v>5.2739388000000005E-2</v>
      </c>
      <c r="AD243" s="114">
        <f t="shared" si="19"/>
        <v>5.2739388000000005E-2</v>
      </c>
      <c r="AE243" s="114">
        <f t="shared" si="19"/>
        <v>5.2739388000000005E-2</v>
      </c>
      <c r="AF243" s="114">
        <f t="shared" si="19"/>
        <v>5.2739388000000005E-2</v>
      </c>
      <c r="AG243" s="114">
        <f t="shared" si="19"/>
        <v>5.2739388000000005E-2</v>
      </c>
      <c r="AH243" s="114">
        <f t="shared" si="19"/>
        <v>5.2739388000000005E-2</v>
      </c>
      <c r="AI243" s="114">
        <f t="shared" si="19"/>
        <v>5.2739388000000005E-2</v>
      </c>
      <c r="AJ243" s="114">
        <f t="shared" si="19"/>
        <v>5.2739388000000005E-2</v>
      </c>
      <c r="AK243" s="114">
        <f t="shared" si="19"/>
        <v>5.2739388000000005E-2</v>
      </c>
      <c r="AL243" s="114">
        <f t="shared" si="19"/>
        <v>5.2739388000000005E-2</v>
      </c>
      <c r="AM243" s="114">
        <f t="shared" si="19"/>
        <v>5.2739388000000005E-2</v>
      </c>
      <c r="AN243" s="114">
        <f t="shared" si="19"/>
        <v>5.2739388000000005E-2</v>
      </c>
      <c r="AO243" s="114">
        <f t="shared" si="19"/>
        <v>5.2739388000000005E-2</v>
      </c>
      <c r="AP243" s="114">
        <f t="shared" si="19"/>
        <v>5.2739388000000005E-2</v>
      </c>
      <c r="AQ243" s="114">
        <f t="shared" si="19"/>
        <v>5.2739388000000005E-2</v>
      </c>
      <c r="AR243" s="114">
        <f t="shared" si="19"/>
        <v>5.2739388000000005E-2</v>
      </c>
      <c r="AS243" s="114">
        <f t="shared" si="19"/>
        <v>5.2739388000000005E-2</v>
      </c>
      <c r="AX243"/>
      <c r="AY243"/>
    </row>
    <row r="244" spans="7:51" ht="13.9" customHeight="1" thickTop="1" thickBot="1" x14ac:dyDescent="0.25">
      <c r="G244" s="16"/>
      <c r="H244" s="211"/>
      <c r="I244" s="42"/>
      <c r="J244" s="204"/>
      <c r="K244" s="155" t="s">
        <v>80</v>
      </c>
      <c r="L244" s="113">
        <f t="shared" ref="L244:AS246" si="20">L221</f>
        <v>5.2739388000000005E-2</v>
      </c>
      <c r="M244" s="113">
        <f t="shared" si="20"/>
        <v>5.2257841692307697E-2</v>
      </c>
      <c r="N244" s="113">
        <f t="shared" si="20"/>
        <v>5.1776295384615388E-2</v>
      </c>
      <c r="O244" s="113">
        <f t="shared" si="20"/>
        <v>5.129474907692308E-2</v>
      </c>
      <c r="P244" s="113">
        <f t="shared" si="20"/>
        <v>5.0813202769230778E-2</v>
      </c>
      <c r="Q244" s="113">
        <f t="shared" si="20"/>
        <v>5.0331656461538476E-2</v>
      </c>
      <c r="R244" s="113">
        <f t="shared" si="20"/>
        <v>4.9850110153846161E-2</v>
      </c>
      <c r="S244" s="113">
        <f t="shared" si="20"/>
        <v>4.936856384615386E-2</v>
      </c>
      <c r="T244" s="113">
        <f t="shared" si="20"/>
        <v>4.8887017538461558E-2</v>
      </c>
      <c r="U244" s="113">
        <f t="shared" si="20"/>
        <v>4.8405471230769249E-2</v>
      </c>
      <c r="V244" s="113">
        <f t="shared" si="20"/>
        <v>4.7923924923076941E-2</v>
      </c>
      <c r="W244" s="113">
        <f t="shared" si="20"/>
        <v>4.7442378615384632E-2</v>
      </c>
      <c r="X244" s="113">
        <f t="shared" si="20"/>
        <v>4.6960832307692331E-2</v>
      </c>
      <c r="Y244" s="113">
        <f t="shared" si="20"/>
        <v>4.6479286000000002E-2</v>
      </c>
      <c r="Z244" s="113">
        <f t="shared" si="20"/>
        <v>4.6479286000000002E-2</v>
      </c>
      <c r="AA244" s="113">
        <f t="shared" si="20"/>
        <v>4.6479286000000002E-2</v>
      </c>
      <c r="AB244" s="113">
        <f t="shared" si="20"/>
        <v>4.6479286000000002E-2</v>
      </c>
      <c r="AC244" s="113">
        <f t="shared" si="20"/>
        <v>4.6479286000000002E-2</v>
      </c>
      <c r="AD244" s="113">
        <f t="shared" si="20"/>
        <v>4.6479286000000002E-2</v>
      </c>
      <c r="AE244" s="113">
        <f t="shared" si="20"/>
        <v>4.6479286000000002E-2</v>
      </c>
      <c r="AF244" s="113">
        <f t="shared" si="20"/>
        <v>4.6479286000000002E-2</v>
      </c>
      <c r="AG244" s="113">
        <f t="shared" si="20"/>
        <v>4.6479286000000002E-2</v>
      </c>
      <c r="AH244" s="113">
        <f t="shared" si="20"/>
        <v>4.6479286000000002E-2</v>
      </c>
      <c r="AI244" s="113">
        <f t="shared" si="20"/>
        <v>4.6479286000000002E-2</v>
      </c>
      <c r="AJ244" s="113">
        <f t="shared" si="20"/>
        <v>4.6479286000000002E-2</v>
      </c>
      <c r="AK244" s="113">
        <f t="shared" si="20"/>
        <v>4.6479286000000002E-2</v>
      </c>
      <c r="AL244" s="113">
        <f t="shared" si="20"/>
        <v>4.6479286000000002E-2</v>
      </c>
      <c r="AM244" s="113">
        <f t="shared" si="20"/>
        <v>4.6479286000000002E-2</v>
      </c>
      <c r="AN244" s="113">
        <f t="shared" si="20"/>
        <v>4.6479286000000002E-2</v>
      </c>
      <c r="AO244" s="113">
        <f t="shared" si="20"/>
        <v>4.6479286000000002E-2</v>
      </c>
      <c r="AP244" s="113">
        <f t="shared" si="20"/>
        <v>4.6479286000000002E-2</v>
      </c>
      <c r="AQ244" s="113">
        <f t="shared" si="20"/>
        <v>4.6479286000000002E-2</v>
      </c>
      <c r="AR244" s="113">
        <f t="shared" si="20"/>
        <v>4.6479286000000002E-2</v>
      </c>
      <c r="AS244" s="113">
        <f t="shared" si="20"/>
        <v>4.6479286000000002E-2</v>
      </c>
    </row>
    <row r="245" spans="7:51" ht="13.9" customHeight="1" x14ac:dyDescent="0.2">
      <c r="G245" s="16"/>
      <c r="H245" s="211"/>
      <c r="I245" s="45"/>
      <c r="J245" s="204"/>
      <c r="K245" s="8" t="s">
        <v>81</v>
      </c>
      <c r="L245" s="111">
        <f t="shared" si="20"/>
        <v>5.2739388000000005E-2</v>
      </c>
      <c r="M245" s="111">
        <f t="shared" si="20"/>
        <v>5.2498614846153847E-2</v>
      </c>
      <c r="N245" s="111">
        <f t="shared" si="20"/>
        <v>5.2257841692307697E-2</v>
      </c>
      <c r="O245" s="111">
        <f t="shared" si="20"/>
        <v>5.2017068538461546E-2</v>
      </c>
      <c r="P245" s="111">
        <f t="shared" si="20"/>
        <v>5.1776295384615388E-2</v>
      </c>
      <c r="Q245" s="111">
        <f t="shared" si="20"/>
        <v>5.1535522230769237E-2</v>
      </c>
      <c r="R245" s="111">
        <f t="shared" si="20"/>
        <v>5.129474907692308E-2</v>
      </c>
      <c r="S245" s="111">
        <f t="shared" si="20"/>
        <v>5.1053975923076936E-2</v>
      </c>
      <c r="T245" s="111">
        <f t="shared" si="20"/>
        <v>5.0813202769230778E-2</v>
      </c>
      <c r="U245" s="111">
        <f t="shared" si="20"/>
        <v>5.057242961538462E-2</v>
      </c>
      <c r="V245" s="111">
        <f t="shared" si="20"/>
        <v>5.0331656461538476E-2</v>
      </c>
      <c r="W245" s="111">
        <f t="shared" si="20"/>
        <v>5.0090883307692319E-2</v>
      </c>
      <c r="X245" s="111">
        <f t="shared" si="20"/>
        <v>4.9850110153846161E-2</v>
      </c>
      <c r="Y245" s="111">
        <f t="shared" si="20"/>
        <v>4.9609337000000003E-2</v>
      </c>
      <c r="Z245" s="111">
        <f t="shared" si="20"/>
        <v>4.9609337000000003E-2</v>
      </c>
      <c r="AA245" s="111">
        <f t="shared" si="20"/>
        <v>4.9609337000000003E-2</v>
      </c>
      <c r="AB245" s="111">
        <f t="shared" si="20"/>
        <v>4.9609337000000003E-2</v>
      </c>
      <c r="AC245" s="111">
        <f t="shared" si="20"/>
        <v>4.9609337000000003E-2</v>
      </c>
      <c r="AD245" s="111">
        <f t="shared" si="20"/>
        <v>4.9609337000000003E-2</v>
      </c>
      <c r="AE245" s="111">
        <f t="shared" si="20"/>
        <v>4.9609337000000003E-2</v>
      </c>
      <c r="AF245" s="111">
        <f t="shared" si="20"/>
        <v>4.9609337000000003E-2</v>
      </c>
      <c r="AG245" s="111">
        <f t="shared" si="20"/>
        <v>4.9609337000000003E-2</v>
      </c>
      <c r="AH245" s="111">
        <f t="shared" si="20"/>
        <v>4.9609337000000003E-2</v>
      </c>
      <c r="AI245" s="111">
        <f t="shared" si="20"/>
        <v>4.9609337000000003E-2</v>
      </c>
      <c r="AJ245" s="111">
        <f t="shared" si="20"/>
        <v>4.9609337000000003E-2</v>
      </c>
      <c r="AK245" s="111">
        <f t="shared" si="20"/>
        <v>4.9609337000000003E-2</v>
      </c>
      <c r="AL245" s="111">
        <f t="shared" si="20"/>
        <v>4.9609337000000003E-2</v>
      </c>
      <c r="AM245" s="111">
        <f t="shared" si="20"/>
        <v>4.9609337000000003E-2</v>
      </c>
      <c r="AN245" s="111">
        <f t="shared" si="20"/>
        <v>4.9609337000000003E-2</v>
      </c>
      <c r="AO245" s="111">
        <f t="shared" si="20"/>
        <v>4.9609337000000003E-2</v>
      </c>
      <c r="AP245" s="111">
        <f t="shared" si="20"/>
        <v>4.9609337000000003E-2</v>
      </c>
      <c r="AQ245" s="111">
        <f t="shared" si="20"/>
        <v>4.9609337000000003E-2</v>
      </c>
      <c r="AR245" s="111">
        <f t="shared" si="20"/>
        <v>4.9609337000000003E-2</v>
      </c>
      <c r="AS245" s="111">
        <f t="shared" si="20"/>
        <v>4.9609337000000003E-2</v>
      </c>
    </row>
    <row r="246" spans="7:51" ht="13.9" customHeight="1" thickBot="1" x14ac:dyDescent="0.3">
      <c r="G246" s="16"/>
      <c r="H246" s="211"/>
      <c r="J246" s="204"/>
      <c r="K246" s="156" t="s">
        <v>82</v>
      </c>
      <c r="L246" s="114">
        <f t="shared" si="20"/>
        <v>5.2739388000000005E-2</v>
      </c>
      <c r="M246" s="114">
        <f t="shared" si="20"/>
        <v>5.2739388000000005E-2</v>
      </c>
      <c r="N246" s="114">
        <f t="shared" si="20"/>
        <v>5.2739388000000005E-2</v>
      </c>
      <c r="O246" s="114">
        <f t="shared" si="20"/>
        <v>5.2739388000000005E-2</v>
      </c>
      <c r="P246" s="114">
        <f t="shared" si="20"/>
        <v>5.2739388000000005E-2</v>
      </c>
      <c r="Q246" s="114">
        <f t="shared" si="20"/>
        <v>5.2739388000000005E-2</v>
      </c>
      <c r="R246" s="114">
        <f t="shared" si="20"/>
        <v>5.2739388000000005E-2</v>
      </c>
      <c r="S246" s="114">
        <f t="shared" si="20"/>
        <v>5.2739388000000005E-2</v>
      </c>
      <c r="T246" s="114">
        <f t="shared" si="20"/>
        <v>5.2739388000000005E-2</v>
      </c>
      <c r="U246" s="114">
        <f t="shared" si="20"/>
        <v>5.2739388000000005E-2</v>
      </c>
      <c r="V246" s="114">
        <f t="shared" si="20"/>
        <v>5.2739388000000005E-2</v>
      </c>
      <c r="W246" s="114">
        <f t="shared" si="20"/>
        <v>5.2739388000000005E-2</v>
      </c>
      <c r="X246" s="114">
        <f t="shared" si="20"/>
        <v>5.2739388000000005E-2</v>
      </c>
      <c r="Y246" s="114">
        <f t="shared" si="20"/>
        <v>5.2739388000000005E-2</v>
      </c>
      <c r="Z246" s="114">
        <f t="shared" si="20"/>
        <v>5.2739388000000005E-2</v>
      </c>
      <c r="AA246" s="114">
        <f t="shared" si="20"/>
        <v>5.2739388000000005E-2</v>
      </c>
      <c r="AB246" s="114">
        <f t="shared" si="20"/>
        <v>5.2739388000000005E-2</v>
      </c>
      <c r="AC246" s="114">
        <f t="shared" si="20"/>
        <v>5.2739388000000005E-2</v>
      </c>
      <c r="AD246" s="114">
        <f t="shared" si="20"/>
        <v>5.2739388000000005E-2</v>
      </c>
      <c r="AE246" s="114">
        <f t="shared" si="20"/>
        <v>5.2739388000000005E-2</v>
      </c>
      <c r="AF246" s="114">
        <f t="shared" si="20"/>
        <v>5.2739388000000005E-2</v>
      </c>
      <c r="AG246" s="114">
        <f t="shared" si="20"/>
        <v>5.2739388000000005E-2</v>
      </c>
      <c r="AH246" s="114">
        <f t="shared" si="20"/>
        <v>5.2739388000000005E-2</v>
      </c>
      <c r="AI246" s="114">
        <f t="shared" si="20"/>
        <v>5.2739388000000005E-2</v>
      </c>
      <c r="AJ246" s="114">
        <f t="shared" si="20"/>
        <v>5.2739388000000005E-2</v>
      </c>
      <c r="AK246" s="114">
        <f t="shared" si="20"/>
        <v>5.2739388000000005E-2</v>
      </c>
      <c r="AL246" s="114">
        <f t="shared" si="20"/>
        <v>5.2739388000000005E-2</v>
      </c>
      <c r="AM246" s="114">
        <f t="shared" si="20"/>
        <v>5.2739388000000005E-2</v>
      </c>
      <c r="AN246" s="114">
        <f t="shared" si="20"/>
        <v>5.2739388000000005E-2</v>
      </c>
      <c r="AO246" s="114">
        <f t="shared" si="20"/>
        <v>5.2739388000000005E-2</v>
      </c>
      <c r="AP246" s="114">
        <f t="shared" si="20"/>
        <v>5.2739388000000005E-2</v>
      </c>
      <c r="AQ246" s="114">
        <f t="shared" si="20"/>
        <v>5.2739388000000005E-2</v>
      </c>
      <c r="AR246" s="114">
        <f t="shared" si="20"/>
        <v>5.2739388000000005E-2</v>
      </c>
      <c r="AS246" s="114">
        <f t="shared" si="20"/>
        <v>5.2739388000000005E-2</v>
      </c>
      <c r="AX246"/>
      <c r="AY246"/>
    </row>
    <row r="247" spans="7:51" ht="13.9" customHeight="1" thickTop="1" thickBot="1" x14ac:dyDescent="0.25">
      <c r="G247" s="16"/>
      <c r="H247" s="211"/>
      <c r="I247" s="42"/>
      <c r="J247" s="204"/>
      <c r="K247" s="155" t="s">
        <v>83</v>
      </c>
      <c r="L247" s="113">
        <f t="shared" ref="L247:AS249" si="21">L221</f>
        <v>5.2739388000000005E-2</v>
      </c>
      <c r="M247" s="113">
        <f t="shared" si="21"/>
        <v>5.2257841692307697E-2</v>
      </c>
      <c r="N247" s="113">
        <f t="shared" si="21"/>
        <v>5.1776295384615388E-2</v>
      </c>
      <c r="O247" s="113">
        <f t="shared" si="21"/>
        <v>5.129474907692308E-2</v>
      </c>
      <c r="P247" s="113">
        <f t="shared" si="21"/>
        <v>5.0813202769230778E-2</v>
      </c>
      <c r="Q247" s="113">
        <f t="shared" si="21"/>
        <v>5.0331656461538476E-2</v>
      </c>
      <c r="R247" s="113">
        <f t="shared" si="21"/>
        <v>4.9850110153846161E-2</v>
      </c>
      <c r="S247" s="113">
        <f t="shared" si="21"/>
        <v>4.936856384615386E-2</v>
      </c>
      <c r="T247" s="113">
        <f t="shared" si="21"/>
        <v>4.8887017538461558E-2</v>
      </c>
      <c r="U247" s="113">
        <f t="shared" si="21"/>
        <v>4.8405471230769249E-2</v>
      </c>
      <c r="V247" s="113">
        <f t="shared" si="21"/>
        <v>4.7923924923076941E-2</v>
      </c>
      <c r="W247" s="113">
        <f t="shared" si="21"/>
        <v>4.7442378615384632E-2</v>
      </c>
      <c r="X247" s="113">
        <f t="shared" si="21"/>
        <v>4.6960832307692331E-2</v>
      </c>
      <c r="Y247" s="113">
        <f t="shared" si="21"/>
        <v>4.6479286000000002E-2</v>
      </c>
      <c r="Z247" s="113">
        <f t="shared" si="21"/>
        <v>4.6479286000000002E-2</v>
      </c>
      <c r="AA247" s="113">
        <f t="shared" si="21"/>
        <v>4.6479286000000002E-2</v>
      </c>
      <c r="AB247" s="113">
        <f t="shared" si="21"/>
        <v>4.6479286000000002E-2</v>
      </c>
      <c r="AC247" s="113">
        <f t="shared" si="21"/>
        <v>4.6479286000000002E-2</v>
      </c>
      <c r="AD247" s="113">
        <f t="shared" si="21"/>
        <v>4.6479286000000002E-2</v>
      </c>
      <c r="AE247" s="113">
        <f t="shared" si="21"/>
        <v>4.6479286000000002E-2</v>
      </c>
      <c r="AF247" s="113">
        <f t="shared" si="21"/>
        <v>4.6479286000000002E-2</v>
      </c>
      <c r="AG247" s="113">
        <f t="shared" si="21"/>
        <v>4.6479286000000002E-2</v>
      </c>
      <c r="AH247" s="113">
        <f t="shared" si="21"/>
        <v>4.6479286000000002E-2</v>
      </c>
      <c r="AI247" s="113">
        <f t="shared" si="21"/>
        <v>4.6479286000000002E-2</v>
      </c>
      <c r="AJ247" s="113">
        <f t="shared" si="21"/>
        <v>4.6479286000000002E-2</v>
      </c>
      <c r="AK247" s="113">
        <f t="shared" si="21"/>
        <v>4.6479286000000002E-2</v>
      </c>
      <c r="AL247" s="113">
        <f t="shared" si="21"/>
        <v>4.6479286000000002E-2</v>
      </c>
      <c r="AM247" s="113">
        <f t="shared" si="21"/>
        <v>4.6479286000000002E-2</v>
      </c>
      <c r="AN247" s="113">
        <f t="shared" si="21"/>
        <v>4.6479286000000002E-2</v>
      </c>
      <c r="AO247" s="113">
        <f t="shared" si="21"/>
        <v>4.6479286000000002E-2</v>
      </c>
      <c r="AP247" s="113">
        <f t="shared" si="21"/>
        <v>4.6479286000000002E-2</v>
      </c>
      <c r="AQ247" s="113">
        <f t="shared" si="21"/>
        <v>4.6479286000000002E-2</v>
      </c>
      <c r="AR247" s="113">
        <f t="shared" si="21"/>
        <v>4.6479286000000002E-2</v>
      </c>
      <c r="AS247" s="113">
        <f t="shared" si="21"/>
        <v>4.6479286000000002E-2</v>
      </c>
    </row>
    <row r="248" spans="7:51" ht="13.9" customHeight="1" x14ac:dyDescent="0.2">
      <c r="G248" s="16"/>
      <c r="H248" s="211"/>
      <c r="I248" s="45"/>
      <c r="J248" s="204"/>
      <c r="K248" s="8" t="s">
        <v>84</v>
      </c>
      <c r="L248" s="111">
        <f t="shared" si="21"/>
        <v>5.2739388000000005E-2</v>
      </c>
      <c r="M248" s="111">
        <f t="shared" si="21"/>
        <v>5.2498614846153847E-2</v>
      </c>
      <c r="N248" s="111">
        <f t="shared" si="21"/>
        <v>5.2257841692307697E-2</v>
      </c>
      <c r="O248" s="111">
        <f t="shared" si="21"/>
        <v>5.2017068538461546E-2</v>
      </c>
      <c r="P248" s="111">
        <f t="shared" si="21"/>
        <v>5.1776295384615388E-2</v>
      </c>
      <c r="Q248" s="111">
        <f t="shared" si="21"/>
        <v>5.1535522230769237E-2</v>
      </c>
      <c r="R248" s="111">
        <f t="shared" si="21"/>
        <v>5.129474907692308E-2</v>
      </c>
      <c r="S248" s="111">
        <f t="shared" si="21"/>
        <v>5.1053975923076936E-2</v>
      </c>
      <c r="T248" s="111">
        <f t="shared" si="21"/>
        <v>5.0813202769230778E-2</v>
      </c>
      <c r="U248" s="111">
        <f t="shared" si="21"/>
        <v>5.057242961538462E-2</v>
      </c>
      <c r="V248" s="111">
        <f t="shared" si="21"/>
        <v>5.0331656461538476E-2</v>
      </c>
      <c r="W248" s="111">
        <f t="shared" si="21"/>
        <v>5.0090883307692319E-2</v>
      </c>
      <c r="X248" s="111">
        <f t="shared" si="21"/>
        <v>4.9850110153846161E-2</v>
      </c>
      <c r="Y248" s="111">
        <f t="shared" si="21"/>
        <v>4.9609337000000003E-2</v>
      </c>
      <c r="Z248" s="111">
        <f t="shared" si="21"/>
        <v>4.9609337000000003E-2</v>
      </c>
      <c r="AA248" s="111">
        <f t="shared" si="21"/>
        <v>4.9609337000000003E-2</v>
      </c>
      <c r="AB248" s="111">
        <f t="shared" si="21"/>
        <v>4.9609337000000003E-2</v>
      </c>
      <c r="AC248" s="111">
        <f t="shared" si="21"/>
        <v>4.9609337000000003E-2</v>
      </c>
      <c r="AD248" s="111">
        <f t="shared" si="21"/>
        <v>4.9609337000000003E-2</v>
      </c>
      <c r="AE248" s="111">
        <f t="shared" si="21"/>
        <v>4.9609337000000003E-2</v>
      </c>
      <c r="AF248" s="111">
        <f t="shared" si="21"/>
        <v>4.9609337000000003E-2</v>
      </c>
      <c r="AG248" s="111">
        <f t="shared" si="21"/>
        <v>4.9609337000000003E-2</v>
      </c>
      <c r="AH248" s="111">
        <f t="shared" si="21"/>
        <v>4.9609337000000003E-2</v>
      </c>
      <c r="AI248" s="111">
        <f t="shared" si="21"/>
        <v>4.9609337000000003E-2</v>
      </c>
      <c r="AJ248" s="111">
        <f t="shared" si="21"/>
        <v>4.9609337000000003E-2</v>
      </c>
      <c r="AK248" s="111">
        <f t="shared" si="21"/>
        <v>4.9609337000000003E-2</v>
      </c>
      <c r="AL248" s="111">
        <f t="shared" si="21"/>
        <v>4.9609337000000003E-2</v>
      </c>
      <c r="AM248" s="111">
        <f t="shared" si="21"/>
        <v>4.9609337000000003E-2</v>
      </c>
      <c r="AN248" s="111">
        <f t="shared" si="21"/>
        <v>4.9609337000000003E-2</v>
      </c>
      <c r="AO248" s="111">
        <f t="shared" si="21"/>
        <v>4.9609337000000003E-2</v>
      </c>
      <c r="AP248" s="111">
        <f t="shared" si="21"/>
        <v>4.9609337000000003E-2</v>
      </c>
      <c r="AQ248" s="111">
        <f t="shared" si="21"/>
        <v>4.9609337000000003E-2</v>
      </c>
      <c r="AR248" s="111">
        <f t="shared" si="21"/>
        <v>4.9609337000000003E-2</v>
      </c>
      <c r="AS248" s="111">
        <f t="shared" si="21"/>
        <v>4.9609337000000003E-2</v>
      </c>
    </row>
    <row r="249" spans="7:51" ht="13.9" customHeight="1" x14ac:dyDescent="0.25">
      <c r="G249" s="16"/>
      <c r="H249" s="211"/>
      <c r="J249" s="205"/>
      <c r="K249" s="156" t="s">
        <v>85</v>
      </c>
      <c r="L249" s="114">
        <f t="shared" si="21"/>
        <v>5.2739388000000005E-2</v>
      </c>
      <c r="M249" s="114">
        <f t="shared" si="21"/>
        <v>5.2739388000000005E-2</v>
      </c>
      <c r="N249" s="114">
        <f t="shared" si="21"/>
        <v>5.2739388000000005E-2</v>
      </c>
      <c r="O249" s="114">
        <f t="shared" si="21"/>
        <v>5.2739388000000005E-2</v>
      </c>
      <c r="P249" s="114">
        <f t="shared" si="21"/>
        <v>5.2739388000000005E-2</v>
      </c>
      <c r="Q249" s="114">
        <f t="shared" si="21"/>
        <v>5.2739388000000005E-2</v>
      </c>
      <c r="R249" s="114">
        <f t="shared" si="21"/>
        <v>5.2739388000000005E-2</v>
      </c>
      <c r="S249" s="114">
        <f t="shared" si="21"/>
        <v>5.2739388000000005E-2</v>
      </c>
      <c r="T249" s="114">
        <f t="shared" si="21"/>
        <v>5.2739388000000005E-2</v>
      </c>
      <c r="U249" s="114">
        <f t="shared" si="21"/>
        <v>5.2739388000000005E-2</v>
      </c>
      <c r="V249" s="114">
        <f t="shared" si="21"/>
        <v>5.2739388000000005E-2</v>
      </c>
      <c r="W249" s="114">
        <f t="shared" si="21"/>
        <v>5.2739388000000005E-2</v>
      </c>
      <c r="X249" s="114">
        <f t="shared" si="21"/>
        <v>5.2739388000000005E-2</v>
      </c>
      <c r="Y249" s="114">
        <f t="shared" si="21"/>
        <v>5.2739388000000005E-2</v>
      </c>
      <c r="Z249" s="114">
        <f t="shared" si="21"/>
        <v>5.2739388000000005E-2</v>
      </c>
      <c r="AA249" s="114">
        <f t="shared" si="21"/>
        <v>5.2739388000000005E-2</v>
      </c>
      <c r="AB249" s="114">
        <f t="shared" si="21"/>
        <v>5.2739388000000005E-2</v>
      </c>
      <c r="AC249" s="114">
        <f t="shared" si="21"/>
        <v>5.2739388000000005E-2</v>
      </c>
      <c r="AD249" s="114">
        <f t="shared" si="21"/>
        <v>5.2739388000000005E-2</v>
      </c>
      <c r="AE249" s="114">
        <f t="shared" si="21"/>
        <v>5.2739388000000005E-2</v>
      </c>
      <c r="AF249" s="114">
        <f t="shared" si="21"/>
        <v>5.2739388000000005E-2</v>
      </c>
      <c r="AG249" s="114">
        <f t="shared" si="21"/>
        <v>5.2739388000000005E-2</v>
      </c>
      <c r="AH249" s="114">
        <f t="shared" si="21"/>
        <v>5.2739388000000005E-2</v>
      </c>
      <c r="AI249" s="114">
        <f t="shared" si="21"/>
        <v>5.2739388000000005E-2</v>
      </c>
      <c r="AJ249" s="114">
        <f t="shared" si="21"/>
        <v>5.2739388000000005E-2</v>
      </c>
      <c r="AK249" s="114">
        <f t="shared" si="21"/>
        <v>5.2739388000000005E-2</v>
      </c>
      <c r="AL249" s="114">
        <f t="shared" si="21"/>
        <v>5.2739388000000005E-2</v>
      </c>
      <c r="AM249" s="114">
        <f t="shared" si="21"/>
        <v>5.2739388000000005E-2</v>
      </c>
      <c r="AN249" s="114">
        <f t="shared" si="21"/>
        <v>5.2739388000000005E-2</v>
      </c>
      <c r="AO249" s="114">
        <f t="shared" si="21"/>
        <v>5.2739388000000005E-2</v>
      </c>
      <c r="AP249" s="114">
        <f t="shared" si="21"/>
        <v>5.2739388000000005E-2</v>
      </c>
      <c r="AQ249" s="114">
        <f t="shared" si="21"/>
        <v>5.2739388000000005E-2</v>
      </c>
      <c r="AR249" s="114">
        <f t="shared" si="21"/>
        <v>5.2739388000000005E-2</v>
      </c>
      <c r="AS249" s="114">
        <f t="shared" si="21"/>
        <v>5.2739388000000005E-2</v>
      </c>
      <c r="AX249"/>
      <c r="AY249"/>
    </row>
    <row r="250" spans="7:51" ht="13.9" customHeight="1" x14ac:dyDescent="0.2">
      <c r="G250" s="16"/>
    </row>
    <row r="251" spans="7:51" ht="13.9" customHeight="1" x14ac:dyDescent="0.2">
      <c r="G251" s="16"/>
      <c r="L251" s="154">
        <v>2017</v>
      </c>
      <c r="M251" s="154">
        <v>2018</v>
      </c>
      <c r="N251" s="154">
        <v>2019</v>
      </c>
      <c r="O251" s="154">
        <v>2020</v>
      </c>
      <c r="P251" s="154">
        <v>2021</v>
      </c>
      <c r="Q251" s="154">
        <v>2022</v>
      </c>
      <c r="R251" s="154">
        <v>2023</v>
      </c>
      <c r="S251" s="154">
        <v>2024</v>
      </c>
      <c r="T251" s="154">
        <v>2025</v>
      </c>
      <c r="U251" s="154">
        <v>2026</v>
      </c>
      <c r="V251" s="154">
        <v>2027</v>
      </c>
      <c r="W251" s="154">
        <v>2028</v>
      </c>
      <c r="X251" s="154">
        <v>2029</v>
      </c>
      <c r="Y251" s="154">
        <v>2030</v>
      </c>
      <c r="Z251" s="154">
        <v>2031</v>
      </c>
      <c r="AA251" s="154">
        <v>2032</v>
      </c>
      <c r="AB251" s="154">
        <v>2033</v>
      </c>
      <c r="AC251" s="154">
        <v>2034</v>
      </c>
      <c r="AD251" s="154">
        <v>2035</v>
      </c>
      <c r="AE251" s="154">
        <v>2036</v>
      </c>
      <c r="AF251" s="154">
        <v>2037</v>
      </c>
      <c r="AG251" s="154">
        <v>2038</v>
      </c>
      <c r="AH251" s="154">
        <v>2039</v>
      </c>
      <c r="AI251" s="154">
        <v>2040</v>
      </c>
      <c r="AJ251" s="154">
        <v>2041</v>
      </c>
      <c r="AK251" s="154">
        <v>2042</v>
      </c>
      <c r="AL251" s="154">
        <v>2043</v>
      </c>
      <c r="AM251" s="154">
        <v>2044</v>
      </c>
      <c r="AN251" s="154">
        <v>2045</v>
      </c>
      <c r="AO251" s="154">
        <v>2046</v>
      </c>
      <c r="AP251" s="154">
        <v>2047</v>
      </c>
      <c r="AQ251" s="154">
        <v>2048</v>
      </c>
      <c r="AR251" s="154">
        <v>2049</v>
      </c>
      <c r="AS251" s="154">
        <v>2050</v>
      </c>
    </row>
    <row r="252" spans="7:51" ht="13.9" customHeight="1" x14ac:dyDescent="0.2">
      <c r="G252" s="16"/>
      <c r="H252" s="213" t="s">
        <v>52</v>
      </c>
      <c r="J252" s="203" t="s">
        <v>53</v>
      </c>
      <c r="K252" s="155" t="s">
        <v>71</v>
      </c>
      <c r="L252" s="100">
        <v>0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0">
        <v>0</v>
      </c>
      <c r="S252" s="100">
        <v>0</v>
      </c>
      <c r="T252" s="100">
        <v>0</v>
      </c>
      <c r="U252" s="100">
        <v>0</v>
      </c>
      <c r="V252" s="100">
        <v>0</v>
      </c>
      <c r="W252" s="100">
        <v>0</v>
      </c>
      <c r="X252" s="100">
        <v>0</v>
      </c>
      <c r="Y252" s="100">
        <v>0</v>
      </c>
      <c r="Z252" s="100">
        <v>0</v>
      </c>
      <c r="AA252" s="100">
        <v>0</v>
      </c>
      <c r="AB252" s="100">
        <v>0</v>
      </c>
      <c r="AC252" s="100">
        <v>0</v>
      </c>
      <c r="AD252" s="100">
        <v>0</v>
      </c>
      <c r="AE252" s="100">
        <v>0</v>
      </c>
      <c r="AF252" s="100">
        <v>0</v>
      </c>
      <c r="AG252" s="100">
        <v>0</v>
      </c>
      <c r="AH252" s="100">
        <v>0</v>
      </c>
      <c r="AI252" s="100">
        <v>0</v>
      </c>
      <c r="AJ252" s="100">
        <v>0</v>
      </c>
      <c r="AK252" s="100">
        <v>0</v>
      </c>
      <c r="AL252" s="100">
        <v>0</v>
      </c>
      <c r="AM252" s="100">
        <v>0</v>
      </c>
      <c r="AN252" s="100">
        <v>0</v>
      </c>
      <c r="AO252" s="100">
        <v>0</v>
      </c>
      <c r="AP252" s="100">
        <v>0</v>
      </c>
      <c r="AQ252" s="100">
        <v>0</v>
      </c>
      <c r="AR252" s="100">
        <v>0</v>
      </c>
      <c r="AS252" s="101">
        <v>0</v>
      </c>
    </row>
    <row r="253" spans="7:51" ht="13.9" customHeight="1" x14ac:dyDescent="0.2">
      <c r="G253" s="16"/>
      <c r="H253" s="213"/>
      <c r="J253" s="204"/>
      <c r="K253" s="8" t="s">
        <v>72</v>
      </c>
      <c r="L253" s="102">
        <v>0</v>
      </c>
      <c r="M253" s="102">
        <v>0</v>
      </c>
      <c r="N253" s="102">
        <v>0</v>
      </c>
      <c r="O253" s="102">
        <v>0</v>
      </c>
      <c r="P253" s="102">
        <v>0</v>
      </c>
      <c r="Q253" s="102">
        <v>0</v>
      </c>
      <c r="R253" s="102">
        <v>0</v>
      </c>
      <c r="S253" s="102">
        <v>0</v>
      </c>
      <c r="T253" s="102">
        <v>0</v>
      </c>
      <c r="U253" s="102">
        <v>0</v>
      </c>
      <c r="V253" s="102">
        <v>0</v>
      </c>
      <c r="W253" s="102">
        <v>0</v>
      </c>
      <c r="X253" s="102">
        <v>0</v>
      </c>
      <c r="Y253" s="102">
        <v>0</v>
      </c>
      <c r="Z253" s="102">
        <v>0</v>
      </c>
      <c r="AA253" s="102">
        <v>0</v>
      </c>
      <c r="AB253" s="102">
        <v>0</v>
      </c>
      <c r="AC253" s="102">
        <v>0</v>
      </c>
      <c r="AD253" s="102">
        <v>0</v>
      </c>
      <c r="AE253" s="102">
        <v>0</v>
      </c>
      <c r="AF253" s="102">
        <v>0</v>
      </c>
      <c r="AG253" s="102">
        <v>0</v>
      </c>
      <c r="AH253" s="102">
        <v>0</v>
      </c>
      <c r="AI253" s="102">
        <v>0</v>
      </c>
      <c r="AJ253" s="102">
        <v>0</v>
      </c>
      <c r="AK253" s="102">
        <v>0</v>
      </c>
      <c r="AL253" s="102">
        <v>0</v>
      </c>
      <c r="AM253" s="102">
        <v>0</v>
      </c>
      <c r="AN253" s="102">
        <v>0</v>
      </c>
      <c r="AO253" s="102">
        <v>0</v>
      </c>
      <c r="AP253" s="102">
        <v>0</v>
      </c>
      <c r="AQ253" s="102">
        <v>0</v>
      </c>
      <c r="AR253" s="102">
        <v>0</v>
      </c>
      <c r="AS253" s="103">
        <v>0</v>
      </c>
    </row>
    <row r="254" spans="7:51" ht="13.9" customHeight="1" thickBot="1" x14ac:dyDescent="0.25">
      <c r="G254" s="16"/>
      <c r="H254" s="213"/>
      <c r="J254" s="204"/>
      <c r="K254" s="156" t="s">
        <v>73</v>
      </c>
      <c r="L254" s="104">
        <v>0</v>
      </c>
      <c r="M254" s="104">
        <v>0</v>
      </c>
      <c r="N254" s="104">
        <v>0</v>
      </c>
      <c r="O254" s="104">
        <v>0</v>
      </c>
      <c r="P254" s="104">
        <v>0</v>
      </c>
      <c r="Q254" s="104">
        <v>0</v>
      </c>
      <c r="R254" s="104">
        <v>0</v>
      </c>
      <c r="S254" s="104">
        <v>0</v>
      </c>
      <c r="T254" s="104">
        <v>0</v>
      </c>
      <c r="U254" s="104">
        <v>0</v>
      </c>
      <c r="V254" s="104">
        <v>0</v>
      </c>
      <c r="W254" s="104">
        <v>0</v>
      </c>
      <c r="X254" s="104">
        <v>0</v>
      </c>
      <c r="Y254" s="104">
        <v>0</v>
      </c>
      <c r="Z254" s="104">
        <v>0</v>
      </c>
      <c r="AA254" s="104">
        <v>0</v>
      </c>
      <c r="AB254" s="104">
        <v>0</v>
      </c>
      <c r="AC254" s="104">
        <v>0</v>
      </c>
      <c r="AD254" s="104">
        <v>0</v>
      </c>
      <c r="AE254" s="104">
        <v>0</v>
      </c>
      <c r="AF254" s="104">
        <v>0</v>
      </c>
      <c r="AG254" s="104">
        <v>0</v>
      </c>
      <c r="AH254" s="104">
        <v>0</v>
      </c>
      <c r="AI254" s="104">
        <v>0</v>
      </c>
      <c r="AJ254" s="104">
        <v>0</v>
      </c>
      <c r="AK254" s="104">
        <v>0</v>
      </c>
      <c r="AL254" s="104">
        <v>0</v>
      </c>
      <c r="AM254" s="104">
        <v>0</v>
      </c>
      <c r="AN254" s="104">
        <v>0</v>
      </c>
      <c r="AO254" s="104">
        <v>0</v>
      </c>
      <c r="AP254" s="104">
        <v>0</v>
      </c>
      <c r="AQ254" s="104">
        <v>0</v>
      </c>
      <c r="AR254" s="104">
        <v>0</v>
      </c>
      <c r="AS254" s="105">
        <v>0</v>
      </c>
    </row>
    <row r="255" spans="7:51" ht="13.9" customHeight="1" thickTop="1" x14ac:dyDescent="0.2">
      <c r="G255" s="16"/>
      <c r="H255" s="213"/>
      <c r="J255" s="204"/>
      <c r="K255" s="155" t="s">
        <v>74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6">
        <v>0</v>
      </c>
      <c r="AL255" s="106">
        <v>0</v>
      </c>
      <c r="AM255" s="106">
        <v>0</v>
      </c>
      <c r="AN255" s="106">
        <v>0</v>
      </c>
      <c r="AO255" s="106">
        <v>0</v>
      </c>
      <c r="AP255" s="106">
        <v>0</v>
      </c>
      <c r="AQ255" s="106">
        <v>0</v>
      </c>
      <c r="AR255" s="106">
        <v>0</v>
      </c>
      <c r="AS255" s="107">
        <v>0</v>
      </c>
    </row>
    <row r="256" spans="7:51" ht="13.9" customHeight="1" x14ac:dyDescent="0.2">
      <c r="G256" s="16"/>
      <c r="H256" s="213"/>
      <c r="J256" s="204"/>
      <c r="K256" s="8" t="s">
        <v>75</v>
      </c>
      <c r="L256" s="102">
        <v>0</v>
      </c>
      <c r="M256" s="102">
        <v>0</v>
      </c>
      <c r="N256" s="102">
        <v>0</v>
      </c>
      <c r="O256" s="102">
        <v>0</v>
      </c>
      <c r="P256" s="102">
        <v>0</v>
      </c>
      <c r="Q256" s="102">
        <v>0</v>
      </c>
      <c r="R256" s="102">
        <v>0</v>
      </c>
      <c r="S256" s="102">
        <v>0</v>
      </c>
      <c r="T256" s="102">
        <v>0</v>
      </c>
      <c r="U256" s="102">
        <v>0</v>
      </c>
      <c r="V256" s="102">
        <v>0</v>
      </c>
      <c r="W256" s="102">
        <v>0</v>
      </c>
      <c r="X256" s="102">
        <v>0</v>
      </c>
      <c r="Y256" s="102">
        <v>0</v>
      </c>
      <c r="Z256" s="102">
        <v>0</v>
      </c>
      <c r="AA256" s="102">
        <v>0</v>
      </c>
      <c r="AB256" s="102">
        <v>0</v>
      </c>
      <c r="AC256" s="102">
        <v>0</v>
      </c>
      <c r="AD256" s="102">
        <v>0</v>
      </c>
      <c r="AE256" s="102">
        <v>0</v>
      </c>
      <c r="AF256" s="102">
        <v>0</v>
      </c>
      <c r="AG256" s="102">
        <v>0</v>
      </c>
      <c r="AH256" s="102">
        <v>0</v>
      </c>
      <c r="AI256" s="102">
        <v>0</v>
      </c>
      <c r="AJ256" s="102">
        <v>0</v>
      </c>
      <c r="AK256" s="102">
        <v>0</v>
      </c>
      <c r="AL256" s="102">
        <v>0</v>
      </c>
      <c r="AM256" s="102">
        <v>0</v>
      </c>
      <c r="AN256" s="102">
        <v>0</v>
      </c>
      <c r="AO256" s="102">
        <v>0</v>
      </c>
      <c r="AP256" s="102">
        <v>0</v>
      </c>
      <c r="AQ256" s="102">
        <v>0</v>
      </c>
      <c r="AR256" s="102">
        <v>0</v>
      </c>
      <c r="AS256" s="103">
        <v>0</v>
      </c>
    </row>
    <row r="257" spans="7:45" ht="13.9" customHeight="1" thickBot="1" x14ac:dyDescent="0.25">
      <c r="G257" s="16"/>
      <c r="H257" s="213"/>
      <c r="J257" s="204"/>
      <c r="K257" s="156" t="s">
        <v>76</v>
      </c>
      <c r="L257" s="104">
        <v>0</v>
      </c>
      <c r="M257" s="104">
        <v>0</v>
      </c>
      <c r="N257" s="104">
        <v>0</v>
      </c>
      <c r="O257" s="104">
        <v>0</v>
      </c>
      <c r="P257" s="104">
        <v>0</v>
      </c>
      <c r="Q257" s="104">
        <v>0</v>
      </c>
      <c r="R257" s="104">
        <v>0</v>
      </c>
      <c r="S257" s="104">
        <v>0</v>
      </c>
      <c r="T257" s="104">
        <v>0</v>
      </c>
      <c r="U257" s="104">
        <v>0</v>
      </c>
      <c r="V257" s="104">
        <v>0</v>
      </c>
      <c r="W257" s="104">
        <v>0</v>
      </c>
      <c r="X257" s="104">
        <v>0</v>
      </c>
      <c r="Y257" s="104">
        <v>0</v>
      </c>
      <c r="Z257" s="104">
        <v>0</v>
      </c>
      <c r="AA257" s="104">
        <v>0</v>
      </c>
      <c r="AB257" s="104">
        <v>0</v>
      </c>
      <c r="AC257" s="104">
        <v>0</v>
      </c>
      <c r="AD257" s="104">
        <v>0</v>
      </c>
      <c r="AE257" s="104">
        <v>0</v>
      </c>
      <c r="AF257" s="104">
        <v>0</v>
      </c>
      <c r="AG257" s="104">
        <v>0</v>
      </c>
      <c r="AH257" s="104">
        <v>0</v>
      </c>
      <c r="AI257" s="104">
        <v>0</v>
      </c>
      <c r="AJ257" s="104">
        <v>0</v>
      </c>
      <c r="AK257" s="104">
        <v>0</v>
      </c>
      <c r="AL257" s="104">
        <v>0</v>
      </c>
      <c r="AM257" s="104">
        <v>0</v>
      </c>
      <c r="AN257" s="104">
        <v>0</v>
      </c>
      <c r="AO257" s="104">
        <v>0</v>
      </c>
      <c r="AP257" s="104">
        <v>0</v>
      </c>
      <c r="AQ257" s="104">
        <v>0</v>
      </c>
      <c r="AR257" s="104">
        <v>0</v>
      </c>
      <c r="AS257" s="105">
        <v>0</v>
      </c>
    </row>
    <row r="258" spans="7:45" ht="13.9" customHeight="1" thickTop="1" x14ac:dyDescent="0.2">
      <c r="G258" s="16"/>
      <c r="H258" s="213"/>
      <c r="J258" s="204"/>
      <c r="K258" s="155" t="s">
        <v>77</v>
      </c>
      <c r="L258" s="106">
        <v>0</v>
      </c>
      <c r="M258" s="106">
        <v>0</v>
      </c>
      <c r="N258" s="106">
        <v>0</v>
      </c>
      <c r="O258" s="106">
        <v>0</v>
      </c>
      <c r="P258" s="106">
        <v>0</v>
      </c>
      <c r="Q258" s="106">
        <v>0</v>
      </c>
      <c r="R258" s="106">
        <v>0</v>
      </c>
      <c r="S258" s="106">
        <v>0</v>
      </c>
      <c r="T258" s="106">
        <v>0</v>
      </c>
      <c r="U258" s="106">
        <v>0</v>
      </c>
      <c r="V258" s="106">
        <v>0</v>
      </c>
      <c r="W258" s="106">
        <v>0</v>
      </c>
      <c r="X258" s="106">
        <v>0</v>
      </c>
      <c r="Y258" s="106">
        <v>0</v>
      </c>
      <c r="Z258" s="106">
        <v>0</v>
      </c>
      <c r="AA258" s="106">
        <v>0</v>
      </c>
      <c r="AB258" s="106">
        <v>0</v>
      </c>
      <c r="AC258" s="106">
        <v>0</v>
      </c>
      <c r="AD258" s="106">
        <v>0</v>
      </c>
      <c r="AE258" s="106">
        <v>0</v>
      </c>
      <c r="AF258" s="106">
        <v>0</v>
      </c>
      <c r="AG258" s="106">
        <v>0</v>
      </c>
      <c r="AH258" s="106">
        <v>0</v>
      </c>
      <c r="AI258" s="106">
        <v>0</v>
      </c>
      <c r="AJ258" s="106">
        <v>0</v>
      </c>
      <c r="AK258" s="106">
        <v>0</v>
      </c>
      <c r="AL258" s="106">
        <v>0</v>
      </c>
      <c r="AM258" s="106">
        <v>0</v>
      </c>
      <c r="AN258" s="106">
        <v>0</v>
      </c>
      <c r="AO258" s="106">
        <v>0</v>
      </c>
      <c r="AP258" s="106">
        <v>0</v>
      </c>
      <c r="AQ258" s="106">
        <v>0</v>
      </c>
      <c r="AR258" s="106">
        <v>0</v>
      </c>
      <c r="AS258" s="107">
        <v>0</v>
      </c>
    </row>
    <row r="259" spans="7:45" ht="13.9" customHeight="1" x14ac:dyDescent="0.2">
      <c r="G259" s="16"/>
      <c r="H259" s="213"/>
      <c r="J259" s="204"/>
      <c r="K259" s="8" t="s">
        <v>78</v>
      </c>
      <c r="L259" s="102">
        <v>0</v>
      </c>
      <c r="M259" s="102">
        <v>0</v>
      </c>
      <c r="N259" s="102">
        <v>0</v>
      </c>
      <c r="O259" s="102">
        <v>0</v>
      </c>
      <c r="P259" s="102">
        <v>0</v>
      </c>
      <c r="Q259" s="102">
        <v>0</v>
      </c>
      <c r="R259" s="102">
        <v>0</v>
      </c>
      <c r="S259" s="102">
        <v>0</v>
      </c>
      <c r="T259" s="102">
        <v>0</v>
      </c>
      <c r="U259" s="102">
        <v>0</v>
      </c>
      <c r="V259" s="102">
        <v>0</v>
      </c>
      <c r="W259" s="102">
        <v>0</v>
      </c>
      <c r="X259" s="102">
        <v>0</v>
      </c>
      <c r="Y259" s="102">
        <v>0</v>
      </c>
      <c r="Z259" s="102">
        <v>0</v>
      </c>
      <c r="AA259" s="102">
        <v>0</v>
      </c>
      <c r="AB259" s="102">
        <v>0</v>
      </c>
      <c r="AC259" s="102">
        <v>0</v>
      </c>
      <c r="AD259" s="102">
        <v>0</v>
      </c>
      <c r="AE259" s="102">
        <v>0</v>
      </c>
      <c r="AF259" s="102">
        <v>0</v>
      </c>
      <c r="AG259" s="102">
        <v>0</v>
      </c>
      <c r="AH259" s="102">
        <v>0</v>
      </c>
      <c r="AI259" s="102">
        <v>0</v>
      </c>
      <c r="AJ259" s="102">
        <v>0</v>
      </c>
      <c r="AK259" s="102">
        <v>0</v>
      </c>
      <c r="AL259" s="102">
        <v>0</v>
      </c>
      <c r="AM259" s="102">
        <v>0</v>
      </c>
      <c r="AN259" s="102">
        <v>0</v>
      </c>
      <c r="AO259" s="102">
        <v>0</v>
      </c>
      <c r="AP259" s="102">
        <v>0</v>
      </c>
      <c r="AQ259" s="102">
        <v>0</v>
      </c>
      <c r="AR259" s="102">
        <v>0</v>
      </c>
      <c r="AS259" s="103">
        <v>0</v>
      </c>
    </row>
    <row r="260" spans="7:45" ht="13.9" customHeight="1" thickBot="1" x14ac:dyDescent="0.25">
      <c r="G260" s="16"/>
      <c r="H260" s="213"/>
      <c r="J260" s="204"/>
      <c r="K260" s="156" t="s">
        <v>79</v>
      </c>
      <c r="L260" s="108">
        <v>0</v>
      </c>
      <c r="M260" s="108">
        <v>0</v>
      </c>
      <c r="N260" s="108">
        <v>0</v>
      </c>
      <c r="O260" s="108">
        <v>0</v>
      </c>
      <c r="P260" s="108">
        <v>0</v>
      </c>
      <c r="Q260" s="108">
        <v>0</v>
      </c>
      <c r="R260" s="108">
        <v>0</v>
      </c>
      <c r="S260" s="108">
        <v>0</v>
      </c>
      <c r="T260" s="108">
        <v>0</v>
      </c>
      <c r="U260" s="108">
        <v>0</v>
      </c>
      <c r="V260" s="108">
        <v>0</v>
      </c>
      <c r="W260" s="108">
        <v>0</v>
      </c>
      <c r="X260" s="108">
        <v>0</v>
      </c>
      <c r="Y260" s="108">
        <v>0</v>
      </c>
      <c r="Z260" s="108">
        <v>0</v>
      </c>
      <c r="AA260" s="108">
        <v>0</v>
      </c>
      <c r="AB260" s="108">
        <v>0</v>
      </c>
      <c r="AC260" s="108">
        <v>0</v>
      </c>
      <c r="AD260" s="108">
        <v>0</v>
      </c>
      <c r="AE260" s="108">
        <v>0</v>
      </c>
      <c r="AF260" s="108">
        <v>0</v>
      </c>
      <c r="AG260" s="108">
        <v>0</v>
      </c>
      <c r="AH260" s="108">
        <v>0</v>
      </c>
      <c r="AI260" s="108">
        <v>0</v>
      </c>
      <c r="AJ260" s="108">
        <v>0</v>
      </c>
      <c r="AK260" s="108">
        <v>0</v>
      </c>
      <c r="AL260" s="108">
        <v>0</v>
      </c>
      <c r="AM260" s="108">
        <v>0</v>
      </c>
      <c r="AN260" s="108">
        <v>0</v>
      </c>
      <c r="AO260" s="108">
        <v>0</v>
      </c>
      <c r="AP260" s="108">
        <v>0</v>
      </c>
      <c r="AQ260" s="108">
        <v>0</v>
      </c>
      <c r="AR260" s="108">
        <v>0</v>
      </c>
      <c r="AS260" s="109">
        <v>0</v>
      </c>
    </row>
    <row r="261" spans="7:45" ht="13.9" customHeight="1" thickTop="1" x14ac:dyDescent="0.2">
      <c r="G261" s="16"/>
      <c r="H261" s="213"/>
      <c r="J261" s="204"/>
      <c r="K261" s="155" t="s">
        <v>80</v>
      </c>
      <c r="L261" s="106">
        <v>0</v>
      </c>
      <c r="M261" s="106">
        <v>0</v>
      </c>
      <c r="N261" s="106">
        <v>0</v>
      </c>
      <c r="O261" s="106">
        <v>0</v>
      </c>
      <c r="P261" s="106">
        <v>0</v>
      </c>
      <c r="Q261" s="106">
        <v>0</v>
      </c>
      <c r="R261" s="106">
        <v>0</v>
      </c>
      <c r="S261" s="106">
        <v>0</v>
      </c>
      <c r="T261" s="106">
        <v>0</v>
      </c>
      <c r="U261" s="106">
        <v>0</v>
      </c>
      <c r="V261" s="106">
        <v>0</v>
      </c>
      <c r="W261" s="106">
        <v>0</v>
      </c>
      <c r="X261" s="106">
        <v>0</v>
      </c>
      <c r="Y261" s="106">
        <v>0</v>
      </c>
      <c r="Z261" s="106">
        <v>0</v>
      </c>
      <c r="AA261" s="106">
        <v>0</v>
      </c>
      <c r="AB261" s="106">
        <v>0</v>
      </c>
      <c r="AC261" s="106">
        <v>0</v>
      </c>
      <c r="AD261" s="106">
        <v>0</v>
      </c>
      <c r="AE261" s="106">
        <v>0</v>
      </c>
      <c r="AF261" s="106">
        <v>0</v>
      </c>
      <c r="AG261" s="106">
        <v>0</v>
      </c>
      <c r="AH261" s="106">
        <v>0</v>
      </c>
      <c r="AI261" s="106">
        <v>0</v>
      </c>
      <c r="AJ261" s="106">
        <v>0</v>
      </c>
      <c r="AK261" s="106">
        <v>0</v>
      </c>
      <c r="AL261" s="106">
        <v>0</v>
      </c>
      <c r="AM261" s="106">
        <v>0</v>
      </c>
      <c r="AN261" s="106">
        <v>0</v>
      </c>
      <c r="AO261" s="106">
        <v>0</v>
      </c>
      <c r="AP261" s="106">
        <v>0</v>
      </c>
      <c r="AQ261" s="106">
        <v>0</v>
      </c>
      <c r="AR261" s="106">
        <v>0</v>
      </c>
      <c r="AS261" s="107">
        <v>0</v>
      </c>
    </row>
    <row r="262" spans="7:45" ht="13.9" customHeight="1" x14ac:dyDescent="0.2">
      <c r="G262" s="16"/>
      <c r="H262" s="213"/>
      <c r="J262" s="204"/>
      <c r="K262" s="8" t="s">
        <v>81</v>
      </c>
      <c r="L262" s="102">
        <v>0</v>
      </c>
      <c r="M262" s="102">
        <v>0</v>
      </c>
      <c r="N262" s="102">
        <v>0</v>
      </c>
      <c r="O262" s="102">
        <v>0</v>
      </c>
      <c r="P262" s="102">
        <v>0</v>
      </c>
      <c r="Q262" s="102">
        <v>0</v>
      </c>
      <c r="R262" s="102">
        <v>0</v>
      </c>
      <c r="S262" s="102">
        <v>0</v>
      </c>
      <c r="T262" s="102">
        <v>0</v>
      </c>
      <c r="U262" s="102">
        <v>0</v>
      </c>
      <c r="V262" s="102">
        <v>0</v>
      </c>
      <c r="W262" s="102">
        <v>0</v>
      </c>
      <c r="X262" s="102">
        <v>0</v>
      </c>
      <c r="Y262" s="102">
        <v>0</v>
      </c>
      <c r="Z262" s="102">
        <v>0</v>
      </c>
      <c r="AA262" s="102">
        <v>0</v>
      </c>
      <c r="AB262" s="102">
        <v>0</v>
      </c>
      <c r="AC262" s="102">
        <v>0</v>
      </c>
      <c r="AD262" s="102">
        <v>0</v>
      </c>
      <c r="AE262" s="102">
        <v>0</v>
      </c>
      <c r="AF262" s="102">
        <v>0</v>
      </c>
      <c r="AG262" s="102">
        <v>0</v>
      </c>
      <c r="AH262" s="102">
        <v>0</v>
      </c>
      <c r="AI262" s="102">
        <v>0</v>
      </c>
      <c r="AJ262" s="102">
        <v>0</v>
      </c>
      <c r="AK262" s="102">
        <v>0</v>
      </c>
      <c r="AL262" s="102">
        <v>0</v>
      </c>
      <c r="AM262" s="102">
        <v>0</v>
      </c>
      <c r="AN262" s="102">
        <v>0</v>
      </c>
      <c r="AO262" s="102">
        <v>0</v>
      </c>
      <c r="AP262" s="102">
        <v>0</v>
      </c>
      <c r="AQ262" s="102">
        <v>0</v>
      </c>
      <c r="AR262" s="102">
        <v>0</v>
      </c>
      <c r="AS262" s="103">
        <v>0</v>
      </c>
    </row>
    <row r="263" spans="7:45" ht="13.9" customHeight="1" thickBot="1" x14ac:dyDescent="0.25">
      <c r="G263" s="16"/>
      <c r="H263" s="213"/>
      <c r="J263" s="204"/>
      <c r="K263" s="156" t="s">
        <v>82</v>
      </c>
      <c r="L263" s="108">
        <v>0</v>
      </c>
      <c r="M263" s="108">
        <v>0</v>
      </c>
      <c r="N263" s="108">
        <v>0</v>
      </c>
      <c r="O263" s="108">
        <v>0</v>
      </c>
      <c r="P263" s="108">
        <v>0</v>
      </c>
      <c r="Q263" s="108">
        <v>0</v>
      </c>
      <c r="R263" s="108">
        <v>0</v>
      </c>
      <c r="S263" s="108">
        <v>0</v>
      </c>
      <c r="T263" s="108">
        <v>0</v>
      </c>
      <c r="U263" s="108">
        <v>0</v>
      </c>
      <c r="V263" s="108">
        <v>0</v>
      </c>
      <c r="W263" s="108">
        <v>0</v>
      </c>
      <c r="X263" s="108">
        <v>0</v>
      </c>
      <c r="Y263" s="108">
        <v>0</v>
      </c>
      <c r="Z263" s="108">
        <v>0</v>
      </c>
      <c r="AA263" s="108">
        <v>0</v>
      </c>
      <c r="AB263" s="108">
        <v>0</v>
      </c>
      <c r="AC263" s="108">
        <v>0</v>
      </c>
      <c r="AD263" s="108">
        <v>0</v>
      </c>
      <c r="AE263" s="108">
        <v>0</v>
      </c>
      <c r="AF263" s="108">
        <v>0</v>
      </c>
      <c r="AG263" s="108">
        <v>0</v>
      </c>
      <c r="AH263" s="108">
        <v>0</v>
      </c>
      <c r="AI263" s="108">
        <v>0</v>
      </c>
      <c r="AJ263" s="108">
        <v>0</v>
      </c>
      <c r="AK263" s="108">
        <v>0</v>
      </c>
      <c r="AL263" s="108">
        <v>0</v>
      </c>
      <c r="AM263" s="108">
        <v>0</v>
      </c>
      <c r="AN263" s="108">
        <v>0</v>
      </c>
      <c r="AO263" s="108">
        <v>0</v>
      </c>
      <c r="AP263" s="108">
        <v>0</v>
      </c>
      <c r="AQ263" s="108">
        <v>0</v>
      </c>
      <c r="AR263" s="108">
        <v>0</v>
      </c>
      <c r="AS263" s="109">
        <v>0</v>
      </c>
    </row>
    <row r="264" spans="7:45" ht="13.9" customHeight="1" thickTop="1" x14ac:dyDescent="0.2">
      <c r="G264" s="16"/>
      <c r="H264" s="213"/>
      <c r="J264" s="204"/>
      <c r="K264" s="155" t="s">
        <v>83</v>
      </c>
      <c r="L264" s="106">
        <v>0</v>
      </c>
      <c r="M264" s="106">
        <v>0</v>
      </c>
      <c r="N264" s="106">
        <v>0</v>
      </c>
      <c r="O264" s="106">
        <v>0</v>
      </c>
      <c r="P264" s="106">
        <v>0</v>
      </c>
      <c r="Q264" s="106">
        <v>0</v>
      </c>
      <c r="R264" s="106">
        <v>0</v>
      </c>
      <c r="S264" s="106">
        <v>0</v>
      </c>
      <c r="T264" s="106">
        <v>0</v>
      </c>
      <c r="U264" s="106">
        <v>0</v>
      </c>
      <c r="V264" s="106">
        <v>0</v>
      </c>
      <c r="W264" s="106">
        <v>0</v>
      </c>
      <c r="X264" s="106">
        <v>0</v>
      </c>
      <c r="Y264" s="106">
        <v>0</v>
      </c>
      <c r="Z264" s="106">
        <v>0</v>
      </c>
      <c r="AA264" s="106">
        <v>0</v>
      </c>
      <c r="AB264" s="106">
        <v>0</v>
      </c>
      <c r="AC264" s="106">
        <v>0</v>
      </c>
      <c r="AD264" s="106">
        <v>0</v>
      </c>
      <c r="AE264" s="106">
        <v>0</v>
      </c>
      <c r="AF264" s="106">
        <v>0</v>
      </c>
      <c r="AG264" s="106">
        <v>0</v>
      </c>
      <c r="AH264" s="106">
        <v>0</v>
      </c>
      <c r="AI264" s="106">
        <v>0</v>
      </c>
      <c r="AJ264" s="106">
        <v>0</v>
      </c>
      <c r="AK264" s="106">
        <v>0</v>
      </c>
      <c r="AL264" s="106">
        <v>0</v>
      </c>
      <c r="AM264" s="106">
        <v>0</v>
      </c>
      <c r="AN264" s="106">
        <v>0</v>
      </c>
      <c r="AO264" s="106">
        <v>0</v>
      </c>
      <c r="AP264" s="106">
        <v>0</v>
      </c>
      <c r="AQ264" s="106">
        <v>0</v>
      </c>
      <c r="AR264" s="106">
        <v>0</v>
      </c>
      <c r="AS264" s="107">
        <v>0</v>
      </c>
    </row>
    <row r="265" spans="7:45" ht="13.9" customHeight="1" x14ac:dyDescent="0.2">
      <c r="G265" s="16"/>
      <c r="H265" s="213"/>
      <c r="J265" s="204"/>
      <c r="K265" s="8" t="s">
        <v>84</v>
      </c>
      <c r="L265" s="102">
        <v>0</v>
      </c>
      <c r="M265" s="102">
        <v>0</v>
      </c>
      <c r="N265" s="102">
        <v>0</v>
      </c>
      <c r="O265" s="102">
        <v>0</v>
      </c>
      <c r="P265" s="102">
        <v>0</v>
      </c>
      <c r="Q265" s="102">
        <v>0</v>
      </c>
      <c r="R265" s="102">
        <v>0</v>
      </c>
      <c r="S265" s="102">
        <v>0</v>
      </c>
      <c r="T265" s="102">
        <v>0</v>
      </c>
      <c r="U265" s="102">
        <v>0</v>
      </c>
      <c r="V265" s="102">
        <v>0</v>
      </c>
      <c r="W265" s="102">
        <v>0</v>
      </c>
      <c r="X265" s="102">
        <v>0</v>
      </c>
      <c r="Y265" s="102">
        <v>0</v>
      </c>
      <c r="Z265" s="102">
        <v>0</v>
      </c>
      <c r="AA265" s="102">
        <v>0</v>
      </c>
      <c r="AB265" s="102">
        <v>0</v>
      </c>
      <c r="AC265" s="102">
        <v>0</v>
      </c>
      <c r="AD265" s="102">
        <v>0</v>
      </c>
      <c r="AE265" s="102">
        <v>0</v>
      </c>
      <c r="AF265" s="102">
        <v>0</v>
      </c>
      <c r="AG265" s="102">
        <v>0</v>
      </c>
      <c r="AH265" s="102">
        <v>0</v>
      </c>
      <c r="AI265" s="102">
        <v>0</v>
      </c>
      <c r="AJ265" s="102">
        <v>0</v>
      </c>
      <c r="AK265" s="102">
        <v>0</v>
      </c>
      <c r="AL265" s="102">
        <v>0</v>
      </c>
      <c r="AM265" s="102">
        <v>0</v>
      </c>
      <c r="AN265" s="102">
        <v>0</v>
      </c>
      <c r="AO265" s="102">
        <v>0</v>
      </c>
      <c r="AP265" s="102">
        <v>0</v>
      </c>
      <c r="AQ265" s="102">
        <v>0</v>
      </c>
      <c r="AR265" s="102">
        <v>0</v>
      </c>
      <c r="AS265" s="103">
        <v>0</v>
      </c>
    </row>
    <row r="266" spans="7:45" ht="13.9" customHeight="1" x14ac:dyDescent="0.2">
      <c r="G266" s="16"/>
      <c r="H266" s="213"/>
      <c r="J266" s="205"/>
      <c r="K266" s="156" t="s">
        <v>85</v>
      </c>
      <c r="L266" s="108">
        <v>0</v>
      </c>
      <c r="M266" s="108">
        <v>0</v>
      </c>
      <c r="N266" s="108">
        <v>0</v>
      </c>
      <c r="O266" s="108">
        <v>0</v>
      </c>
      <c r="P266" s="108">
        <v>0</v>
      </c>
      <c r="Q266" s="108">
        <v>0</v>
      </c>
      <c r="R266" s="108">
        <v>0</v>
      </c>
      <c r="S266" s="108">
        <v>0</v>
      </c>
      <c r="T266" s="108">
        <v>0</v>
      </c>
      <c r="U266" s="108">
        <v>0</v>
      </c>
      <c r="V266" s="108">
        <v>0</v>
      </c>
      <c r="W266" s="108">
        <v>0</v>
      </c>
      <c r="X266" s="108">
        <v>0</v>
      </c>
      <c r="Y266" s="108">
        <v>0</v>
      </c>
      <c r="Z266" s="108">
        <v>0</v>
      </c>
      <c r="AA266" s="108">
        <v>0</v>
      </c>
      <c r="AB266" s="108">
        <v>0</v>
      </c>
      <c r="AC266" s="108">
        <v>0</v>
      </c>
      <c r="AD266" s="108">
        <v>0</v>
      </c>
      <c r="AE266" s="108">
        <v>0</v>
      </c>
      <c r="AF266" s="108">
        <v>0</v>
      </c>
      <c r="AG266" s="108">
        <v>0</v>
      </c>
      <c r="AH266" s="108">
        <v>0</v>
      </c>
      <c r="AI266" s="108">
        <v>0</v>
      </c>
      <c r="AJ266" s="108">
        <v>0</v>
      </c>
      <c r="AK266" s="108">
        <v>0</v>
      </c>
      <c r="AL266" s="108">
        <v>0</v>
      </c>
      <c r="AM266" s="108">
        <v>0</v>
      </c>
      <c r="AN266" s="108">
        <v>0</v>
      </c>
      <c r="AO266" s="108">
        <v>0</v>
      </c>
      <c r="AP266" s="108">
        <v>0</v>
      </c>
      <c r="AQ266" s="108">
        <v>0</v>
      </c>
      <c r="AR266" s="108">
        <v>0</v>
      </c>
      <c r="AS266" s="109">
        <v>0</v>
      </c>
    </row>
    <row r="267" spans="7:45" ht="13.9" customHeight="1" thickBot="1" x14ac:dyDescent="0.25">
      <c r="G267" s="16"/>
      <c r="H267" s="42"/>
      <c r="I267" s="42"/>
    </row>
    <row r="268" spans="7:45" ht="13.9" customHeight="1" x14ac:dyDescent="0.2">
      <c r="G268" s="16"/>
      <c r="H268" s="45"/>
      <c r="I268" s="45"/>
      <c r="L268" s="154">
        <v>2017</v>
      </c>
      <c r="M268" s="154">
        <v>2018</v>
      </c>
      <c r="N268" s="154">
        <v>2019</v>
      </c>
      <c r="O268" s="154">
        <v>2020</v>
      </c>
      <c r="P268" s="154">
        <v>2021</v>
      </c>
      <c r="Q268" s="154">
        <v>2022</v>
      </c>
      <c r="R268" s="154">
        <v>2023</v>
      </c>
      <c r="S268" s="154">
        <v>2024</v>
      </c>
      <c r="T268" s="154">
        <v>2025</v>
      </c>
      <c r="U268" s="154">
        <v>2026</v>
      </c>
      <c r="V268" s="154">
        <v>2027</v>
      </c>
      <c r="W268" s="154">
        <v>2028</v>
      </c>
      <c r="X268" s="154">
        <v>2029</v>
      </c>
      <c r="Y268" s="154">
        <v>2030</v>
      </c>
      <c r="Z268" s="154">
        <v>2031</v>
      </c>
      <c r="AA268" s="154">
        <v>2032</v>
      </c>
      <c r="AB268" s="154">
        <v>2033</v>
      </c>
      <c r="AC268" s="154">
        <v>2034</v>
      </c>
      <c r="AD268" s="154">
        <v>2035</v>
      </c>
      <c r="AE268" s="154">
        <v>2036</v>
      </c>
      <c r="AF268" s="154">
        <v>2037</v>
      </c>
      <c r="AG268" s="154">
        <v>2038</v>
      </c>
      <c r="AH268" s="154">
        <v>2039</v>
      </c>
      <c r="AI268" s="154">
        <v>2040</v>
      </c>
      <c r="AJ268" s="154">
        <v>2041</v>
      </c>
      <c r="AK268" s="154">
        <v>2042</v>
      </c>
      <c r="AL268" s="154">
        <v>2043</v>
      </c>
      <c r="AM268" s="154">
        <v>2044</v>
      </c>
      <c r="AN268" s="154">
        <v>2045</v>
      </c>
      <c r="AO268" s="154">
        <v>2046</v>
      </c>
      <c r="AP268" s="154">
        <v>2047</v>
      </c>
      <c r="AQ268" s="154">
        <v>2048</v>
      </c>
      <c r="AR268" s="154">
        <v>2049</v>
      </c>
      <c r="AS268" s="154">
        <v>2050</v>
      </c>
    </row>
    <row r="269" spans="7:45" ht="13.9" customHeight="1" x14ac:dyDescent="0.2">
      <c r="G269" s="16"/>
      <c r="H269" s="202" t="s">
        <v>66</v>
      </c>
      <c r="J269" s="203" t="s">
        <v>67</v>
      </c>
      <c r="K269" s="155" t="s">
        <v>71</v>
      </c>
      <c r="L269" s="115">
        <f t="shared" ref="L269:AS271" si="22" xml:space="preserve"> ((L230 * L294 * $S$54 * (L151 * 1 + L252) +L168) * 1000 / (L100 * 8760)) + L185 + 0</f>
        <v>150.24281258715897</v>
      </c>
      <c r="M269" s="115">
        <f t="shared" si="22"/>
        <v>141.41368968991682</v>
      </c>
      <c r="N269" s="115">
        <f t="shared" si="22"/>
        <v>124.50196635278431</v>
      </c>
      <c r="O269" s="115">
        <f t="shared" si="22"/>
        <v>116.81904396768</v>
      </c>
      <c r="P269" s="115">
        <f t="shared" si="22"/>
        <v>108.59200953789463</v>
      </c>
      <c r="Q269" s="115">
        <f t="shared" si="22"/>
        <v>100.47512245438672</v>
      </c>
      <c r="R269" s="115">
        <f t="shared" si="22"/>
        <v>92.467441535081363</v>
      </c>
      <c r="S269" s="115">
        <f t="shared" si="22"/>
        <v>84.568029764224462</v>
      </c>
      <c r="T269" s="115">
        <f t="shared" si="22"/>
        <v>76.77595428512133</v>
      </c>
      <c r="U269" s="115">
        <f t="shared" si="22"/>
        <v>69.090286393203428</v>
      </c>
      <c r="V269" s="115">
        <f t="shared" si="22"/>
        <v>61.510101529426315</v>
      </c>
      <c r="W269" s="115">
        <f t="shared" si="22"/>
        <v>54.034479273989447</v>
      </c>
      <c r="X269" s="115">
        <f t="shared" si="22"/>
        <v>46.662503340373391</v>
      </c>
      <c r="Y269" s="115">
        <f t="shared" si="22"/>
        <v>39.393261569684981</v>
      </c>
      <c r="Z269" s="115">
        <f t="shared" si="22"/>
        <v>38.383972363107659</v>
      </c>
      <c r="AA269" s="115">
        <f t="shared" si="22"/>
        <v>37.377537665308566</v>
      </c>
      <c r="AB269" s="115">
        <f t="shared" si="22"/>
        <v>36.373945383548502</v>
      </c>
      <c r="AC269" s="115">
        <f t="shared" si="22"/>
        <v>35.373183493297653</v>
      </c>
      <c r="AD269" s="115">
        <f t="shared" si="22"/>
        <v>34.375240037755269</v>
      </c>
      <c r="AE269" s="115">
        <f t="shared" si="22"/>
        <v>33.380103127373552</v>
      </c>
      <c r="AF269" s="115">
        <f t="shared" si="22"/>
        <v>32.387760939385394</v>
      </c>
      <c r="AG269" s="115">
        <f t="shared" si="22"/>
        <v>31.398201717336232</v>
      </c>
      <c r="AH269" s="115">
        <f t="shared" si="22"/>
        <v>30.411413770619763</v>
      </c>
      <c r="AI269" s="115">
        <f t="shared" si="22"/>
        <v>29.427385474017559</v>
      </c>
      <c r="AJ269" s="115">
        <f t="shared" si="22"/>
        <v>28.936595518061058</v>
      </c>
      <c r="AK269" s="115">
        <f t="shared" si="22"/>
        <v>28.447174277022725</v>
      </c>
      <c r="AL269" s="115">
        <f t="shared" si="22"/>
        <v>27.959116033267456</v>
      </c>
      <c r="AM269" s="115">
        <f t="shared" si="22"/>
        <v>27.472415100962131</v>
      </c>
      <c r="AN269" s="115">
        <f t="shared" si="22"/>
        <v>26.987065825854827</v>
      </c>
      <c r="AO269" s="115">
        <f t="shared" si="22"/>
        <v>26.834802439495018</v>
      </c>
      <c r="AP269" s="115">
        <f t="shared" si="22"/>
        <v>26.682960745195842</v>
      </c>
      <c r="AQ269" s="115">
        <f t="shared" si="22"/>
        <v>26.531538993571292</v>
      </c>
      <c r="AR269" s="115">
        <f t="shared" si="22"/>
        <v>26.380535444898381</v>
      </c>
      <c r="AS269" s="115">
        <f t="shared" si="22"/>
        <v>26.229948369050508</v>
      </c>
    </row>
    <row r="270" spans="7:45" ht="13.9" customHeight="1" x14ac:dyDescent="0.2">
      <c r="G270" s="16"/>
      <c r="H270" s="202"/>
      <c r="J270" s="204"/>
      <c r="K270" s="8" t="s">
        <v>72</v>
      </c>
      <c r="L270" s="116">
        <f t="shared" si="22"/>
        <v>150.24281258715897</v>
      </c>
      <c r="M270" s="116">
        <f t="shared" si="22"/>
        <v>141.92721415649461</v>
      </c>
      <c r="N270" s="116">
        <f t="shared" si="22"/>
        <v>137.66522664261404</v>
      </c>
      <c r="O270" s="116">
        <f t="shared" si="22"/>
        <v>133.75227052428531</v>
      </c>
      <c r="P270" s="116">
        <f t="shared" si="22"/>
        <v>127.43549026134954</v>
      </c>
      <c r="Q270" s="116">
        <f t="shared" si="22"/>
        <v>121.16072357238539</v>
      </c>
      <c r="R270" s="116">
        <f t="shared" si="22"/>
        <v>114.92779798005721</v>
      </c>
      <c r="S270" s="116">
        <f t="shared" si="22"/>
        <v>108.73654132813213</v>
      </c>
      <c r="T270" s="116">
        <f t="shared" si="22"/>
        <v>102.58678178152638</v>
      </c>
      <c r="U270" s="116">
        <f t="shared" si="22"/>
        <v>96.478347826362352</v>
      </c>
      <c r="V270" s="116">
        <f t="shared" si="22"/>
        <v>90.411068270026121</v>
      </c>
      <c r="W270" s="116">
        <f t="shared" si="22"/>
        <v>84.384772241236888</v>
      </c>
      <c r="X270" s="116">
        <f t="shared" si="22"/>
        <v>78.399289190118111</v>
      </c>
      <c r="Y270" s="116">
        <f t="shared" si="22"/>
        <v>72.454448888279288</v>
      </c>
      <c r="Z270" s="116">
        <f t="shared" si="22"/>
        <v>71.032574410135936</v>
      </c>
      <c r="AA270" s="116">
        <f t="shared" si="22"/>
        <v>69.612518101951935</v>
      </c>
      <c r="AB270" s="116">
        <f t="shared" si="22"/>
        <v>68.194276478578118</v>
      </c>
      <c r="AC270" s="116">
        <f t="shared" si="22"/>
        <v>66.777846063766859</v>
      </c>
      <c r="AD270" s="116">
        <f t="shared" si="22"/>
        <v>65.363223390143858</v>
      </c>
      <c r="AE270" s="116">
        <f t="shared" si="22"/>
        <v>63.950404999179717</v>
      </c>
      <c r="AF270" s="116">
        <f t="shared" si="22"/>
        <v>62.53938744116175</v>
      </c>
      <c r="AG270" s="116">
        <f t="shared" si="22"/>
        <v>61.130167275165967</v>
      </c>
      <c r="AH270" s="116">
        <f t="shared" si="22"/>
        <v>59.722741069029105</v>
      </c>
      <c r="AI270" s="116">
        <f t="shared" si="22"/>
        <v>58.31710539932071</v>
      </c>
      <c r="AJ270" s="116">
        <f t="shared" si="22"/>
        <v>57.693524416824502</v>
      </c>
      <c r="AK270" s="116">
        <f t="shared" si="22"/>
        <v>57.070735749968286</v>
      </c>
      <c r="AL270" s="116">
        <f t="shared" si="22"/>
        <v>56.448737889648513</v>
      </c>
      <c r="AM270" s="116">
        <f t="shared" si="22"/>
        <v>55.827529330591702</v>
      </c>
      <c r="AN270" s="116">
        <f t="shared" si="22"/>
        <v>55.207108571342204</v>
      </c>
      <c r="AO270" s="116">
        <f t="shared" si="22"/>
        <v>55.0344756925344</v>
      </c>
      <c r="AP270" s="116">
        <f t="shared" si="22"/>
        <v>54.862061464763258</v>
      </c>
      <c r="AQ270" s="116">
        <f t="shared" si="22"/>
        <v>54.689865472887533</v>
      </c>
      <c r="AR270" s="116">
        <f t="shared" si="22"/>
        <v>54.517887302816263</v>
      </c>
      <c r="AS270" s="116">
        <f t="shared" si="22"/>
        <v>54.346126541505612</v>
      </c>
    </row>
    <row r="271" spans="7:45" ht="13.9" customHeight="1" thickBot="1" x14ac:dyDescent="0.25">
      <c r="G271" s="16"/>
      <c r="H271" s="202"/>
      <c r="J271" s="204"/>
      <c r="K271" s="156" t="s">
        <v>73</v>
      </c>
      <c r="L271" s="117">
        <f t="shared" si="22"/>
        <v>150.24281258715897</v>
      </c>
      <c r="M271" s="117">
        <f t="shared" si="22"/>
        <v>142.42040588622331</v>
      </c>
      <c r="N271" s="117">
        <f t="shared" si="22"/>
        <v>142.42040588622331</v>
      </c>
      <c r="O271" s="117">
        <f t="shared" si="22"/>
        <v>142.42040588622331</v>
      </c>
      <c r="P271" s="117">
        <f t="shared" si="22"/>
        <v>142.42040588622331</v>
      </c>
      <c r="Q271" s="117">
        <f t="shared" si="22"/>
        <v>142.42040588622331</v>
      </c>
      <c r="R271" s="117">
        <f t="shared" si="22"/>
        <v>142.42040588622331</v>
      </c>
      <c r="S271" s="117">
        <f t="shared" si="22"/>
        <v>142.42040588622331</v>
      </c>
      <c r="T271" s="117">
        <f t="shared" si="22"/>
        <v>142.42040588622331</v>
      </c>
      <c r="U271" s="117">
        <f t="shared" si="22"/>
        <v>142.42040588622331</v>
      </c>
      <c r="V271" s="117">
        <f t="shared" si="22"/>
        <v>142.42040588622331</v>
      </c>
      <c r="W271" s="117">
        <f t="shared" si="22"/>
        <v>142.42040588622331</v>
      </c>
      <c r="X271" s="117">
        <f t="shared" si="22"/>
        <v>142.42040588622331</v>
      </c>
      <c r="Y271" s="117">
        <f t="shared" si="22"/>
        <v>142.42040588622331</v>
      </c>
      <c r="Z271" s="117">
        <f t="shared" si="22"/>
        <v>142.42040588622331</v>
      </c>
      <c r="AA271" s="117">
        <f t="shared" si="22"/>
        <v>142.42040588622331</v>
      </c>
      <c r="AB271" s="117">
        <f t="shared" si="22"/>
        <v>142.42040588622331</v>
      </c>
      <c r="AC271" s="117">
        <f t="shared" si="22"/>
        <v>142.42040588622331</v>
      </c>
      <c r="AD271" s="117">
        <f t="shared" si="22"/>
        <v>142.42040588622331</v>
      </c>
      <c r="AE271" s="117">
        <f t="shared" si="22"/>
        <v>142.42040588622331</v>
      </c>
      <c r="AF271" s="117">
        <f t="shared" si="22"/>
        <v>142.42040588622331</v>
      </c>
      <c r="AG271" s="117">
        <f t="shared" si="22"/>
        <v>142.42040588622331</v>
      </c>
      <c r="AH271" s="117">
        <f t="shared" si="22"/>
        <v>142.42040588622331</v>
      </c>
      <c r="AI271" s="117">
        <f t="shared" si="22"/>
        <v>142.42040588622331</v>
      </c>
      <c r="AJ271" s="117">
        <f t="shared" si="22"/>
        <v>142.42040588622331</v>
      </c>
      <c r="AK271" s="117">
        <f t="shared" si="22"/>
        <v>142.42040588622331</v>
      </c>
      <c r="AL271" s="117">
        <f t="shared" si="22"/>
        <v>142.42040588622331</v>
      </c>
      <c r="AM271" s="117">
        <f t="shared" si="22"/>
        <v>142.42040588622331</v>
      </c>
      <c r="AN271" s="117">
        <f t="shared" si="22"/>
        <v>142.42040588622331</v>
      </c>
      <c r="AO271" s="117">
        <f t="shared" si="22"/>
        <v>142.42040588622331</v>
      </c>
      <c r="AP271" s="117">
        <f t="shared" si="22"/>
        <v>142.42040588622331</v>
      </c>
      <c r="AQ271" s="117">
        <f t="shared" si="22"/>
        <v>142.42040588622331</v>
      </c>
      <c r="AR271" s="117">
        <f t="shared" si="22"/>
        <v>142.42040588622331</v>
      </c>
      <c r="AS271" s="117">
        <f t="shared" si="22"/>
        <v>142.42040588622331</v>
      </c>
    </row>
    <row r="272" spans="7:45" ht="13.9" customHeight="1" thickTop="1" x14ac:dyDescent="0.2">
      <c r="G272" s="16"/>
      <c r="H272" s="202"/>
      <c r="J272" s="204"/>
      <c r="K272" s="155" t="s">
        <v>74</v>
      </c>
      <c r="L272" s="115">
        <f t="shared" ref="L272:AS274" si="23" xml:space="preserve"> ((L230 * L294 * $S$54 * (L154 * 1 + L255) +L171) * 1000 / (L103 * 8760)) + L188 + 0</f>
        <v>127.86770427556138</v>
      </c>
      <c r="M272" s="115">
        <f t="shared" si="23"/>
        <v>120.35347010890388</v>
      </c>
      <c r="N272" s="115">
        <f t="shared" si="23"/>
        <v>105.96034739490996</v>
      </c>
      <c r="O272" s="115">
        <f t="shared" si="23"/>
        <v>99.421614322799115</v>
      </c>
      <c r="P272" s="115">
        <f t="shared" si="23"/>
        <v>92.419801807325925</v>
      </c>
      <c r="Q272" s="115">
        <f t="shared" si="23"/>
        <v>85.511732799831705</v>
      </c>
      <c r="R272" s="115">
        <f t="shared" si="23"/>
        <v>78.696606285018916</v>
      </c>
      <c r="S272" s="115">
        <f t="shared" si="23"/>
        <v>71.973624793436088</v>
      </c>
      <c r="T272" s="115">
        <f t="shared" si="23"/>
        <v>65.341994395297704</v>
      </c>
      <c r="U272" s="115">
        <f t="shared" si="23"/>
        <v>58.800924694583564</v>
      </c>
      <c r="V272" s="115">
        <f t="shared" si="23"/>
        <v>52.349628823420019</v>
      </c>
      <c r="W272" s="115">
        <f t="shared" si="23"/>
        <v>45.98732343673489</v>
      </c>
      <c r="X272" s="115">
        <f t="shared" si="23"/>
        <v>39.713228707182822</v>
      </c>
      <c r="Y272" s="115">
        <f t="shared" si="23"/>
        <v>33.526568320332572</v>
      </c>
      <c r="Z272" s="115">
        <f t="shared" si="23"/>
        <v>32.667588835238881</v>
      </c>
      <c r="AA272" s="115">
        <f t="shared" si="23"/>
        <v>31.811038747452262</v>
      </c>
      <c r="AB272" s="115">
        <f t="shared" si="23"/>
        <v>30.956907765160604</v>
      </c>
      <c r="AC272" s="115">
        <f t="shared" si="23"/>
        <v>30.105185654602987</v>
      </c>
      <c r="AD272" s="115">
        <f t="shared" si="23"/>
        <v>29.255862239660932</v>
      </c>
      <c r="AE272" s="115">
        <f t="shared" si="23"/>
        <v>28.408927401453155</v>
      </c>
      <c r="AF272" s="115">
        <f t="shared" si="23"/>
        <v>27.564371077933703</v>
      </c>
      <c r="AG272" s="115">
        <f t="shared" si="23"/>
        <v>26.722183263493445</v>
      </c>
      <c r="AH272" s="115">
        <f t="shared" si="23"/>
        <v>25.882354008564985</v>
      </c>
      <c r="AI272" s="115">
        <f t="shared" si="23"/>
        <v>25.044873419230829</v>
      </c>
      <c r="AJ272" s="115">
        <f t="shared" si="23"/>
        <v>24.627175002454614</v>
      </c>
      <c r="AK272" s="115">
        <f t="shared" si="23"/>
        <v>24.210641462928628</v>
      </c>
      <c r="AL272" s="115">
        <f t="shared" si="23"/>
        <v>23.795267934524102</v>
      </c>
      <c r="AM272" s="115">
        <f t="shared" si="23"/>
        <v>23.381049578178072</v>
      </c>
      <c r="AN272" s="115">
        <f t="shared" si="23"/>
        <v>22.967981581705519</v>
      </c>
      <c r="AO272" s="115">
        <f t="shared" si="23"/>
        <v>22.838394220261808</v>
      </c>
      <c r="AP272" s="115">
        <f t="shared" si="23"/>
        <v>22.709165749834415</v>
      </c>
      <c r="AQ272" s="115">
        <f t="shared" si="23"/>
        <v>22.580294681566951</v>
      </c>
      <c r="AR272" s="115">
        <f t="shared" si="23"/>
        <v>22.451779534826954</v>
      </c>
      <c r="AS272" s="115">
        <f t="shared" si="23"/>
        <v>22.323618837149311</v>
      </c>
    </row>
    <row r="273" spans="7:45" ht="13.9" customHeight="1" x14ac:dyDescent="0.2">
      <c r="G273" s="16"/>
      <c r="H273" s="202"/>
      <c r="J273" s="204"/>
      <c r="K273" s="8" t="s">
        <v>75</v>
      </c>
      <c r="L273" s="116">
        <f t="shared" si="23"/>
        <v>127.86770427556138</v>
      </c>
      <c r="M273" s="116">
        <f t="shared" si="23"/>
        <v>120.79051726942978</v>
      </c>
      <c r="N273" s="116">
        <f t="shared" si="23"/>
        <v>117.16325184709974</v>
      </c>
      <c r="O273" s="116">
        <f t="shared" si="23"/>
        <v>113.83303786104671</v>
      </c>
      <c r="P273" s="116">
        <f t="shared" si="23"/>
        <v>108.45699240019512</v>
      </c>
      <c r="Q273" s="116">
        <f t="shared" si="23"/>
        <v>103.11670358659777</v>
      </c>
      <c r="R273" s="116">
        <f t="shared" si="23"/>
        <v>97.812024629332853</v>
      </c>
      <c r="S273" s="116">
        <f t="shared" si="23"/>
        <v>92.542809010760777</v>
      </c>
      <c r="T273" s="116">
        <f t="shared" si="23"/>
        <v>87.308910486563406</v>
      </c>
      <c r="U273" s="116">
        <f t="shared" si="23"/>
        <v>82.110183085792784</v>
      </c>
      <c r="V273" s="116">
        <f t="shared" si="23"/>
        <v>76.946481110919947</v>
      </c>
      <c r="W273" s="116">
        <f t="shared" si="23"/>
        <v>71.817659137894196</v>
      </c>
      <c r="X273" s="116">
        <f t="shared" si="23"/>
        <v>66.723572016203477</v>
      </c>
      <c r="Y273" s="116">
        <f t="shared" si="23"/>
        <v>61.664074868944027</v>
      </c>
      <c r="Z273" s="116">
        <f t="shared" si="23"/>
        <v>60.45395491606623</v>
      </c>
      <c r="AA273" s="116">
        <f t="shared" si="23"/>
        <v>59.245382359797169</v>
      </c>
      <c r="AB273" s="116">
        <f t="shared" si="23"/>
        <v>58.038354234018108</v>
      </c>
      <c r="AC273" s="116">
        <f t="shared" si="23"/>
        <v>56.832867580186139</v>
      </c>
      <c r="AD273" s="116">
        <f t="shared" si="23"/>
        <v>55.628919447310288</v>
      </c>
      <c r="AE273" s="116">
        <f t="shared" si="23"/>
        <v>54.42650689192714</v>
      </c>
      <c r="AF273" s="116">
        <f t="shared" si="23"/>
        <v>53.225626978077031</v>
      </c>
      <c r="AG273" s="116">
        <f t="shared" si="23"/>
        <v>52.026276777280096</v>
      </c>
      <c r="AH273" s="116">
        <f t="shared" si="23"/>
        <v>50.828453368512498</v>
      </c>
      <c r="AI273" s="116">
        <f t="shared" si="23"/>
        <v>49.632153838182646</v>
      </c>
      <c r="AJ273" s="116">
        <f t="shared" si="23"/>
        <v>49.101440473006321</v>
      </c>
      <c r="AK273" s="116">
        <f t="shared" si="23"/>
        <v>48.571401426822035</v>
      </c>
      <c r="AL273" s="116">
        <f t="shared" si="23"/>
        <v>48.042035415271499</v>
      </c>
      <c r="AM273" s="116">
        <f t="shared" si="23"/>
        <v>47.51334115725605</v>
      </c>
      <c r="AN273" s="116">
        <f t="shared" si="23"/>
        <v>46.985317374926282</v>
      </c>
      <c r="AO273" s="116">
        <f t="shared" si="23"/>
        <v>46.83839407446672</v>
      </c>
      <c r="AP273" s="116">
        <f t="shared" si="23"/>
        <v>46.691656862150822</v>
      </c>
      <c r="AQ273" s="116">
        <f t="shared" si="23"/>
        <v>46.545105384662826</v>
      </c>
      <c r="AR273" s="116">
        <f t="shared" si="23"/>
        <v>46.398739289580789</v>
      </c>
      <c r="AS273" s="116">
        <f t="shared" si="23"/>
        <v>46.252558225373704</v>
      </c>
    </row>
    <row r="274" spans="7:45" ht="13.9" customHeight="1" thickBot="1" x14ac:dyDescent="0.25">
      <c r="G274" s="16"/>
      <c r="H274" s="202"/>
      <c r="J274" s="204"/>
      <c r="K274" s="156" t="s">
        <v>76</v>
      </c>
      <c r="L274" s="117">
        <f t="shared" si="23"/>
        <v>127.86770427556138</v>
      </c>
      <c r="M274" s="117">
        <f t="shared" si="23"/>
        <v>121.21025977266275</v>
      </c>
      <c r="N274" s="117">
        <f t="shared" si="23"/>
        <v>121.21025977266275</v>
      </c>
      <c r="O274" s="117">
        <f t="shared" si="23"/>
        <v>121.21025977266275</v>
      </c>
      <c r="P274" s="117">
        <f t="shared" si="23"/>
        <v>121.21025977266275</v>
      </c>
      <c r="Q274" s="117">
        <f t="shared" si="23"/>
        <v>121.21025977266275</v>
      </c>
      <c r="R274" s="117">
        <f t="shared" si="23"/>
        <v>121.21025977266275</v>
      </c>
      <c r="S274" s="117">
        <f t="shared" si="23"/>
        <v>121.21025977266275</v>
      </c>
      <c r="T274" s="117">
        <f t="shared" si="23"/>
        <v>121.21025977266275</v>
      </c>
      <c r="U274" s="117">
        <f t="shared" si="23"/>
        <v>121.21025977266275</v>
      </c>
      <c r="V274" s="117">
        <f t="shared" si="23"/>
        <v>121.21025977266275</v>
      </c>
      <c r="W274" s="117">
        <f t="shared" si="23"/>
        <v>121.21025977266275</v>
      </c>
      <c r="X274" s="117">
        <f t="shared" si="23"/>
        <v>121.21025977266275</v>
      </c>
      <c r="Y274" s="117">
        <f t="shared" si="23"/>
        <v>121.21025977266275</v>
      </c>
      <c r="Z274" s="117">
        <f t="shared" si="23"/>
        <v>121.21025977266275</v>
      </c>
      <c r="AA274" s="117">
        <f t="shared" si="23"/>
        <v>121.21025977266275</v>
      </c>
      <c r="AB274" s="117">
        <f t="shared" si="23"/>
        <v>121.21025977266275</v>
      </c>
      <c r="AC274" s="117">
        <f t="shared" si="23"/>
        <v>121.21025977266275</v>
      </c>
      <c r="AD274" s="117">
        <f t="shared" si="23"/>
        <v>121.21025977266275</v>
      </c>
      <c r="AE274" s="117">
        <f t="shared" si="23"/>
        <v>121.21025977266275</v>
      </c>
      <c r="AF274" s="117">
        <f t="shared" si="23"/>
        <v>121.21025977266275</v>
      </c>
      <c r="AG274" s="117">
        <f t="shared" si="23"/>
        <v>121.21025977266275</v>
      </c>
      <c r="AH274" s="117">
        <f t="shared" si="23"/>
        <v>121.21025977266275</v>
      </c>
      <c r="AI274" s="117">
        <f t="shared" si="23"/>
        <v>121.21025977266275</v>
      </c>
      <c r="AJ274" s="117">
        <f t="shared" si="23"/>
        <v>121.21025977266275</v>
      </c>
      <c r="AK274" s="117">
        <f t="shared" si="23"/>
        <v>121.21025977266275</v>
      </c>
      <c r="AL274" s="117">
        <f t="shared" si="23"/>
        <v>121.21025977266275</v>
      </c>
      <c r="AM274" s="117">
        <f t="shared" si="23"/>
        <v>121.21025977266275</v>
      </c>
      <c r="AN274" s="117">
        <f t="shared" si="23"/>
        <v>121.21025977266275</v>
      </c>
      <c r="AO274" s="117">
        <f t="shared" si="23"/>
        <v>121.21025977266275</v>
      </c>
      <c r="AP274" s="117">
        <f t="shared" si="23"/>
        <v>121.21025977266275</v>
      </c>
      <c r="AQ274" s="117">
        <f t="shared" si="23"/>
        <v>121.21025977266275</v>
      </c>
      <c r="AR274" s="117">
        <f t="shared" si="23"/>
        <v>121.21025977266275</v>
      </c>
      <c r="AS274" s="117">
        <f t="shared" si="23"/>
        <v>121.21025977266275</v>
      </c>
    </row>
    <row r="275" spans="7:45" ht="13.9" customHeight="1" thickTop="1" x14ac:dyDescent="0.2">
      <c r="G275" s="16"/>
      <c r="H275" s="202"/>
      <c r="J275" s="204"/>
      <c r="K275" s="155" t="s">
        <v>77</v>
      </c>
      <c r="L275" s="115">
        <f t="shared" ref="L275:AS277" si="24" xml:space="preserve"> ((L230 * L294 * $S$54 * (L157 * 1 + L258) +L174) * 1000 / (L106 * 8760)) + L191 + 0</f>
        <v>116.65643381043098</v>
      </c>
      <c r="M275" s="115">
        <f t="shared" si="24"/>
        <v>109.80103771440288</v>
      </c>
      <c r="N275" s="115">
        <f t="shared" si="24"/>
        <v>96.669884881690692</v>
      </c>
      <c r="O275" s="115">
        <f t="shared" si="24"/>
        <v>90.70445923999047</v>
      </c>
      <c r="P275" s="115">
        <f t="shared" si="24"/>
        <v>84.316556345416856</v>
      </c>
      <c r="Q275" s="115">
        <f t="shared" si="24"/>
        <v>78.014177652561401</v>
      </c>
      <c r="R275" s="115">
        <f t="shared" si="24"/>
        <v>71.796592378083929</v>
      </c>
      <c r="S275" s="115">
        <f t="shared" si="24"/>
        <v>65.663072973595177</v>
      </c>
      <c r="T275" s="115">
        <f t="shared" si="24"/>
        <v>59.612895120018663</v>
      </c>
      <c r="U275" s="115">
        <f t="shared" si="24"/>
        <v>53.645337722207366</v>
      </c>
      <c r="V275" s="115">
        <f t="shared" si="24"/>
        <v>47.759682903817591</v>
      </c>
      <c r="W275" s="115">
        <f t="shared" si="24"/>
        <v>41.955216002432572</v>
      </c>
      <c r="X275" s="115">
        <f t="shared" si="24"/>
        <v>36.231225564932778</v>
      </c>
      <c r="Y275" s="115">
        <f t="shared" si="24"/>
        <v>30.587003343105117</v>
      </c>
      <c r="Z275" s="115">
        <f t="shared" si="24"/>
        <v>29.803338038288178</v>
      </c>
      <c r="AA275" s="115">
        <f t="shared" si="24"/>
        <v>29.02188912444938</v>
      </c>
      <c r="AB275" s="115">
        <f t="shared" si="24"/>
        <v>28.24264721214902</v>
      </c>
      <c r="AC275" s="115">
        <f t="shared" si="24"/>
        <v>27.465602964908747</v>
      </c>
      <c r="AD275" s="115">
        <f t="shared" si="24"/>
        <v>26.690747098838639</v>
      </c>
      <c r="AE275" s="115">
        <f t="shared" si="24"/>
        <v>25.918070382267477</v>
      </c>
      <c r="AF275" s="115">
        <f t="shared" si="24"/>
        <v>25.147563635376127</v>
      </c>
      <c r="AG275" s="115">
        <f t="shared" si="24"/>
        <v>24.379217729833982</v>
      </c>
      <c r="AH275" s="115">
        <f t="shared" si="24"/>
        <v>23.613023588438494</v>
      </c>
      <c r="AI275" s="115">
        <f t="shared" si="24"/>
        <v>22.848972184757724</v>
      </c>
      <c r="AJ275" s="115">
        <f t="shared" si="24"/>
        <v>22.467897010338646</v>
      </c>
      <c r="AK275" s="115">
        <f t="shared" si="24"/>
        <v>22.087884578279802</v>
      </c>
      <c r="AL275" s="115">
        <f t="shared" si="24"/>
        <v>21.708930449108117</v>
      </c>
      <c r="AM275" s="115">
        <f t="shared" si="24"/>
        <v>21.331030208043249</v>
      </c>
      <c r="AN275" s="115">
        <f t="shared" si="24"/>
        <v>20.954179464826161</v>
      </c>
      <c r="AO275" s="115">
        <f t="shared" si="24"/>
        <v>20.835954151103881</v>
      </c>
      <c r="AP275" s="115">
        <f t="shared" si="24"/>
        <v>20.718056261310316</v>
      </c>
      <c r="AQ275" s="115">
        <f t="shared" si="24"/>
        <v>20.600484437130035</v>
      </c>
      <c r="AR275" s="115">
        <f t="shared" si="24"/>
        <v>20.483237327750455</v>
      </c>
      <c r="AS275" s="115">
        <f t="shared" si="24"/>
        <v>20.36631358981019</v>
      </c>
    </row>
    <row r="276" spans="7:45" ht="13.9" customHeight="1" x14ac:dyDescent="0.2">
      <c r="G276" s="16"/>
      <c r="H276" s="202"/>
      <c r="J276" s="204"/>
      <c r="K276" s="8" t="s">
        <v>78</v>
      </c>
      <c r="L276" s="116">
        <f t="shared" si="24"/>
        <v>116.65643381043098</v>
      </c>
      <c r="M276" s="116">
        <f t="shared" si="24"/>
        <v>110.19976516042045</v>
      </c>
      <c r="N276" s="116">
        <f t="shared" si="24"/>
        <v>106.89053355224978</v>
      </c>
      <c r="O276" s="116">
        <f t="shared" si="24"/>
        <v>103.85230830499459</v>
      </c>
      <c r="P276" s="116">
        <f t="shared" si="24"/>
        <v>98.947627369187998</v>
      </c>
      <c r="Q276" s="116">
        <f t="shared" si="24"/>
        <v>94.075567985299699</v>
      </c>
      <c r="R276" s="116">
        <f t="shared" si="24"/>
        <v>89.235996232840918</v>
      </c>
      <c r="S276" s="116">
        <f t="shared" si="24"/>
        <v>84.428778440644066</v>
      </c>
      <c r="T276" s="116">
        <f t="shared" si="24"/>
        <v>79.653781186898598</v>
      </c>
      <c r="U276" s="116">
        <f t="shared" si="24"/>
        <v>74.910871299195364</v>
      </c>
      <c r="V276" s="116">
        <f t="shared" si="24"/>
        <v>70.199915854571245</v>
      </c>
      <c r="W276" s="116">
        <f t="shared" si="24"/>
        <v>65.520782179563085</v>
      </c>
      <c r="X276" s="116">
        <f t="shared" si="24"/>
        <v>60.873337850262956</v>
      </c>
      <c r="Y276" s="116">
        <f t="shared" si="24"/>
        <v>56.257450692381603</v>
      </c>
      <c r="Z276" s="116">
        <f t="shared" si="24"/>
        <v>55.153432449578503</v>
      </c>
      <c r="AA276" s="116">
        <f t="shared" si="24"/>
        <v>54.050825929704892</v>
      </c>
      <c r="AB276" s="116">
        <f t="shared" si="24"/>
        <v>52.949628426707363</v>
      </c>
      <c r="AC276" s="116">
        <f t="shared" si="24"/>
        <v>51.849837241444142</v>
      </c>
      <c r="AD276" s="116">
        <f t="shared" si="24"/>
        <v>50.751449681663203</v>
      </c>
      <c r="AE276" s="116">
        <f t="shared" si="24"/>
        <v>49.65446306198011</v>
      </c>
      <c r="AF276" s="116">
        <f t="shared" si="24"/>
        <v>48.558874703856233</v>
      </c>
      <c r="AG276" s="116">
        <f t="shared" si="24"/>
        <v>47.464681935576948</v>
      </c>
      <c r="AH276" s="116">
        <f t="shared" si="24"/>
        <v>46.371882092229875</v>
      </c>
      <c r="AI276" s="116">
        <f t="shared" si="24"/>
        <v>45.2804725156833</v>
      </c>
      <c r="AJ276" s="116">
        <f t="shared" si="24"/>
        <v>44.796291393422884</v>
      </c>
      <c r="AK276" s="116">
        <f t="shared" si="24"/>
        <v>44.312725466760995</v>
      </c>
      <c r="AL276" s="116">
        <f t="shared" si="24"/>
        <v>43.829773563950141</v>
      </c>
      <c r="AM276" s="116">
        <f t="shared" si="24"/>
        <v>43.347434516216708</v>
      </c>
      <c r="AN276" s="116">
        <f t="shared" si="24"/>
        <v>42.865707157751423</v>
      </c>
      <c r="AO276" s="116">
        <f t="shared" si="24"/>
        <v>42.731665897118987</v>
      </c>
      <c r="AP276" s="116">
        <f t="shared" si="24"/>
        <v>42.597794408668975</v>
      </c>
      <c r="AQ276" s="116">
        <f t="shared" si="24"/>
        <v>42.464092370063845</v>
      </c>
      <c r="AR276" s="116">
        <f t="shared" si="24"/>
        <v>42.330559459781576</v>
      </c>
      <c r="AS276" s="116">
        <f t="shared" si="24"/>
        <v>42.19719535711296</v>
      </c>
    </row>
    <row r="277" spans="7:45" ht="13.9" customHeight="1" thickBot="1" x14ac:dyDescent="0.25">
      <c r="G277" s="16"/>
      <c r="H277" s="202"/>
      <c r="J277" s="204"/>
      <c r="K277" s="156" t="s">
        <v>79</v>
      </c>
      <c r="L277" s="117">
        <f t="shared" si="24"/>
        <v>116.65643381043098</v>
      </c>
      <c r="M277" s="117">
        <f t="shared" si="24"/>
        <v>110.58270519851092</v>
      </c>
      <c r="N277" s="117">
        <f t="shared" si="24"/>
        <v>110.58270519851092</v>
      </c>
      <c r="O277" s="117">
        <f t="shared" si="24"/>
        <v>110.58270519851092</v>
      </c>
      <c r="P277" s="117">
        <f t="shared" si="24"/>
        <v>110.58270519851092</v>
      </c>
      <c r="Q277" s="117">
        <f t="shared" si="24"/>
        <v>110.58270519851092</v>
      </c>
      <c r="R277" s="117">
        <f t="shared" si="24"/>
        <v>110.58270519851092</v>
      </c>
      <c r="S277" s="117">
        <f t="shared" si="24"/>
        <v>110.58270519851092</v>
      </c>
      <c r="T277" s="117">
        <f t="shared" si="24"/>
        <v>110.58270519851092</v>
      </c>
      <c r="U277" s="117">
        <f t="shared" si="24"/>
        <v>110.58270519851092</v>
      </c>
      <c r="V277" s="117">
        <f t="shared" si="24"/>
        <v>110.58270519851092</v>
      </c>
      <c r="W277" s="117">
        <f t="shared" si="24"/>
        <v>110.58270519851092</v>
      </c>
      <c r="X277" s="117">
        <f t="shared" si="24"/>
        <v>110.58270519851092</v>
      </c>
      <c r="Y277" s="117">
        <f t="shared" si="24"/>
        <v>110.58270519851092</v>
      </c>
      <c r="Z277" s="117">
        <f t="shared" si="24"/>
        <v>110.58270519851092</v>
      </c>
      <c r="AA277" s="117">
        <f t="shared" si="24"/>
        <v>110.58270519851092</v>
      </c>
      <c r="AB277" s="117">
        <f t="shared" si="24"/>
        <v>110.58270519851092</v>
      </c>
      <c r="AC277" s="117">
        <f t="shared" si="24"/>
        <v>110.58270519851092</v>
      </c>
      <c r="AD277" s="117">
        <f t="shared" si="24"/>
        <v>110.58270519851092</v>
      </c>
      <c r="AE277" s="117">
        <f t="shared" si="24"/>
        <v>110.58270519851092</v>
      </c>
      <c r="AF277" s="117">
        <f t="shared" si="24"/>
        <v>110.58270519851092</v>
      </c>
      <c r="AG277" s="117">
        <f t="shared" si="24"/>
        <v>110.58270519851092</v>
      </c>
      <c r="AH277" s="117">
        <f t="shared" si="24"/>
        <v>110.58270519851092</v>
      </c>
      <c r="AI277" s="117">
        <f t="shared" si="24"/>
        <v>110.58270519851092</v>
      </c>
      <c r="AJ277" s="117">
        <f t="shared" si="24"/>
        <v>110.58270519851092</v>
      </c>
      <c r="AK277" s="117">
        <f t="shared" si="24"/>
        <v>110.58270519851092</v>
      </c>
      <c r="AL277" s="117">
        <f t="shared" si="24"/>
        <v>110.58270519851092</v>
      </c>
      <c r="AM277" s="117">
        <f t="shared" si="24"/>
        <v>110.58270519851092</v>
      </c>
      <c r="AN277" s="117">
        <f t="shared" si="24"/>
        <v>110.58270519851092</v>
      </c>
      <c r="AO277" s="117">
        <f t="shared" si="24"/>
        <v>110.58270519851092</v>
      </c>
      <c r="AP277" s="117">
        <f t="shared" si="24"/>
        <v>110.58270519851092</v>
      </c>
      <c r="AQ277" s="117">
        <f t="shared" si="24"/>
        <v>110.58270519851092</v>
      </c>
      <c r="AR277" s="117">
        <f t="shared" si="24"/>
        <v>110.58270519851092</v>
      </c>
      <c r="AS277" s="117">
        <f t="shared" si="24"/>
        <v>110.58270519851092</v>
      </c>
    </row>
    <row r="278" spans="7:45" ht="13.9" customHeight="1" thickTop="1" x14ac:dyDescent="0.2">
      <c r="G278" s="16"/>
      <c r="H278" s="202"/>
      <c r="J278" s="204"/>
      <c r="K278" s="155" t="s">
        <v>80</v>
      </c>
      <c r="L278" s="115">
        <f t="shared" ref="L278:AS280" si="25" xml:space="preserve"> ((L230 * L294 * $S$54 * (L160 * 1 + L261) +L177) * 1000 / (L109 * 8760)) + L194 + 0</f>
        <v>103.82263328632905</v>
      </c>
      <c r="M278" s="115">
        <f t="shared" si="25"/>
        <v>97.721424363149922</v>
      </c>
      <c r="N278" s="115">
        <f t="shared" si="25"/>
        <v>86.034877632321297</v>
      </c>
      <c r="O278" s="115">
        <f t="shared" si="25"/>
        <v>80.725730262005186</v>
      </c>
      <c r="P278" s="115">
        <f t="shared" si="25"/>
        <v>75.040583905056479</v>
      </c>
      <c r="Q278" s="115">
        <f t="shared" si="25"/>
        <v>69.431552919905656</v>
      </c>
      <c r="R278" s="115">
        <f t="shared" si="25"/>
        <v>63.897986919357869</v>
      </c>
      <c r="S278" s="115">
        <f t="shared" si="25"/>
        <v>58.439238395280505</v>
      </c>
      <c r="T278" s="115">
        <f t="shared" si="25"/>
        <v>53.054662713585209</v>
      </c>
      <c r="U278" s="115">
        <f t="shared" si="25"/>
        <v>47.743618109436831</v>
      </c>
      <c r="V278" s="115">
        <f t="shared" si="25"/>
        <v>42.505465682691209</v>
      </c>
      <c r="W278" s="115">
        <f t="shared" si="25"/>
        <v>37.339569393555337</v>
      </c>
      <c r="X278" s="115">
        <f t="shared" si="25"/>
        <v>32.245296058466835</v>
      </c>
      <c r="Y278" s="115">
        <f t="shared" si="25"/>
        <v>27.22201534618635</v>
      </c>
      <c r="Z278" s="115">
        <f t="shared" si="25"/>
        <v>26.524563924917608</v>
      </c>
      <c r="AA278" s="115">
        <f t="shared" si="25"/>
        <v>25.829085061357222</v>
      </c>
      <c r="AB278" s="115">
        <f t="shared" si="25"/>
        <v>25.135570399032066</v>
      </c>
      <c r="AC278" s="115">
        <f t="shared" si="25"/>
        <v>24.444011628603882</v>
      </c>
      <c r="AD278" s="115">
        <f t="shared" si="25"/>
        <v>23.754400487537399</v>
      </c>
      <c r="AE278" s="115">
        <f t="shared" si="25"/>
        <v>23.066728759771287</v>
      </c>
      <c r="AF278" s="115">
        <f t="shared" si="25"/>
        <v>22.380988275391847</v>
      </c>
      <c r="AG278" s="115">
        <f t="shared" si="25"/>
        <v>21.697170910309477</v>
      </c>
      <c r="AH278" s="115">
        <f t="shared" si="25"/>
        <v>21.015268585937857</v>
      </c>
      <c r="AI278" s="115">
        <f t="shared" si="25"/>
        <v>20.335273268875788</v>
      </c>
      <c r="AJ278" s="115">
        <f t="shared" si="25"/>
        <v>19.996121566771404</v>
      </c>
      <c r="AK278" s="115">
        <f t="shared" si="25"/>
        <v>19.657915690857138</v>
      </c>
      <c r="AL278" s="115">
        <f t="shared" si="25"/>
        <v>19.320651690062572</v>
      </c>
      <c r="AM278" s="115">
        <f t="shared" si="25"/>
        <v>18.984325635293487</v>
      </c>
      <c r="AN278" s="115">
        <f t="shared" si="25"/>
        <v>18.648933619279287</v>
      </c>
      <c r="AO278" s="115">
        <f t="shared" si="25"/>
        <v>18.543714704292597</v>
      </c>
      <c r="AP278" s="115">
        <f t="shared" si="25"/>
        <v>18.438787192131887</v>
      </c>
      <c r="AQ278" s="115">
        <f t="shared" si="25"/>
        <v>18.334149873914956</v>
      </c>
      <c r="AR278" s="115">
        <f t="shared" si="25"/>
        <v>18.229801547437063</v>
      </c>
      <c r="AS278" s="115">
        <f t="shared" si="25"/>
        <v>18.125741017124888</v>
      </c>
    </row>
    <row r="279" spans="7:45" ht="13.9" customHeight="1" x14ac:dyDescent="0.2">
      <c r="G279" s="16"/>
      <c r="H279" s="202"/>
      <c r="J279" s="204"/>
      <c r="K279" s="8" t="s">
        <v>81</v>
      </c>
      <c r="L279" s="116">
        <f t="shared" si="25"/>
        <v>103.82263328632905</v>
      </c>
      <c r="M279" s="116">
        <f t="shared" si="25"/>
        <v>98.076286345956177</v>
      </c>
      <c r="N279" s="116">
        <f t="shared" si="25"/>
        <v>95.131115398308779</v>
      </c>
      <c r="O279" s="116">
        <f t="shared" si="25"/>
        <v>92.427136411606384</v>
      </c>
      <c r="P279" s="116">
        <f t="shared" si="25"/>
        <v>88.062037346327372</v>
      </c>
      <c r="Q279" s="116">
        <f t="shared" si="25"/>
        <v>83.725971016847083</v>
      </c>
      <c r="R279" s="116">
        <f t="shared" si="25"/>
        <v>79.41881823575909</v>
      </c>
      <c r="S279" s="116">
        <f t="shared" si="25"/>
        <v>75.14046003754936</v>
      </c>
      <c r="T279" s="116">
        <f t="shared" si="25"/>
        <v>70.890777678628169</v>
      </c>
      <c r="U279" s="116">
        <f t="shared" si="25"/>
        <v>66.669652637369737</v>
      </c>
      <c r="V279" s="116">
        <f t="shared" si="25"/>
        <v>62.47696661415177</v>
      </c>
      <c r="W279" s="116">
        <f t="shared" si="25"/>
        <v>58.31260153140358</v>
      </c>
      <c r="X279" s="116">
        <f t="shared" si="25"/>
        <v>54.176439533655177</v>
      </c>
      <c r="Y279" s="116">
        <f t="shared" si="25"/>
        <v>50.068362987593801</v>
      </c>
      <c r="Z279" s="116">
        <f t="shared" si="25"/>
        <v>49.085801825555997</v>
      </c>
      <c r="AA279" s="116">
        <f t="shared" si="25"/>
        <v>48.104497077650038</v>
      </c>
      <c r="AB279" s="116">
        <f t="shared" si="25"/>
        <v>47.124446335525334</v>
      </c>
      <c r="AC279" s="116">
        <f t="shared" si="25"/>
        <v>46.145647196982573</v>
      </c>
      <c r="AD279" s="116">
        <f t="shared" si="25"/>
        <v>45.168097265954202</v>
      </c>
      <c r="AE279" s="116">
        <f t="shared" si="25"/>
        <v>44.191794152484746</v>
      </c>
      <c r="AF279" s="116">
        <f t="shared" si="25"/>
        <v>43.216735472711392</v>
      </c>
      <c r="AG279" s="116">
        <f t="shared" si="25"/>
        <v>42.242918848844596</v>
      </c>
      <c r="AH279" s="116">
        <f t="shared" si="25"/>
        <v>41.27034190914874</v>
      </c>
      <c r="AI279" s="116">
        <f t="shared" si="25"/>
        <v>40.299002287922889</v>
      </c>
      <c r="AJ279" s="116">
        <f t="shared" si="25"/>
        <v>39.86808770002888</v>
      </c>
      <c r="AK279" s="116">
        <f t="shared" si="25"/>
        <v>39.437720627817797</v>
      </c>
      <c r="AL279" s="116">
        <f t="shared" si="25"/>
        <v>39.007900028450372</v>
      </c>
      <c r="AM279" s="116">
        <f t="shared" si="25"/>
        <v>38.578624861734035</v>
      </c>
      <c r="AN279" s="116">
        <f t="shared" si="25"/>
        <v>38.149894090114465</v>
      </c>
      <c r="AO279" s="116">
        <f t="shared" si="25"/>
        <v>38.030599198325703</v>
      </c>
      <c r="AP279" s="116">
        <f t="shared" si="25"/>
        <v>37.911455401461254</v>
      </c>
      <c r="AQ279" s="116">
        <f t="shared" si="25"/>
        <v>37.792462412645115</v>
      </c>
      <c r="AR279" s="116">
        <f t="shared" si="25"/>
        <v>37.673619945727069</v>
      </c>
      <c r="AS279" s="116">
        <f t="shared" si="25"/>
        <v>37.554927715280371</v>
      </c>
    </row>
    <row r="280" spans="7:45" ht="13.9" customHeight="1" thickBot="1" x14ac:dyDescent="0.25">
      <c r="G280" s="16"/>
      <c r="H280" s="202"/>
      <c r="J280" s="204"/>
      <c r="K280" s="156" t="s">
        <v>82</v>
      </c>
      <c r="L280" s="117">
        <f t="shared" si="25"/>
        <v>103.82263328632905</v>
      </c>
      <c r="M280" s="117">
        <f t="shared" si="25"/>
        <v>98.417097751265601</v>
      </c>
      <c r="N280" s="117">
        <f t="shared" si="25"/>
        <v>98.417097751265601</v>
      </c>
      <c r="O280" s="117">
        <f t="shared" si="25"/>
        <v>98.417097751265601</v>
      </c>
      <c r="P280" s="117">
        <f t="shared" si="25"/>
        <v>98.417097751265601</v>
      </c>
      <c r="Q280" s="117">
        <f t="shared" si="25"/>
        <v>98.417097751265601</v>
      </c>
      <c r="R280" s="117">
        <f t="shared" si="25"/>
        <v>98.417097751265601</v>
      </c>
      <c r="S280" s="117">
        <f t="shared" si="25"/>
        <v>98.417097751265601</v>
      </c>
      <c r="T280" s="117">
        <f t="shared" si="25"/>
        <v>98.417097751265601</v>
      </c>
      <c r="U280" s="117">
        <f t="shared" si="25"/>
        <v>98.417097751265601</v>
      </c>
      <c r="V280" s="117">
        <f t="shared" si="25"/>
        <v>98.417097751265601</v>
      </c>
      <c r="W280" s="117">
        <f t="shared" si="25"/>
        <v>98.417097751265601</v>
      </c>
      <c r="X280" s="117">
        <f t="shared" si="25"/>
        <v>98.417097751265601</v>
      </c>
      <c r="Y280" s="117">
        <f t="shared" si="25"/>
        <v>98.417097751265601</v>
      </c>
      <c r="Z280" s="117">
        <f t="shared" si="25"/>
        <v>98.417097751265601</v>
      </c>
      <c r="AA280" s="117">
        <f t="shared" si="25"/>
        <v>98.417097751265601</v>
      </c>
      <c r="AB280" s="117">
        <f t="shared" si="25"/>
        <v>98.417097751265601</v>
      </c>
      <c r="AC280" s="117">
        <f t="shared" si="25"/>
        <v>98.417097751265601</v>
      </c>
      <c r="AD280" s="117">
        <f t="shared" si="25"/>
        <v>98.417097751265601</v>
      </c>
      <c r="AE280" s="117">
        <f t="shared" si="25"/>
        <v>98.417097751265601</v>
      </c>
      <c r="AF280" s="117">
        <f t="shared" si="25"/>
        <v>98.417097751265601</v>
      </c>
      <c r="AG280" s="117">
        <f t="shared" si="25"/>
        <v>98.417097751265601</v>
      </c>
      <c r="AH280" s="117">
        <f t="shared" si="25"/>
        <v>98.417097751265601</v>
      </c>
      <c r="AI280" s="117">
        <f t="shared" si="25"/>
        <v>98.417097751265601</v>
      </c>
      <c r="AJ280" s="117">
        <f t="shared" si="25"/>
        <v>98.417097751265601</v>
      </c>
      <c r="AK280" s="117">
        <f t="shared" si="25"/>
        <v>98.417097751265601</v>
      </c>
      <c r="AL280" s="117">
        <f t="shared" si="25"/>
        <v>98.417097751265601</v>
      </c>
      <c r="AM280" s="117">
        <f t="shared" si="25"/>
        <v>98.417097751265601</v>
      </c>
      <c r="AN280" s="117">
        <f t="shared" si="25"/>
        <v>98.417097751265601</v>
      </c>
      <c r="AO280" s="117">
        <f t="shared" si="25"/>
        <v>98.417097751265601</v>
      </c>
      <c r="AP280" s="117">
        <f t="shared" si="25"/>
        <v>98.417097751265601</v>
      </c>
      <c r="AQ280" s="117">
        <f t="shared" si="25"/>
        <v>98.417097751265601</v>
      </c>
      <c r="AR280" s="117">
        <f t="shared" si="25"/>
        <v>98.417097751265601</v>
      </c>
      <c r="AS280" s="117">
        <f t="shared" si="25"/>
        <v>98.417097751265601</v>
      </c>
    </row>
    <row r="281" spans="7:45" ht="13.9" customHeight="1" thickTop="1" x14ac:dyDescent="0.2">
      <c r="G281" s="16"/>
      <c r="H281" s="202"/>
      <c r="J281" s="204"/>
      <c r="K281" s="155" t="s">
        <v>83</v>
      </c>
      <c r="L281" s="115">
        <f t="shared" ref="L281:AS283" si="26" xml:space="preserve"> ((L230 * L294 * $S$54 * (L163 * 1 + L264) +L180) * 1000 / (L112 * 8760)) + L197 + 0</f>
        <v>90.863823332704314</v>
      </c>
      <c r="M281" s="115">
        <f t="shared" si="26"/>
        <v>85.524147848046127</v>
      </c>
      <c r="N281" s="115">
        <f t="shared" si="26"/>
        <v>75.296278606944625</v>
      </c>
      <c r="O281" s="115">
        <f t="shared" si="26"/>
        <v>70.649802078331902</v>
      </c>
      <c r="P281" s="115">
        <f t="shared" si="26"/>
        <v>65.674257557382305</v>
      </c>
      <c r="Q281" s="115">
        <f t="shared" si="26"/>
        <v>60.765327930286062</v>
      </c>
      <c r="R281" s="115">
        <f t="shared" si="26"/>
        <v>55.922443989103648</v>
      </c>
      <c r="S281" s="115">
        <f t="shared" si="26"/>
        <v>51.145039045602395</v>
      </c>
      <c r="T281" s="115">
        <f t="shared" si="26"/>
        <v>46.432548926864847</v>
      </c>
      <c r="U281" s="115">
        <f t="shared" si="26"/>
        <v>41.784411971095736</v>
      </c>
      <c r="V281" s="115">
        <f t="shared" si="26"/>
        <v>37.200069023629169</v>
      </c>
      <c r="W281" s="115">
        <f t="shared" si="26"/>
        <v>32.678963433130505</v>
      </c>
      <c r="X281" s="115">
        <f t="shared" si="26"/>
        <v>28.220541047990142</v>
      </c>
      <c r="Y281" s="115">
        <f t="shared" si="26"/>
        <v>23.824250212903642</v>
      </c>
      <c r="Z281" s="115">
        <f t="shared" si="26"/>
        <v>23.213852453577584</v>
      </c>
      <c r="AA281" s="115">
        <f t="shared" si="26"/>
        <v>22.605181043598023</v>
      </c>
      <c r="AB281" s="115">
        <f t="shared" si="26"/>
        <v>21.998228669520156</v>
      </c>
      <c r="AC281" s="115">
        <f t="shared" si="26"/>
        <v>21.392988059150827</v>
      </c>
      <c r="AD281" s="115">
        <f t="shared" si="26"/>
        <v>20.789451981258065</v>
      </c>
      <c r="AE281" s="115">
        <f t="shared" si="26"/>
        <v>20.18761324528311</v>
      </c>
      <c r="AF281" s="115">
        <f t="shared" si="26"/>
        <v>19.587464701054834</v>
      </c>
      <c r="AG281" s="115">
        <f t="shared" si="26"/>
        <v>18.988999238506587</v>
      </c>
      <c r="AH281" s="115">
        <f t="shared" si="26"/>
        <v>18.39220978739543</v>
      </c>
      <c r="AI281" s="115">
        <f t="shared" si="26"/>
        <v>17.79708931702368</v>
      </c>
      <c r="AJ281" s="115">
        <f t="shared" si="26"/>
        <v>17.500269448681379</v>
      </c>
      <c r="AK281" s="115">
        <f t="shared" si="26"/>
        <v>17.204277351520783</v>
      </c>
      <c r="AL281" s="115">
        <f t="shared" si="26"/>
        <v>16.909109567631472</v>
      </c>
      <c r="AM281" s="115">
        <f t="shared" si="26"/>
        <v>16.614762658336236</v>
      </c>
      <c r="AN281" s="115">
        <f t="shared" si="26"/>
        <v>16.321233204057531</v>
      </c>
      <c r="AO281" s="115">
        <f t="shared" si="26"/>
        <v>16.229147378452989</v>
      </c>
      <c r="AP281" s="115">
        <f t="shared" si="26"/>
        <v>16.137316583703093</v>
      </c>
      <c r="AQ281" s="115">
        <f t="shared" si="26"/>
        <v>16.045739761814456</v>
      </c>
      <c r="AR281" s="115">
        <f t="shared" si="26"/>
        <v>15.954415860637706</v>
      </c>
      <c r="AS281" s="115">
        <f t="shared" si="26"/>
        <v>15.863343833827171</v>
      </c>
    </row>
    <row r="282" spans="7:45" ht="13.9" customHeight="1" x14ac:dyDescent="0.2">
      <c r="G282" s="16"/>
      <c r="H282" s="202"/>
      <c r="J282" s="204"/>
      <c r="K282" s="8" t="s">
        <v>84</v>
      </c>
      <c r="L282" s="116">
        <f t="shared" si="26"/>
        <v>90.863823332704314</v>
      </c>
      <c r="M282" s="116">
        <f t="shared" si="26"/>
        <v>85.834717089959653</v>
      </c>
      <c r="N282" s="116">
        <f t="shared" si="26"/>
        <v>83.2571529866334</v>
      </c>
      <c r="O282" s="116">
        <f t="shared" si="26"/>
        <v>80.890676032947596</v>
      </c>
      <c r="P282" s="116">
        <f t="shared" si="26"/>
        <v>77.070414710896415</v>
      </c>
      <c r="Q282" s="116">
        <f t="shared" si="26"/>
        <v>73.275562351158939</v>
      </c>
      <c r="R282" s="116">
        <f t="shared" si="26"/>
        <v>69.506014642920661</v>
      </c>
      <c r="S282" s="116">
        <f t="shared" si="26"/>
        <v>65.761667469563548</v>
      </c>
      <c r="T282" s="116">
        <f t="shared" si="26"/>
        <v>62.042416908694086</v>
      </c>
      <c r="U282" s="116">
        <f t="shared" si="26"/>
        <v>58.348159232177764</v>
      </c>
      <c r="V282" s="116">
        <f t="shared" si="26"/>
        <v>54.678790906173838</v>
      </c>
      <c r="W282" s="116">
        <f t="shared" si="26"/>
        <v>51.034208591177411</v>
      </c>
      <c r="X282" s="116">
        <f t="shared" si="26"/>
        <v>47.414309142062358</v>
      </c>
      <c r="Y282" s="116">
        <f t="shared" si="26"/>
        <v>43.818989608130849</v>
      </c>
      <c r="Z282" s="116">
        <f t="shared" si="26"/>
        <v>42.959068596546025</v>
      </c>
      <c r="AA282" s="116">
        <f t="shared" si="26"/>
        <v>42.100247177488335</v>
      </c>
      <c r="AB282" s="116">
        <f t="shared" si="26"/>
        <v>41.242523243209831</v>
      </c>
      <c r="AC282" s="116">
        <f t="shared" si="26"/>
        <v>40.385894691346053</v>
      </c>
      <c r="AD282" s="116">
        <f t="shared" si="26"/>
        <v>39.530359424898947</v>
      </c>
      <c r="AE282" s="116">
        <f t="shared" si="26"/>
        <v>38.675915352219675</v>
      </c>
      <c r="AF282" s="116">
        <f t="shared" si="26"/>
        <v>37.822560386991569</v>
      </c>
      <c r="AG282" s="116">
        <f t="shared" si="26"/>
        <v>36.970292448213179</v>
      </c>
      <c r="AH282" s="116">
        <f t="shared" si="26"/>
        <v>36.119109460181392</v>
      </c>
      <c r="AI282" s="116">
        <f t="shared" si="26"/>
        <v>35.269009352474491</v>
      </c>
      <c r="AJ282" s="116">
        <f t="shared" si="26"/>
        <v>34.891880149077167</v>
      </c>
      <c r="AK282" s="116">
        <f t="shared" si="26"/>
        <v>34.515230122201473</v>
      </c>
      <c r="AL282" s="116">
        <f t="shared" si="26"/>
        <v>34.139058359172019</v>
      </c>
      <c r="AM282" s="116">
        <f t="shared" si="26"/>
        <v>33.763363949629756</v>
      </c>
      <c r="AN282" s="116">
        <f t="shared" si="26"/>
        <v>33.388145985524581</v>
      </c>
      <c r="AO282" s="116">
        <f t="shared" si="26"/>
        <v>33.283741101648303</v>
      </c>
      <c r="AP282" s="116">
        <f t="shared" si="26"/>
        <v>33.179468453509791</v>
      </c>
      <c r="AQ282" s="116">
        <f t="shared" si="26"/>
        <v>33.075327790039992</v>
      </c>
      <c r="AR282" s="116">
        <f t="shared" si="26"/>
        <v>32.971318860805042</v>
      </c>
      <c r="AS282" s="116">
        <f t="shared" si="26"/>
        <v>32.867441416004283</v>
      </c>
    </row>
    <row r="283" spans="7:45" ht="13.9" customHeight="1" thickBot="1" x14ac:dyDescent="0.25">
      <c r="G283" s="16"/>
      <c r="H283" s="202"/>
      <c r="J283" s="205"/>
      <c r="K283" s="156" t="s">
        <v>85</v>
      </c>
      <c r="L283" s="117">
        <f t="shared" si="26"/>
        <v>90.863823332704314</v>
      </c>
      <c r="M283" s="117">
        <f t="shared" si="26"/>
        <v>86.132989502646424</v>
      </c>
      <c r="N283" s="117">
        <f t="shared" si="26"/>
        <v>86.132989502646424</v>
      </c>
      <c r="O283" s="117">
        <f t="shared" si="26"/>
        <v>86.132989502646424</v>
      </c>
      <c r="P283" s="117">
        <f t="shared" si="26"/>
        <v>86.132989502646424</v>
      </c>
      <c r="Q283" s="117">
        <f t="shared" si="26"/>
        <v>86.132989502646424</v>
      </c>
      <c r="R283" s="117">
        <f t="shared" si="26"/>
        <v>86.132989502646424</v>
      </c>
      <c r="S283" s="117">
        <f t="shared" si="26"/>
        <v>86.132989502646424</v>
      </c>
      <c r="T283" s="117">
        <f t="shared" si="26"/>
        <v>86.132989502646424</v>
      </c>
      <c r="U283" s="117">
        <f t="shared" si="26"/>
        <v>86.132989502646424</v>
      </c>
      <c r="V283" s="117">
        <f t="shared" si="26"/>
        <v>86.132989502646424</v>
      </c>
      <c r="W283" s="117">
        <f t="shared" si="26"/>
        <v>86.132989502646424</v>
      </c>
      <c r="X283" s="117">
        <f t="shared" si="26"/>
        <v>86.132989502646424</v>
      </c>
      <c r="Y283" s="117">
        <f t="shared" si="26"/>
        <v>86.132989502646424</v>
      </c>
      <c r="Z283" s="117">
        <f t="shared" si="26"/>
        <v>86.132989502646424</v>
      </c>
      <c r="AA283" s="117">
        <f t="shared" si="26"/>
        <v>86.132989502646424</v>
      </c>
      <c r="AB283" s="117">
        <f t="shared" si="26"/>
        <v>86.132989502646424</v>
      </c>
      <c r="AC283" s="117">
        <f t="shared" si="26"/>
        <v>86.132989502646424</v>
      </c>
      <c r="AD283" s="117">
        <f t="shared" si="26"/>
        <v>86.132989502646424</v>
      </c>
      <c r="AE283" s="117">
        <f t="shared" si="26"/>
        <v>86.132989502646424</v>
      </c>
      <c r="AF283" s="117">
        <f t="shared" si="26"/>
        <v>86.132989502646424</v>
      </c>
      <c r="AG283" s="117">
        <f t="shared" si="26"/>
        <v>86.132989502646424</v>
      </c>
      <c r="AH283" s="117">
        <f t="shared" si="26"/>
        <v>86.132989502646424</v>
      </c>
      <c r="AI283" s="117">
        <f t="shared" si="26"/>
        <v>86.132989502646424</v>
      </c>
      <c r="AJ283" s="117">
        <f t="shared" si="26"/>
        <v>86.132989502646424</v>
      </c>
      <c r="AK283" s="117">
        <f t="shared" si="26"/>
        <v>86.132989502646424</v>
      </c>
      <c r="AL283" s="117">
        <f t="shared" si="26"/>
        <v>86.132989502646424</v>
      </c>
      <c r="AM283" s="117">
        <f t="shared" si="26"/>
        <v>86.132989502646424</v>
      </c>
      <c r="AN283" s="117">
        <f t="shared" si="26"/>
        <v>86.132989502646424</v>
      </c>
      <c r="AO283" s="117">
        <f t="shared" si="26"/>
        <v>86.132989502646424</v>
      </c>
      <c r="AP283" s="117">
        <f t="shared" si="26"/>
        <v>86.132989502646424</v>
      </c>
      <c r="AQ283" s="117">
        <f t="shared" si="26"/>
        <v>86.132989502646424</v>
      </c>
      <c r="AR283" s="117">
        <f t="shared" si="26"/>
        <v>86.132989502646424</v>
      </c>
      <c r="AS283" s="117">
        <f t="shared" si="26"/>
        <v>86.132989502646424</v>
      </c>
    </row>
    <row r="284" spans="7:45" ht="13.9" customHeight="1" thickTop="1" thickBot="1" x14ac:dyDescent="0.25">
      <c r="G284" s="16"/>
    </row>
    <row r="285" spans="7:45" ht="13.9" customHeight="1" x14ac:dyDescent="0.2">
      <c r="G285" s="16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</row>
    <row r="286" spans="7:45" ht="13.9" customHeight="1" x14ac:dyDescent="0.2">
      <c r="G286" s="16"/>
      <c r="L286" s="154">
        <v>2017</v>
      </c>
      <c r="M286" s="154">
        <v>2018</v>
      </c>
      <c r="N286" s="154">
        <v>2019</v>
      </c>
      <c r="O286" s="154">
        <v>2020</v>
      </c>
      <c r="P286" s="154">
        <v>2021</v>
      </c>
      <c r="Q286" s="154">
        <v>2022</v>
      </c>
      <c r="R286" s="154">
        <v>2023</v>
      </c>
      <c r="S286" s="154">
        <v>2024</v>
      </c>
      <c r="T286" s="154">
        <v>2025</v>
      </c>
      <c r="U286" s="154">
        <v>2026</v>
      </c>
      <c r="V286" s="154">
        <v>2027</v>
      </c>
      <c r="W286" s="154">
        <v>2028</v>
      </c>
      <c r="X286" s="154">
        <v>2029</v>
      </c>
      <c r="Y286" s="154">
        <v>2030</v>
      </c>
      <c r="Z286" s="154">
        <v>2031</v>
      </c>
      <c r="AA286" s="154">
        <v>2032</v>
      </c>
      <c r="AB286" s="154">
        <v>2033</v>
      </c>
      <c r="AC286" s="154">
        <v>2034</v>
      </c>
      <c r="AD286" s="154">
        <v>2035</v>
      </c>
      <c r="AE286" s="154">
        <v>2036</v>
      </c>
      <c r="AF286" s="154">
        <v>2037</v>
      </c>
      <c r="AG286" s="154">
        <v>2038</v>
      </c>
      <c r="AH286" s="154">
        <v>2039</v>
      </c>
      <c r="AI286" s="154">
        <v>2040</v>
      </c>
      <c r="AJ286" s="154">
        <v>2041</v>
      </c>
      <c r="AK286" s="154">
        <v>2042</v>
      </c>
      <c r="AL286" s="154">
        <v>2043</v>
      </c>
      <c r="AM286" s="154">
        <v>2044</v>
      </c>
      <c r="AN286" s="154">
        <v>2045</v>
      </c>
      <c r="AO286" s="154">
        <v>2046</v>
      </c>
      <c r="AP286" s="154">
        <v>2047</v>
      </c>
      <c r="AQ286" s="154">
        <v>2048</v>
      </c>
      <c r="AR286" s="154">
        <v>2049</v>
      </c>
      <c r="AS286" s="154">
        <v>2050</v>
      </c>
    </row>
    <row r="287" spans="7:45" ht="13.9" customHeight="1" x14ac:dyDescent="0.2">
      <c r="G287" s="16"/>
      <c r="H287" s="206" t="s">
        <v>106</v>
      </c>
      <c r="J287" s="203" t="s">
        <v>107</v>
      </c>
      <c r="K287" s="8" t="s">
        <v>108</v>
      </c>
      <c r="L287" s="167">
        <v>0.116085097876559</v>
      </c>
      <c r="M287" s="167">
        <v>0.116085097876559</v>
      </c>
      <c r="N287" s="167">
        <v>0.116085097876559</v>
      </c>
      <c r="O287" s="167">
        <v>0.116085097876559</v>
      </c>
      <c r="P287" s="167">
        <v>0.116085097876559</v>
      </c>
      <c r="Q287" s="167">
        <v>0.116085097876559</v>
      </c>
      <c r="R287" s="167">
        <v>0.116085097876559</v>
      </c>
      <c r="S287" s="167">
        <v>0.116085097876559</v>
      </c>
      <c r="T287" s="167">
        <v>0.116085097876559</v>
      </c>
      <c r="U287" s="167">
        <v>0.116085097876559</v>
      </c>
      <c r="V287" s="167">
        <v>0.116085097876559</v>
      </c>
      <c r="W287" s="167">
        <v>0.116085097876559</v>
      </c>
      <c r="X287" s="167">
        <v>0.116085097876559</v>
      </c>
      <c r="Y287" s="167">
        <v>0.116085097876559</v>
      </c>
      <c r="Z287" s="167">
        <v>0.116085097876559</v>
      </c>
      <c r="AA287" s="167">
        <v>0.116085097876559</v>
      </c>
      <c r="AB287" s="167">
        <v>0.116085097876559</v>
      </c>
      <c r="AC287" s="167">
        <v>0.116085097876559</v>
      </c>
      <c r="AD287" s="167">
        <v>0.116085097876559</v>
      </c>
      <c r="AE287" s="167">
        <v>0.116085097876559</v>
      </c>
      <c r="AF287" s="167">
        <v>0.116085097876559</v>
      </c>
      <c r="AG287" s="167">
        <v>0.116085097876559</v>
      </c>
      <c r="AH287" s="167">
        <v>0.116085097876559</v>
      </c>
      <c r="AI287" s="167">
        <v>0.116085097876559</v>
      </c>
      <c r="AJ287" s="167">
        <v>0.116085097876559</v>
      </c>
      <c r="AK287" s="167">
        <v>0.116085097876559</v>
      </c>
      <c r="AL287" s="167">
        <v>0.116085097876559</v>
      </c>
      <c r="AM287" s="167">
        <v>0.116085097876559</v>
      </c>
      <c r="AN287" s="167">
        <v>0.116085097876559</v>
      </c>
      <c r="AO287" s="167">
        <v>0.116085097876559</v>
      </c>
      <c r="AP287" s="167">
        <v>0.116085097876559</v>
      </c>
      <c r="AQ287" s="167">
        <v>0.116085097876559</v>
      </c>
      <c r="AR287" s="167">
        <v>0.116085097876559</v>
      </c>
      <c r="AS287" s="167">
        <v>0.116085097876559</v>
      </c>
    </row>
    <row r="288" spans="7:45" ht="13.9" customHeight="1" x14ac:dyDescent="0.2">
      <c r="G288" s="16"/>
      <c r="H288" s="206"/>
      <c r="J288" s="204"/>
      <c r="K288" s="8" t="s">
        <v>109</v>
      </c>
      <c r="L288" s="167">
        <v>0.116085097876559</v>
      </c>
      <c r="M288" s="167">
        <v>0.116085097876559</v>
      </c>
      <c r="N288" s="167">
        <v>0.116085097876559</v>
      </c>
      <c r="O288" s="167">
        <v>0.116085097876559</v>
      </c>
      <c r="P288" s="167">
        <v>0.116085097876559</v>
      </c>
      <c r="Q288" s="167">
        <v>0.116085097876559</v>
      </c>
      <c r="R288" s="167">
        <v>0.116085097876559</v>
      </c>
      <c r="S288" s="167">
        <v>0.116085097876559</v>
      </c>
      <c r="T288" s="167">
        <v>0.116085097876559</v>
      </c>
      <c r="U288" s="167">
        <v>0.116085097876559</v>
      </c>
      <c r="V288" s="167">
        <v>0.116085097876559</v>
      </c>
      <c r="W288" s="167">
        <v>0.116085097876559</v>
      </c>
      <c r="X288" s="167">
        <v>0.116085097876559</v>
      </c>
      <c r="Y288" s="167">
        <v>0.116085097876559</v>
      </c>
      <c r="Z288" s="167">
        <v>0.116085097876559</v>
      </c>
      <c r="AA288" s="167">
        <v>0.116085097876559</v>
      </c>
      <c r="AB288" s="167">
        <v>0.116085097876559</v>
      </c>
      <c r="AC288" s="167">
        <v>0.116085097876559</v>
      </c>
      <c r="AD288" s="167">
        <v>0.116085097876559</v>
      </c>
      <c r="AE288" s="167">
        <v>0.116085097876559</v>
      </c>
      <c r="AF288" s="167">
        <v>0.116085097876559</v>
      </c>
      <c r="AG288" s="167">
        <v>0.116085097876559</v>
      </c>
      <c r="AH288" s="167">
        <v>0.116085097876559</v>
      </c>
      <c r="AI288" s="167">
        <v>0.116085097876559</v>
      </c>
      <c r="AJ288" s="167">
        <v>0.116085097876559</v>
      </c>
      <c r="AK288" s="167">
        <v>0.116085097876559</v>
      </c>
      <c r="AL288" s="167">
        <v>0.116085097876559</v>
      </c>
      <c r="AM288" s="167">
        <v>0.116085097876559</v>
      </c>
      <c r="AN288" s="167">
        <v>0.116085097876559</v>
      </c>
      <c r="AO288" s="167">
        <v>0.116085097876559</v>
      </c>
      <c r="AP288" s="167">
        <v>0.116085097876559</v>
      </c>
      <c r="AQ288" s="167">
        <v>0.116085097876559</v>
      </c>
      <c r="AR288" s="167">
        <v>0.116085097876559</v>
      </c>
      <c r="AS288" s="167">
        <v>0.116085097876559</v>
      </c>
    </row>
    <row r="289" spans="7:46" ht="13.9" customHeight="1" x14ac:dyDescent="0.2">
      <c r="G289" s="16"/>
      <c r="H289" s="206"/>
      <c r="J289" s="204"/>
      <c r="K289" s="8" t="s">
        <v>110</v>
      </c>
      <c r="L289" s="167">
        <v>0.116085097876559</v>
      </c>
      <c r="M289" s="167">
        <v>0.116085097876559</v>
      </c>
      <c r="N289" s="167">
        <v>0.116085097876559</v>
      </c>
      <c r="O289" s="167">
        <v>0.116085097876559</v>
      </c>
      <c r="P289" s="167">
        <v>0.116085097876559</v>
      </c>
      <c r="Q289" s="167">
        <v>0.116085097876559</v>
      </c>
      <c r="R289" s="167">
        <v>0.116085097876559</v>
      </c>
      <c r="S289" s="167">
        <v>0.116085097876559</v>
      </c>
      <c r="T289" s="167">
        <v>0.116085097876559</v>
      </c>
      <c r="U289" s="167">
        <v>0.116085097876559</v>
      </c>
      <c r="V289" s="167">
        <v>0.116085097876559</v>
      </c>
      <c r="W289" s="167">
        <v>0.116085097876559</v>
      </c>
      <c r="X289" s="167">
        <v>0.116085097876559</v>
      </c>
      <c r="Y289" s="167">
        <v>0.116085097876559</v>
      </c>
      <c r="Z289" s="167">
        <v>0.116085097876559</v>
      </c>
      <c r="AA289" s="167">
        <v>0.116085097876559</v>
      </c>
      <c r="AB289" s="167">
        <v>0.116085097876559</v>
      </c>
      <c r="AC289" s="167">
        <v>0.116085097876559</v>
      </c>
      <c r="AD289" s="167">
        <v>0.116085097876559</v>
      </c>
      <c r="AE289" s="167">
        <v>0.116085097876559</v>
      </c>
      <c r="AF289" s="167">
        <v>0.116085097876559</v>
      </c>
      <c r="AG289" s="167">
        <v>0.116085097876559</v>
      </c>
      <c r="AH289" s="167">
        <v>0.116085097876559</v>
      </c>
      <c r="AI289" s="167">
        <v>0.116085097876559</v>
      </c>
      <c r="AJ289" s="167">
        <v>0.116085097876559</v>
      </c>
      <c r="AK289" s="167">
        <v>0.116085097876559</v>
      </c>
      <c r="AL289" s="167">
        <v>0.116085097876559</v>
      </c>
      <c r="AM289" s="167">
        <v>0.116085097876559</v>
      </c>
      <c r="AN289" s="167">
        <v>0.116085097876559</v>
      </c>
      <c r="AO289" s="167">
        <v>0.116085097876559</v>
      </c>
      <c r="AP289" s="167">
        <v>0.116085097876559</v>
      </c>
      <c r="AQ289" s="167">
        <v>0.116085097876559</v>
      </c>
      <c r="AR289" s="167">
        <v>0.116085097876559</v>
      </c>
      <c r="AS289" s="167">
        <v>0.116085097876559</v>
      </c>
    </row>
    <row r="290" spans="7:46" ht="13.9" customHeight="1" x14ac:dyDescent="0.2">
      <c r="G290" s="16"/>
      <c r="H290" s="206"/>
      <c r="J290" s="204"/>
      <c r="K290" s="8" t="s">
        <v>111</v>
      </c>
      <c r="L290" s="167">
        <v>0</v>
      </c>
      <c r="M290" s="167">
        <v>0</v>
      </c>
      <c r="N290" s="167">
        <v>0</v>
      </c>
      <c r="O290" s="167">
        <v>0</v>
      </c>
      <c r="P290" s="167">
        <v>0</v>
      </c>
      <c r="Q290" s="167">
        <v>0</v>
      </c>
      <c r="R290" s="167">
        <v>0</v>
      </c>
      <c r="S290" s="167">
        <v>0</v>
      </c>
      <c r="T290" s="167">
        <v>0</v>
      </c>
      <c r="U290" s="167">
        <v>0</v>
      </c>
      <c r="V290" s="167">
        <v>0</v>
      </c>
      <c r="W290" s="167">
        <v>0</v>
      </c>
      <c r="X290" s="167">
        <v>0</v>
      </c>
      <c r="Y290" s="167">
        <v>0</v>
      </c>
      <c r="Z290" s="167">
        <v>0</v>
      </c>
      <c r="AA290" s="167">
        <v>0</v>
      </c>
      <c r="AB290" s="167">
        <v>0</v>
      </c>
      <c r="AC290" s="167">
        <v>0</v>
      </c>
      <c r="AD290" s="167">
        <v>0</v>
      </c>
      <c r="AE290" s="167">
        <v>0</v>
      </c>
      <c r="AF290" s="167">
        <v>0</v>
      </c>
      <c r="AG290" s="167">
        <v>0</v>
      </c>
      <c r="AH290" s="167">
        <v>0</v>
      </c>
      <c r="AI290" s="167">
        <v>0</v>
      </c>
      <c r="AJ290" s="167">
        <v>0</v>
      </c>
      <c r="AK290" s="167">
        <v>0</v>
      </c>
      <c r="AL290" s="167">
        <v>0</v>
      </c>
      <c r="AM290" s="167">
        <v>0</v>
      </c>
      <c r="AN290" s="167">
        <v>0</v>
      </c>
      <c r="AO290" s="167">
        <v>0</v>
      </c>
      <c r="AP290" s="167">
        <v>0</v>
      </c>
      <c r="AQ290" s="167">
        <v>0</v>
      </c>
      <c r="AR290" s="167">
        <v>0</v>
      </c>
      <c r="AS290" s="167">
        <v>0</v>
      </c>
      <c r="AT290" s="4">
        <v>0</v>
      </c>
    </row>
    <row r="291" spans="7:46" ht="13.9" customHeight="1" x14ac:dyDescent="0.2">
      <c r="G291" s="16"/>
      <c r="H291" s="206"/>
      <c r="J291" s="204"/>
      <c r="K291" s="8" t="s">
        <v>112</v>
      </c>
      <c r="L291" s="168">
        <f t="shared" ref="L291:AS291" si="27">SUMPRODUCT($I$298:$I$303,L298:L303)</f>
        <v>0.86848872861724324</v>
      </c>
      <c r="M291" s="168">
        <f t="shared" si="27"/>
        <v>0.86955821562559454</v>
      </c>
      <c r="N291" s="168">
        <f t="shared" si="27"/>
        <v>0.87062988737781755</v>
      </c>
      <c r="O291" s="168">
        <f t="shared" si="27"/>
        <v>0.87170374984991805</v>
      </c>
      <c r="P291" s="168">
        <f t="shared" si="27"/>
        <v>0.8727798090379727</v>
      </c>
      <c r="Q291" s="168">
        <f t="shared" si="27"/>
        <v>0.87385807095820855</v>
      </c>
      <c r="R291" s="168">
        <f t="shared" si="27"/>
        <v>0.87493854164708185</v>
      </c>
      <c r="S291" s="168">
        <f t="shared" si="27"/>
        <v>0.87602122716135911</v>
      </c>
      <c r="T291" s="168">
        <f t="shared" si="27"/>
        <v>0.877106133578196</v>
      </c>
      <c r="U291" s="168">
        <f t="shared" si="27"/>
        <v>0.87819326699521738</v>
      </c>
      <c r="V291" s="168">
        <f t="shared" si="27"/>
        <v>0.87928263353060099</v>
      </c>
      <c r="W291" s="168">
        <f t="shared" si="27"/>
        <v>0.88037423932315373</v>
      </c>
      <c r="X291" s="168">
        <f t="shared" si="27"/>
        <v>0.88146809053239727</v>
      </c>
      <c r="Y291" s="168">
        <f t="shared" si="27"/>
        <v>0.88256419333864999</v>
      </c>
      <c r="Z291" s="168">
        <f t="shared" si="27"/>
        <v>0.88256419333864999</v>
      </c>
      <c r="AA291" s="168">
        <f t="shared" si="27"/>
        <v>0.88256419333864999</v>
      </c>
      <c r="AB291" s="168">
        <f t="shared" si="27"/>
        <v>0.88256419333864999</v>
      </c>
      <c r="AC291" s="168">
        <f t="shared" si="27"/>
        <v>0.88256419333864999</v>
      </c>
      <c r="AD291" s="168">
        <f t="shared" si="27"/>
        <v>0.88256419333864999</v>
      </c>
      <c r="AE291" s="168">
        <f t="shared" si="27"/>
        <v>0.88256419333864999</v>
      </c>
      <c r="AF291" s="168">
        <f t="shared" si="27"/>
        <v>0.88256419333864999</v>
      </c>
      <c r="AG291" s="168">
        <f t="shared" si="27"/>
        <v>0.88256419333864999</v>
      </c>
      <c r="AH291" s="168">
        <f t="shared" si="27"/>
        <v>0.88256419333864999</v>
      </c>
      <c r="AI291" s="168">
        <f t="shared" si="27"/>
        <v>0.88256419333864999</v>
      </c>
      <c r="AJ291" s="168">
        <f t="shared" si="27"/>
        <v>0.88256419333864999</v>
      </c>
      <c r="AK291" s="168">
        <f t="shared" si="27"/>
        <v>0.88256419333864999</v>
      </c>
      <c r="AL291" s="168">
        <f t="shared" si="27"/>
        <v>0.88256419333864999</v>
      </c>
      <c r="AM291" s="168">
        <f t="shared" si="27"/>
        <v>0.88256419333864999</v>
      </c>
      <c r="AN291" s="168">
        <f t="shared" si="27"/>
        <v>0.88256419333864999</v>
      </c>
      <c r="AO291" s="168">
        <f t="shared" si="27"/>
        <v>0.88256419333864999</v>
      </c>
      <c r="AP291" s="168">
        <f t="shared" si="27"/>
        <v>0.88256419333864999</v>
      </c>
      <c r="AQ291" s="168">
        <f t="shared" si="27"/>
        <v>0.88256419333864999</v>
      </c>
      <c r="AR291" s="168">
        <f t="shared" si="27"/>
        <v>0.88256419333864999</v>
      </c>
      <c r="AS291" s="168">
        <f t="shared" si="27"/>
        <v>0.88256419333864999</v>
      </c>
    </row>
    <row r="292" spans="7:46" ht="13.9" customHeight="1" x14ac:dyDescent="0.2">
      <c r="G292" s="16"/>
      <c r="H292" s="206"/>
      <c r="J292" s="204"/>
      <c r="K292" s="8" t="s">
        <v>113</v>
      </c>
      <c r="L292" s="168">
        <f t="shared" ref="L292:AS292" si="28">SUMPRODUCT($I$298:$I$303,L305:L310)</f>
        <v>0.86848872861724324</v>
      </c>
      <c r="M292" s="168">
        <f t="shared" si="28"/>
        <v>0.86902319940115313</v>
      </c>
      <c r="N292" s="168">
        <f t="shared" si="28"/>
        <v>0.86955821562559454</v>
      </c>
      <c r="O292" s="168">
        <f t="shared" si="28"/>
        <v>0.87009377803569121</v>
      </c>
      <c r="P292" s="168">
        <f t="shared" si="28"/>
        <v>0.87062988737781755</v>
      </c>
      <c r="Q292" s="168">
        <f t="shared" si="28"/>
        <v>0.87116654439959984</v>
      </c>
      <c r="R292" s="168">
        <f t="shared" si="28"/>
        <v>0.87170374984991805</v>
      </c>
      <c r="S292" s="168">
        <f t="shared" si="28"/>
        <v>0.8722415044789098</v>
      </c>
      <c r="T292" s="168">
        <f t="shared" si="28"/>
        <v>0.8727798090379727</v>
      </c>
      <c r="U292" s="168">
        <f t="shared" si="28"/>
        <v>0.87331866427976435</v>
      </c>
      <c r="V292" s="168">
        <f t="shared" si="28"/>
        <v>0.87385807095820855</v>
      </c>
      <c r="W292" s="168">
        <f t="shared" si="28"/>
        <v>0.87439802982849446</v>
      </c>
      <c r="X292" s="168">
        <f t="shared" si="28"/>
        <v>0.87493854164708185</v>
      </c>
      <c r="Y292" s="168">
        <f t="shared" si="28"/>
        <v>0.87547960717170226</v>
      </c>
      <c r="Z292" s="168">
        <f t="shared" si="28"/>
        <v>0.87547960717170226</v>
      </c>
      <c r="AA292" s="168">
        <f t="shared" si="28"/>
        <v>0.87547960717170226</v>
      </c>
      <c r="AB292" s="168">
        <f t="shared" si="28"/>
        <v>0.87547960717170226</v>
      </c>
      <c r="AC292" s="168">
        <f t="shared" si="28"/>
        <v>0.87547960717170226</v>
      </c>
      <c r="AD292" s="168">
        <f t="shared" si="28"/>
        <v>0.87547960717170226</v>
      </c>
      <c r="AE292" s="168">
        <f t="shared" si="28"/>
        <v>0.87547960717170226</v>
      </c>
      <c r="AF292" s="168">
        <f t="shared" si="28"/>
        <v>0.87547960717170226</v>
      </c>
      <c r="AG292" s="168">
        <f t="shared" si="28"/>
        <v>0.87547960717170226</v>
      </c>
      <c r="AH292" s="168">
        <f t="shared" si="28"/>
        <v>0.87547960717170226</v>
      </c>
      <c r="AI292" s="168">
        <f t="shared" si="28"/>
        <v>0.87547960717170226</v>
      </c>
      <c r="AJ292" s="168">
        <f t="shared" si="28"/>
        <v>0.87547960717170226</v>
      </c>
      <c r="AK292" s="168">
        <f t="shared" si="28"/>
        <v>0.87547960717170226</v>
      </c>
      <c r="AL292" s="168">
        <f t="shared" si="28"/>
        <v>0.87547960717170226</v>
      </c>
      <c r="AM292" s="168">
        <f t="shared" si="28"/>
        <v>0.87547960717170226</v>
      </c>
      <c r="AN292" s="168">
        <f t="shared" si="28"/>
        <v>0.87547960717170226</v>
      </c>
      <c r="AO292" s="168">
        <f t="shared" si="28"/>
        <v>0.87547960717170226</v>
      </c>
      <c r="AP292" s="168">
        <f t="shared" si="28"/>
        <v>0.87547960717170226</v>
      </c>
      <c r="AQ292" s="168">
        <f t="shared" si="28"/>
        <v>0.87547960717170226</v>
      </c>
      <c r="AR292" s="168">
        <f t="shared" si="28"/>
        <v>0.87547960717170226</v>
      </c>
      <c r="AS292" s="168">
        <f t="shared" si="28"/>
        <v>0.87547960717170226</v>
      </c>
    </row>
    <row r="293" spans="7:46" ht="13.9" customHeight="1" x14ac:dyDescent="0.2">
      <c r="G293" s="16"/>
      <c r="H293" s="206"/>
      <c r="J293" s="204"/>
      <c r="K293" s="8" t="s">
        <v>114</v>
      </c>
      <c r="L293" s="168">
        <f t="shared" ref="L293:AS293" si="29">SUMPRODUCT($I$298:$I$303,L312:L317)</f>
        <v>0.86848872861724324</v>
      </c>
      <c r="M293" s="168">
        <f t="shared" si="29"/>
        <v>0.86848872861724324</v>
      </c>
      <c r="N293" s="168">
        <f t="shared" si="29"/>
        <v>0.86848872861724324</v>
      </c>
      <c r="O293" s="168">
        <f t="shared" si="29"/>
        <v>0.86848872861724324</v>
      </c>
      <c r="P293" s="168">
        <f t="shared" si="29"/>
        <v>0.86848872861724324</v>
      </c>
      <c r="Q293" s="168">
        <f t="shared" si="29"/>
        <v>0.86848872861724324</v>
      </c>
      <c r="R293" s="168">
        <f t="shared" si="29"/>
        <v>0.86848872861724324</v>
      </c>
      <c r="S293" s="168">
        <f t="shared" si="29"/>
        <v>0.86848872861724324</v>
      </c>
      <c r="T293" s="168">
        <f t="shared" si="29"/>
        <v>0.86848872861724324</v>
      </c>
      <c r="U293" s="168">
        <f t="shared" si="29"/>
        <v>0.86848872861724324</v>
      </c>
      <c r="V293" s="168">
        <f t="shared" si="29"/>
        <v>0.86848872861724324</v>
      </c>
      <c r="W293" s="168">
        <f t="shared" si="29"/>
        <v>0.86848872861724324</v>
      </c>
      <c r="X293" s="168">
        <f t="shared" si="29"/>
        <v>0.86848872861724324</v>
      </c>
      <c r="Y293" s="168">
        <f t="shared" si="29"/>
        <v>0.86848872861724324</v>
      </c>
      <c r="Z293" s="168">
        <f t="shared" si="29"/>
        <v>0.86848872861724324</v>
      </c>
      <c r="AA293" s="168">
        <f t="shared" si="29"/>
        <v>0.86848872861724324</v>
      </c>
      <c r="AB293" s="168">
        <f t="shared" si="29"/>
        <v>0.86848872861724324</v>
      </c>
      <c r="AC293" s="168">
        <f t="shared" si="29"/>
        <v>0.86848872861724324</v>
      </c>
      <c r="AD293" s="168">
        <f t="shared" si="29"/>
        <v>0.86848872861724324</v>
      </c>
      <c r="AE293" s="168">
        <f t="shared" si="29"/>
        <v>0.86848872861724324</v>
      </c>
      <c r="AF293" s="168">
        <f t="shared" si="29"/>
        <v>0.86848872861724324</v>
      </c>
      <c r="AG293" s="168">
        <f t="shared" si="29"/>
        <v>0.86848872861724324</v>
      </c>
      <c r="AH293" s="168">
        <f t="shared" si="29"/>
        <v>0.86848872861724324</v>
      </c>
      <c r="AI293" s="168">
        <f t="shared" si="29"/>
        <v>0.86848872861724324</v>
      </c>
      <c r="AJ293" s="168">
        <f t="shared" si="29"/>
        <v>0.86848872861724324</v>
      </c>
      <c r="AK293" s="168">
        <f t="shared" si="29"/>
        <v>0.86848872861724324</v>
      </c>
      <c r="AL293" s="168">
        <f t="shared" si="29"/>
        <v>0.86848872861724324</v>
      </c>
      <c r="AM293" s="168">
        <f t="shared" si="29"/>
        <v>0.86848872861724324</v>
      </c>
      <c r="AN293" s="168">
        <f t="shared" si="29"/>
        <v>0.86848872861724324</v>
      </c>
      <c r="AO293" s="168">
        <f t="shared" si="29"/>
        <v>0.86848872861724324</v>
      </c>
      <c r="AP293" s="168">
        <f t="shared" si="29"/>
        <v>0.86848872861724324</v>
      </c>
      <c r="AQ293" s="168">
        <f t="shared" si="29"/>
        <v>0.86848872861724324</v>
      </c>
      <c r="AR293" s="168">
        <f t="shared" si="29"/>
        <v>0.86848872861724324</v>
      </c>
      <c r="AS293" s="168">
        <f t="shared" si="29"/>
        <v>0.86848872861724324</v>
      </c>
    </row>
    <row r="294" spans="7:46" ht="13.9" customHeight="1" x14ac:dyDescent="0.2">
      <c r="G294" s="16"/>
      <c r="H294" s="206"/>
      <c r="J294" s="204"/>
      <c r="K294" s="8" t="s">
        <v>115</v>
      </c>
      <c r="L294" s="168">
        <f t="shared" ref="L294:AS296" si="30">(1-L$220*L291*(1-L$290/2)-L$290)/(1-L$220)</f>
        <v>1.0455844347615428</v>
      </c>
      <c r="M294" s="168">
        <f t="shared" si="30"/>
        <v>1.0452137291919903</v>
      </c>
      <c r="N294" s="168">
        <f t="shared" si="30"/>
        <v>1.0448422663465524</v>
      </c>
      <c r="O294" s="168">
        <f t="shared" si="30"/>
        <v>1.0444700441538259</v>
      </c>
      <c r="P294" s="168">
        <f t="shared" si="30"/>
        <v>1.0440970605354509</v>
      </c>
      <c r="Q294" s="168">
        <f t="shared" si="30"/>
        <v>1.043723313406083</v>
      </c>
      <c r="R294" s="168">
        <f t="shared" si="30"/>
        <v>1.0433488006733656</v>
      </c>
      <c r="S294" s="168">
        <f t="shared" si="30"/>
        <v>1.0429735202379022</v>
      </c>
      <c r="T294" s="168">
        <f t="shared" si="30"/>
        <v>1.0425974699932297</v>
      </c>
      <c r="U294" s="168">
        <f t="shared" si="30"/>
        <v>1.0422206478257894</v>
      </c>
      <c r="V294" s="168">
        <f t="shared" si="30"/>
        <v>1.0418430516148982</v>
      </c>
      <c r="W294" s="168">
        <f t="shared" si="30"/>
        <v>1.0414646792327233</v>
      </c>
      <c r="X294" s="168">
        <f t="shared" si="30"/>
        <v>1.0410855285442513</v>
      </c>
      <c r="Y294" s="168">
        <f t="shared" si="30"/>
        <v>1.0407055974072605</v>
      </c>
      <c r="Z294" s="168">
        <f t="shared" si="30"/>
        <v>1.0407055974072605</v>
      </c>
      <c r="AA294" s="168">
        <f t="shared" si="30"/>
        <v>1.0407055974072605</v>
      </c>
      <c r="AB294" s="168">
        <f t="shared" si="30"/>
        <v>1.0407055974072605</v>
      </c>
      <c r="AC294" s="168">
        <f t="shared" si="30"/>
        <v>1.0407055974072605</v>
      </c>
      <c r="AD294" s="168">
        <f t="shared" si="30"/>
        <v>1.0407055974072605</v>
      </c>
      <c r="AE294" s="168">
        <f t="shared" si="30"/>
        <v>1.0407055974072605</v>
      </c>
      <c r="AF294" s="168">
        <f t="shared" si="30"/>
        <v>1.0407055974072605</v>
      </c>
      <c r="AG294" s="168">
        <f t="shared" si="30"/>
        <v>1.0407055974072605</v>
      </c>
      <c r="AH294" s="168">
        <f t="shared" si="30"/>
        <v>1.0407055974072605</v>
      </c>
      <c r="AI294" s="168">
        <f t="shared" si="30"/>
        <v>1.0407055974072605</v>
      </c>
      <c r="AJ294" s="168">
        <f t="shared" si="30"/>
        <v>1.0407055974072605</v>
      </c>
      <c r="AK294" s="168">
        <f t="shared" si="30"/>
        <v>1.0407055974072605</v>
      </c>
      <c r="AL294" s="168">
        <f t="shared" si="30"/>
        <v>1.0407055974072605</v>
      </c>
      <c r="AM294" s="168">
        <f t="shared" si="30"/>
        <v>1.0407055974072605</v>
      </c>
      <c r="AN294" s="168">
        <f t="shared" si="30"/>
        <v>1.0407055974072605</v>
      </c>
      <c r="AO294" s="168">
        <f t="shared" si="30"/>
        <v>1.0407055974072605</v>
      </c>
      <c r="AP294" s="168">
        <f t="shared" si="30"/>
        <v>1.0407055974072605</v>
      </c>
      <c r="AQ294" s="168">
        <f t="shared" si="30"/>
        <v>1.0407055974072605</v>
      </c>
      <c r="AR294" s="168">
        <f t="shared" si="30"/>
        <v>1.0407055974072605</v>
      </c>
      <c r="AS294" s="168">
        <f t="shared" si="30"/>
        <v>1.0407055974072605</v>
      </c>
    </row>
    <row r="295" spans="7:46" ht="13.9" customHeight="1" x14ac:dyDescent="0.2">
      <c r="G295" s="16"/>
      <c r="H295" s="206"/>
      <c r="J295" s="204"/>
      <c r="K295" s="8" t="s">
        <v>116</v>
      </c>
      <c r="L295" s="168">
        <f t="shared" si="30"/>
        <v>1.0455844347615428</v>
      </c>
      <c r="M295" s="168">
        <f t="shared" si="30"/>
        <v>1.0453991765070607</v>
      </c>
      <c r="N295" s="168">
        <f t="shared" si="30"/>
        <v>1.0452137291919903</v>
      </c>
      <c r="O295" s="168">
        <f t="shared" si="30"/>
        <v>1.0450280925580571</v>
      </c>
      <c r="P295" s="168">
        <f t="shared" si="30"/>
        <v>1.0448422663465524</v>
      </c>
      <c r="Q295" s="168">
        <f t="shared" si="30"/>
        <v>1.0446562502983343</v>
      </c>
      <c r="R295" s="168">
        <f t="shared" si="30"/>
        <v>1.0444700441538259</v>
      </c>
      <c r="S295" s="168">
        <f t="shared" si="30"/>
        <v>1.0442836476530146</v>
      </c>
      <c r="T295" s="168">
        <f t="shared" si="30"/>
        <v>1.0440970605354509</v>
      </c>
      <c r="U295" s="168">
        <f t="shared" si="30"/>
        <v>1.0439102825402489</v>
      </c>
      <c r="V295" s="168">
        <f t="shared" si="30"/>
        <v>1.043723313406083</v>
      </c>
      <c r="W295" s="168">
        <f t="shared" si="30"/>
        <v>1.0435361528711899</v>
      </c>
      <c r="X295" s="168">
        <f t="shared" si="30"/>
        <v>1.0433488006733656</v>
      </c>
      <c r="Y295" s="168">
        <f t="shared" si="30"/>
        <v>1.0431612565499648</v>
      </c>
      <c r="Z295" s="168">
        <f t="shared" si="30"/>
        <v>1.0431612565499648</v>
      </c>
      <c r="AA295" s="168">
        <f t="shared" si="30"/>
        <v>1.0431612565499648</v>
      </c>
      <c r="AB295" s="168">
        <f t="shared" si="30"/>
        <v>1.0431612565499648</v>
      </c>
      <c r="AC295" s="168">
        <f t="shared" si="30"/>
        <v>1.0431612565499648</v>
      </c>
      <c r="AD295" s="168">
        <f t="shared" si="30"/>
        <v>1.0431612565499648</v>
      </c>
      <c r="AE295" s="168">
        <f t="shared" si="30"/>
        <v>1.0431612565499648</v>
      </c>
      <c r="AF295" s="168">
        <f t="shared" si="30"/>
        <v>1.0431612565499648</v>
      </c>
      <c r="AG295" s="168">
        <f t="shared" si="30"/>
        <v>1.0431612565499648</v>
      </c>
      <c r="AH295" s="168">
        <f t="shared" si="30"/>
        <v>1.0431612565499648</v>
      </c>
      <c r="AI295" s="168">
        <f t="shared" si="30"/>
        <v>1.0431612565499648</v>
      </c>
      <c r="AJ295" s="168">
        <f t="shared" si="30"/>
        <v>1.0431612565499648</v>
      </c>
      <c r="AK295" s="168">
        <f t="shared" si="30"/>
        <v>1.0431612565499648</v>
      </c>
      <c r="AL295" s="168">
        <f t="shared" si="30"/>
        <v>1.0431612565499648</v>
      </c>
      <c r="AM295" s="168">
        <f t="shared" si="30"/>
        <v>1.0431612565499648</v>
      </c>
      <c r="AN295" s="168">
        <f t="shared" si="30"/>
        <v>1.0431612565499648</v>
      </c>
      <c r="AO295" s="168">
        <f t="shared" si="30"/>
        <v>1.0431612565499648</v>
      </c>
      <c r="AP295" s="168">
        <f t="shared" si="30"/>
        <v>1.0431612565499648</v>
      </c>
      <c r="AQ295" s="168">
        <f t="shared" si="30"/>
        <v>1.0431612565499648</v>
      </c>
      <c r="AR295" s="168">
        <f t="shared" si="30"/>
        <v>1.0431612565499648</v>
      </c>
      <c r="AS295" s="168">
        <f t="shared" si="30"/>
        <v>1.0431612565499648</v>
      </c>
    </row>
    <row r="296" spans="7:46" ht="13.9" customHeight="1" x14ac:dyDescent="0.2">
      <c r="G296" s="16"/>
      <c r="H296" s="206"/>
      <c r="J296" s="204"/>
      <c r="K296" s="8" t="s">
        <v>117</v>
      </c>
      <c r="L296" s="168">
        <f t="shared" si="30"/>
        <v>1.0455844347615428</v>
      </c>
      <c r="M296" s="168">
        <f t="shared" si="30"/>
        <v>1.0455844347615428</v>
      </c>
      <c r="N296" s="168">
        <f t="shared" si="30"/>
        <v>1.0455844347615428</v>
      </c>
      <c r="O296" s="168">
        <f t="shared" si="30"/>
        <v>1.0455844347615428</v>
      </c>
      <c r="P296" s="168">
        <f t="shared" si="30"/>
        <v>1.0455844347615428</v>
      </c>
      <c r="Q296" s="168">
        <f t="shared" si="30"/>
        <v>1.0455844347615428</v>
      </c>
      <c r="R296" s="168">
        <f t="shared" si="30"/>
        <v>1.0455844347615428</v>
      </c>
      <c r="S296" s="168">
        <f t="shared" si="30"/>
        <v>1.0455844347615428</v>
      </c>
      <c r="T296" s="168">
        <f t="shared" si="30"/>
        <v>1.0455844347615428</v>
      </c>
      <c r="U296" s="168">
        <f t="shared" si="30"/>
        <v>1.0455844347615428</v>
      </c>
      <c r="V296" s="168">
        <f t="shared" si="30"/>
        <v>1.0455844347615428</v>
      </c>
      <c r="W296" s="168">
        <f t="shared" si="30"/>
        <v>1.0455844347615428</v>
      </c>
      <c r="X296" s="168">
        <f t="shared" si="30"/>
        <v>1.0455844347615428</v>
      </c>
      <c r="Y296" s="168">
        <f t="shared" si="30"/>
        <v>1.0455844347615428</v>
      </c>
      <c r="Z296" s="168">
        <f t="shared" si="30"/>
        <v>1.0455844347615428</v>
      </c>
      <c r="AA296" s="168">
        <f t="shared" si="30"/>
        <v>1.0455844347615428</v>
      </c>
      <c r="AB296" s="168">
        <f t="shared" si="30"/>
        <v>1.0455844347615428</v>
      </c>
      <c r="AC296" s="168">
        <f t="shared" si="30"/>
        <v>1.0455844347615428</v>
      </c>
      <c r="AD296" s="168">
        <f t="shared" si="30"/>
        <v>1.0455844347615428</v>
      </c>
      <c r="AE296" s="168">
        <f t="shared" si="30"/>
        <v>1.0455844347615428</v>
      </c>
      <c r="AF296" s="168">
        <f t="shared" si="30"/>
        <v>1.0455844347615428</v>
      </c>
      <c r="AG296" s="168">
        <f t="shared" si="30"/>
        <v>1.0455844347615428</v>
      </c>
      <c r="AH296" s="168">
        <f t="shared" si="30"/>
        <v>1.0455844347615428</v>
      </c>
      <c r="AI296" s="168">
        <f t="shared" si="30"/>
        <v>1.0455844347615428</v>
      </c>
      <c r="AJ296" s="168">
        <f t="shared" si="30"/>
        <v>1.0455844347615428</v>
      </c>
      <c r="AK296" s="168">
        <f t="shared" si="30"/>
        <v>1.0455844347615428</v>
      </c>
      <c r="AL296" s="168">
        <f t="shared" si="30"/>
        <v>1.0455844347615428</v>
      </c>
      <c r="AM296" s="168">
        <f t="shared" si="30"/>
        <v>1.0455844347615428</v>
      </c>
      <c r="AN296" s="168">
        <f t="shared" si="30"/>
        <v>1.0455844347615428</v>
      </c>
      <c r="AO296" s="168">
        <f t="shared" si="30"/>
        <v>1.0455844347615428</v>
      </c>
      <c r="AP296" s="168">
        <f t="shared" si="30"/>
        <v>1.0455844347615428</v>
      </c>
      <c r="AQ296" s="168">
        <f t="shared" si="30"/>
        <v>1.0455844347615428</v>
      </c>
      <c r="AR296" s="168">
        <f t="shared" si="30"/>
        <v>1.0455844347615428</v>
      </c>
      <c r="AS296" s="168">
        <f t="shared" si="30"/>
        <v>1.0455844347615428</v>
      </c>
    </row>
    <row r="297" spans="7:46" ht="13.9" customHeight="1" x14ac:dyDescent="0.2">
      <c r="G297" s="16"/>
      <c r="H297" s="169"/>
      <c r="I297" s="170"/>
      <c r="J297" s="171"/>
      <c r="K297" s="172" t="s">
        <v>118</v>
      </c>
      <c r="L297" s="154">
        <v>2017</v>
      </c>
      <c r="M297" s="154">
        <v>2018</v>
      </c>
      <c r="N297" s="154">
        <v>2019</v>
      </c>
      <c r="O297" s="154">
        <v>2020</v>
      </c>
      <c r="P297" s="154">
        <v>2021</v>
      </c>
      <c r="Q297" s="154">
        <v>2022</v>
      </c>
      <c r="R297" s="154">
        <v>2023</v>
      </c>
      <c r="S297" s="154">
        <v>2024</v>
      </c>
      <c r="T297" s="154">
        <v>2025</v>
      </c>
      <c r="U297" s="154">
        <v>2026</v>
      </c>
      <c r="V297" s="154">
        <v>2027</v>
      </c>
      <c r="W297" s="154">
        <v>2028</v>
      </c>
      <c r="X297" s="154">
        <v>2029</v>
      </c>
      <c r="Y297" s="154">
        <v>2030</v>
      </c>
      <c r="Z297" s="154">
        <v>2031</v>
      </c>
      <c r="AA297" s="154">
        <v>2032</v>
      </c>
      <c r="AB297" s="154">
        <v>2033</v>
      </c>
      <c r="AC297" s="154">
        <v>2034</v>
      </c>
      <c r="AD297" s="154">
        <v>2035</v>
      </c>
      <c r="AE297" s="154">
        <v>2036</v>
      </c>
      <c r="AF297" s="154">
        <v>2037</v>
      </c>
      <c r="AG297" s="154">
        <v>2038</v>
      </c>
      <c r="AH297" s="154">
        <v>2039</v>
      </c>
      <c r="AI297" s="154">
        <v>2040</v>
      </c>
      <c r="AJ297" s="154">
        <v>2041</v>
      </c>
      <c r="AK297" s="154">
        <v>2042</v>
      </c>
      <c r="AL297" s="154">
        <v>2043</v>
      </c>
      <c r="AM297" s="154">
        <v>2044</v>
      </c>
      <c r="AN297" s="154">
        <v>2045</v>
      </c>
      <c r="AO297" s="154">
        <v>2046</v>
      </c>
      <c r="AP297" s="154">
        <v>2047</v>
      </c>
      <c r="AQ297" s="154">
        <v>2048</v>
      </c>
      <c r="AR297" s="154">
        <v>2049</v>
      </c>
      <c r="AS297" s="154">
        <v>2050</v>
      </c>
    </row>
    <row r="298" spans="7:46" ht="13.9" customHeight="1" x14ac:dyDescent="0.2">
      <c r="G298" s="16"/>
      <c r="H298" s="169"/>
      <c r="I298" s="170">
        <v>0.2</v>
      </c>
      <c r="J298" s="207" t="s">
        <v>119</v>
      </c>
      <c r="K298" s="119">
        <v>1</v>
      </c>
      <c r="L298" s="173">
        <f t="shared" ref="L298:AS303" si="31">1/((1+L$224)*(1+L$203))^$K298</f>
        <v>0.94990271229407064</v>
      </c>
      <c r="M298" s="173">
        <f t="shared" si="31"/>
        <v>0.95033741767296953</v>
      </c>
      <c r="N298" s="173">
        <f t="shared" si="31"/>
        <v>0.95077252110375632</v>
      </c>
      <c r="O298" s="173">
        <f t="shared" si="31"/>
        <v>0.95120802313341535</v>
      </c>
      <c r="P298" s="173">
        <f t="shared" si="31"/>
        <v>0.95164392430993294</v>
      </c>
      <c r="Q298" s="173">
        <f t="shared" si="31"/>
        <v>0.9520802251823004</v>
      </c>
      <c r="R298" s="173">
        <f t="shared" si="31"/>
        <v>0.95251692630051621</v>
      </c>
      <c r="S298" s="173">
        <f t="shared" si="31"/>
        <v>0.95295402821558917</v>
      </c>
      <c r="T298" s="173">
        <f t="shared" si="31"/>
        <v>0.95339153147953914</v>
      </c>
      <c r="U298" s="173">
        <f t="shared" si="31"/>
        <v>0.95382943664540021</v>
      </c>
      <c r="V298" s="173">
        <f t="shared" si="31"/>
        <v>0.95426774426722361</v>
      </c>
      <c r="W298" s="173">
        <f t="shared" si="31"/>
        <v>0.95470645490007888</v>
      </c>
      <c r="X298" s="173">
        <f t="shared" si="31"/>
        <v>0.95514556910005677</v>
      </c>
      <c r="Y298" s="173">
        <f t="shared" si="31"/>
        <v>0.95558508742427217</v>
      </c>
      <c r="Z298" s="173">
        <f t="shared" si="31"/>
        <v>0.95558508742427217</v>
      </c>
      <c r="AA298" s="173">
        <f t="shared" si="31"/>
        <v>0.95558508742427217</v>
      </c>
      <c r="AB298" s="173">
        <f t="shared" si="31"/>
        <v>0.95558508742427217</v>
      </c>
      <c r="AC298" s="173">
        <f t="shared" si="31"/>
        <v>0.95558508742427217</v>
      </c>
      <c r="AD298" s="173">
        <f t="shared" si="31"/>
        <v>0.95558508742427217</v>
      </c>
      <c r="AE298" s="173">
        <f t="shared" si="31"/>
        <v>0.95558508742427217</v>
      </c>
      <c r="AF298" s="173">
        <f t="shared" si="31"/>
        <v>0.95558508742427217</v>
      </c>
      <c r="AG298" s="173">
        <f t="shared" si="31"/>
        <v>0.95558508742427217</v>
      </c>
      <c r="AH298" s="173">
        <f t="shared" si="31"/>
        <v>0.95558508742427217</v>
      </c>
      <c r="AI298" s="173">
        <f t="shared" si="31"/>
        <v>0.95558508742427217</v>
      </c>
      <c r="AJ298" s="173">
        <f t="shared" si="31"/>
        <v>0.95558508742427217</v>
      </c>
      <c r="AK298" s="173">
        <f t="shared" si="31"/>
        <v>0.95558508742427217</v>
      </c>
      <c r="AL298" s="173">
        <f t="shared" si="31"/>
        <v>0.95558508742427217</v>
      </c>
      <c r="AM298" s="173">
        <f t="shared" si="31"/>
        <v>0.95558508742427217</v>
      </c>
      <c r="AN298" s="173">
        <f t="shared" si="31"/>
        <v>0.95558508742427217</v>
      </c>
      <c r="AO298" s="173">
        <f t="shared" si="31"/>
        <v>0.95558508742427217</v>
      </c>
      <c r="AP298" s="173">
        <f t="shared" si="31"/>
        <v>0.95558508742427217</v>
      </c>
      <c r="AQ298" s="173">
        <f t="shared" si="31"/>
        <v>0.95558508742427217</v>
      </c>
      <c r="AR298" s="173">
        <f t="shared" si="31"/>
        <v>0.95558508742427217</v>
      </c>
      <c r="AS298" s="173">
        <f t="shared" si="31"/>
        <v>0.95558508742427217</v>
      </c>
    </row>
    <row r="299" spans="7:46" ht="13.9" customHeight="1" x14ac:dyDescent="0.2">
      <c r="G299" s="16"/>
      <c r="H299" s="169"/>
      <c r="I299" s="170">
        <v>0.32</v>
      </c>
      <c r="J299" s="207"/>
      <c r="K299" s="119">
        <v>2</v>
      </c>
      <c r="L299" s="173">
        <f t="shared" si="31"/>
        <v>0.90231516282363189</v>
      </c>
      <c r="M299" s="173">
        <f t="shared" si="31"/>
        <v>0.90314120742932813</v>
      </c>
      <c r="N299" s="173">
        <f t="shared" si="31"/>
        <v>0.9039683868859929</v>
      </c>
      <c r="O299" s="173">
        <f t="shared" si="31"/>
        <v>0.90479670327338013</v>
      </c>
      <c r="P299" s="173">
        <f t="shared" si="31"/>
        <v>0.90562615867600937</v>
      </c>
      <c r="Q299" s="173">
        <f t="shared" si="31"/>
        <v>0.90645675518317981</v>
      </c>
      <c r="R299" s="173">
        <f t="shared" si="31"/>
        <v>0.90728849488898322</v>
      </c>
      <c r="S299" s="173">
        <f t="shared" si="31"/>
        <v>0.908121379892318</v>
      </c>
      <c r="T299" s="173">
        <f t="shared" si="31"/>
        <v>0.90895541229690102</v>
      </c>
      <c r="U299" s="173">
        <f t="shared" si="31"/>
        <v>0.90979059421128139</v>
      </c>
      <c r="V299" s="173">
        <f t="shared" si="31"/>
        <v>0.91062692774885523</v>
      </c>
      <c r="W299" s="173">
        <f t="shared" si="31"/>
        <v>0.91146441502787634</v>
      </c>
      <c r="X299" s="173">
        <f t="shared" si="31"/>
        <v>0.91230305817147128</v>
      </c>
      <c r="Y299" s="173">
        <f t="shared" si="31"/>
        <v>0.91314285930765393</v>
      </c>
      <c r="Z299" s="173">
        <f t="shared" si="31"/>
        <v>0.91314285930765393</v>
      </c>
      <c r="AA299" s="173">
        <f t="shared" si="31"/>
        <v>0.91314285930765393</v>
      </c>
      <c r="AB299" s="173">
        <f t="shared" si="31"/>
        <v>0.91314285930765393</v>
      </c>
      <c r="AC299" s="173">
        <f t="shared" si="31"/>
        <v>0.91314285930765393</v>
      </c>
      <c r="AD299" s="173">
        <f t="shared" si="31"/>
        <v>0.91314285930765393</v>
      </c>
      <c r="AE299" s="173">
        <f t="shared" si="31"/>
        <v>0.91314285930765393</v>
      </c>
      <c r="AF299" s="173">
        <f t="shared" si="31"/>
        <v>0.91314285930765393</v>
      </c>
      <c r="AG299" s="173">
        <f t="shared" si="31"/>
        <v>0.91314285930765393</v>
      </c>
      <c r="AH299" s="173">
        <f t="shared" si="31"/>
        <v>0.91314285930765393</v>
      </c>
      <c r="AI299" s="173">
        <f t="shared" si="31"/>
        <v>0.91314285930765393</v>
      </c>
      <c r="AJ299" s="173">
        <f t="shared" si="31"/>
        <v>0.91314285930765393</v>
      </c>
      <c r="AK299" s="173">
        <f t="shared" si="31"/>
        <v>0.91314285930765393</v>
      </c>
      <c r="AL299" s="173">
        <f t="shared" si="31"/>
        <v>0.91314285930765393</v>
      </c>
      <c r="AM299" s="173">
        <f t="shared" si="31"/>
        <v>0.91314285930765393</v>
      </c>
      <c r="AN299" s="173">
        <f t="shared" si="31"/>
        <v>0.91314285930765393</v>
      </c>
      <c r="AO299" s="173">
        <f t="shared" si="31"/>
        <v>0.91314285930765393</v>
      </c>
      <c r="AP299" s="173">
        <f t="shared" si="31"/>
        <v>0.91314285930765393</v>
      </c>
      <c r="AQ299" s="173">
        <f t="shared" si="31"/>
        <v>0.91314285930765393</v>
      </c>
      <c r="AR299" s="173">
        <f t="shared" si="31"/>
        <v>0.91314285930765393</v>
      </c>
      <c r="AS299" s="173">
        <f t="shared" si="31"/>
        <v>0.91314285930765393</v>
      </c>
    </row>
    <row r="300" spans="7:46" ht="13.9" customHeight="1" x14ac:dyDescent="0.2">
      <c r="G300" s="16"/>
      <c r="H300" s="169"/>
      <c r="I300" s="170">
        <v>0.192</v>
      </c>
      <c r="J300" s="207"/>
      <c r="K300" s="119">
        <v>3</v>
      </c>
      <c r="L300" s="173">
        <f t="shared" si="31"/>
        <v>0.85711162051023382</v>
      </c>
      <c r="M300" s="173">
        <f t="shared" si="31"/>
        <v>0.85828888286243543</v>
      </c>
      <c r="N300" s="173">
        <f t="shared" si="31"/>
        <v>0.85946830219769133</v>
      </c>
      <c r="O300" s="173">
        <f t="shared" si="31"/>
        <v>0.86064988345830329</v>
      </c>
      <c r="P300" s="173">
        <f t="shared" si="31"/>
        <v>0.86183363160016757</v>
      </c>
      <c r="Q300" s="173">
        <f t="shared" si="31"/>
        <v>0.86301955159281918</v>
      </c>
      <c r="R300" s="173">
        <f t="shared" si="31"/>
        <v>0.86420764841947595</v>
      </c>
      <c r="S300" s="173">
        <f t="shared" si="31"/>
        <v>0.86539792707708374</v>
      </c>
      <c r="T300" s="173">
        <f t="shared" si="31"/>
        <v>0.86659039257635839</v>
      </c>
      <c r="U300" s="173">
        <f t="shared" si="31"/>
        <v>0.86778504994183048</v>
      </c>
      <c r="V300" s="173">
        <f t="shared" si="31"/>
        <v>0.86898190421189214</v>
      </c>
      <c r="W300" s="173">
        <f t="shared" si="31"/>
        <v>0.87018096043883808</v>
      </c>
      <c r="X300" s="173">
        <f t="shared" si="31"/>
        <v>0.87138222368891216</v>
      </c>
      <c r="Y300" s="173">
        <f t="shared" si="31"/>
        <v>0.87258569904235439</v>
      </c>
      <c r="Z300" s="173">
        <f t="shared" si="31"/>
        <v>0.87258569904235439</v>
      </c>
      <c r="AA300" s="173">
        <f t="shared" si="31"/>
        <v>0.87258569904235439</v>
      </c>
      <c r="AB300" s="173">
        <f t="shared" si="31"/>
        <v>0.87258569904235439</v>
      </c>
      <c r="AC300" s="173">
        <f t="shared" si="31"/>
        <v>0.87258569904235439</v>
      </c>
      <c r="AD300" s="173">
        <f t="shared" si="31"/>
        <v>0.87258569904235439</v>
      </c>
      <c r="AE300" s="173">
        <f t="shared" si="31"/>
        <v>0.87258569904235439</v>
      </c>
      <c r="AF300" s="173">
        <f t="shared" si="31"/>
        <v>0.87258569904235439</v>
      </c>
      <c r="AG300" s="173">
        <f t="shared" si="31"/>
        <v>0.87258569904235439</v>
      </c>
      <c r="AH300" s="173">
        <f t="shared" si="31"/>
        <v>0.87258569904235439</v>
      </c>
      <c r="AI300" s="173">
        <f t="shared" si="31"/>
        <v>0.87258569904235439</v>
      </c>
      <c r="AJ300" s="173">
        <f t="shared" si="31"/>
        <v>0.87258569904235439</v>
      </c>
      <c r="AK300" s="173">
        <f t="shared" si="31"/>
        <v>0.87258569904235439</v>
      </c>
      <c r="AL300" s="173">
        <f t="shared" si="31"/>
        <v>0.87258569904235439</v>
      </c>
      <c r="AM300" s="173">
        <f t="shared" si="31"/>
        <v>0.87258569904235439</v>
      </c>
      <c r="AN300" s="173">
        <f t="shared" si="31"/>
        <v>0.87258569904235439</v>
      </c>
      <c r="AO300" s="173">
        <f t="shared" si="31"/>
        <v>0.87258569904235439</v>
      </c>
      <c r="AP300" s="173">
        <f t="shared" si="31"/>
        <v>0.87258569904235439</v>
      </c>
      <c r="AQ300" s="173">
        <f t="shared" si="31"/>
        <v>0.87258569904235439</v>
      </c>
      <c r="AR300" s="173">
        <f t="shared" si="31"/>
        <v>0.87258569904235439</v>
      </c>
      <c r="AS300" s="173">
        <f t="shared" si="31"/>
        <v>0.87258569904235439</v>
      </c>
    </row>
    <row r="301" spans="7:46" ht="13.9" customHeight="1" x14ac:dyDescent="0.2">
      <c r="G301" s="16"/>
      <c r="H301" s="169"/>
      <c r="I301" s="170">
        <v>0.1152</v>
      </c>
      <c r="J301" s="207"/>
      <c r="K301" s="119">
        <v>4</v>
      </c>
      <c r="L301" s="173">
        <f t="shared" si="31"/>
        <v>0.81417265306143727</v>
      </c>
      <c r="M301" s="173">
        <f t="shared" si="31"/>
        <v>0.81566404055690467</v>
      </c>
      <c r="N301" s="173">
        <f t="shared" si="31"/>
        <v>0.81715884448926412</v>
      </c>
      <c r="O301" s="173">
        <f t="shared" si="31"/>
        <v>0.81865707425437706</v>
      </c>
      <c r="P301" s="173">
        <f t="shared" si="31"/>
        <v>0.82015873927826444</v>
      </c>
      <c r="Q301" s="173">
        <f t="shared" si="31"/>
        <v>0.82166384901721901</v>
      </c>
      <c r="R301" s="173">
        <f t="shared" si="31"/>
        <v>0.82317241295791643</v>
      </c>
      <c r="S301" s="173">
        <f t="shared" si="31"/>
        <v>0.82468444061752777</v>
      </c>
      <c r="T301" s="173">
        <f t="shared" si="31"/>
        <v>0.82619994154382925</v>
      </c>
      <c r="U301" s="173">
        <f t="shared" si="31"/>
        <v>0.82771892531531643</v>
      </c>
      <c r="V301" s="173">
        <f t="shared" si="31"/>
        <v>0.82924140154131876</v>
      </c>
      <c r="W301" s="173">
        <f t="shared" si="31"/>
        <v>0.83076737986210891</v>
      </c>
      <c r="X301" s="173">
        <f t="shared" si="31"/>
        <v>0.83229686994901897</v>
      </c>
      <c r="Y301" s="173">
        <f t="shared" si="31"/>
        <v>0.83382988150455795</v>
      </c>
      <c r="Z301" s="173">
        <f t="shared" si="31"/>
        <v>0.83382988150455795</v>
      </c>
      <c r="AA301" s="173">
        <f t="shared" si="31"/>
        <v>0.83382988150455795</v>
      </c>
      <c r="AB301" s="173">
        <f t="shared" si="31"/>
        <v>0.83382988150455795</v>
      </c>
      <c r="AC301" s="173">
        <f t="shared" si="31"/>
        <v>0.83382988150455795</v>
      </c>
      <c r="AD301" s="173">
        <f t="shared" si="31"/>
        <v>0.83382988150455795</v>
      </c>
      <c r="AE301" s="173">
        <f t="shared" si="31"/>
        <v>0.83382988150455795</v>
      </c>
      <c r="AF301" s="173">
        <f t="shared" si="31"/>
        <v>0.83382988150455795</v>
      </c>
      <c r="AG301" s="173">
        <f t="shared" si="31"/>
        <v>0.83382988150455795</v>
      </c>
      <c r="AH301" s="173">
        <f t="shared" si="31"/>
        <v>0.83382988150455795</v>
      </c>
      <c r="AI301" s="173">
        <f t="shared" si="31"/>
        <v>0.83382988150455795</v>
      </c>
      <c r="AJ301" s="173">
        <f t="shared" si="31"/>
        <v>0.83382988150455795</v>
      </c>
      <c r="AK301" s="173">
        <f t="shared" si="31"/>
        <v>0.83382988150455795</v>
      </c>
      <c r="AL301" s="173">
        <f t="shared" si="31"/>
        <v>0.83382988150455795</v>
      </c>
      <c r="AM301" s="173">
        <f t="shared" si="31"/>
        <v>0.83382988150455795</v>
      </c>
      <c r="AN301" s="173">
        <f t="shared" si="31"/>
        <v>0.83382988150455795</v>
      </c>
      <c r="AO301" s="173">
        <f t="shared" si="31"/>
        <v>0.83382988150455795</v>
      </c>
      <c r="AP301" s="173">
        <f t="shared" si="31"/>
        <v>0.83382988150455795</v>
      </c>
      <c r="AQ301" s="173">
        <f t="shared" si="31"/>
        <v>0.83382988150455795</v>
      </c>
      <c r="AR301" s="173">
        <f t="shared" si="31"/>
        <v>0.83382988150455795</v>
      </c>
      <c r="AS301" s="173">
        <f t="shared" si="31"/>
        <v>0.83382988150455795</v>
      </c>
    </row>
    <row r="302" spans="7:46" ht="13.9" customHeight="1" x14ac:dyDescent="0.2">
      <c r="G302" s="16"/>
      <c r="H302" s="169"/>
      <c r="I302" s="170">
        <v>0.1152</v>
      </c>
      <c r="J302" s="207"/>
      <c r="K302" s="119">
        <v>5</v>
      </c>
      <c r="L302" s="173">
        <f t="shared" si="31"/>
        <v>0.77338481141871873</v>
      </c>
      <c r="M302" s="173">
        <f t="shared" si="31"/>
        <v>0.77515605799154919</v>
      </c>
      <c r="N302" s="173">
        <f t="shared" si="31"/>
        <v>0.77693217471729004</v>
      </c>
      <c r="O302" s="173">
        <f t="shared" si="31"/>
        <v>0.77871317722569167</v>
      </c>
      <c r="P302" s="173">
        <f t="shared" si="31"/>
        <v>0.78049908120385458</v>
      </c>
      <c r="Q302" s="173">
        <f t="shared" si="31"/>
        <v>0.78228990239646956</v>
      </c>
      <c r="R302" s="173">
        <f t="shared" si="31"/>
        <v>0.78408565660605389</v>
      </c>
      <c r="S302" s="173">
        <f t="shared" si="31"/>
        <v>0.78588635969319298</v>
      </c>
      <c r="T302" s="173">
        <f t="shared" si="31"/>
        <v>0.78769202757677703</v>
      </c>
      <c r="U302" s="173">
        <f t="shared" si="31"/>
        <v>0.7895026762342443</v>
      </c>
      <c r="V302" s="173">
        <f t="shared" si="31"/>
        <v>0.79131832170182526</v>
      </c>
      <c r="W302" s="173">
        <f t="shared" si="31"/>
        <v>0.79313898007478123</v>
      </c>
      <c r="X302" s="173">
        <f t="shared" si="31"/>
        <v>0.7949646675076516</v>
      </c>
      <c r="Y302" s="173">
        <f t="shared" si="31"/>
        <v>0.79679540021450346</v>
      </c>
      <c r="Z302" s="173">
        <f t="shared" si="31"/>
        <v>0.79679540021450346</v>
      </c>
      <c r="AA302" s="173">
        <f t="shared" si="31"/>
        <v>0.79679540021450346</v>
      </c>
      <c r="AB302" s="173">
        <f t="shared" si="31"/>
        <v>0.79679540021450346</v>
      </c>
      <c r="AC302" s="173">
        <f t="shared" si="31"/>
        <v>0.79679540021450346</v>
      </c>
      <c r="AD302" s="173">
        <f t="shared" si="31"/>
        <v>0.79679540021450346</v>
      </c>
      <c r="AE302" s="173">
        <f t="shared" si="31"/>
        <v>0.79679540021450346</v>
      </c>
      <c r="AF302" s="173">
        <f t="shared" si="31"/>
        <v>0.79679540021450346</v>
      </c>
      <c r="AG302" s="173">
        <f t="shared" si="31"/>
        <v>0.79679540021450346</v>
      </c>
      <c r="AH302" s="173">
        <f t="shared" si="31"/>
        <v>0.79679540021450346</v>
      </c>
      <c r="AI302" s="173">
        <f t="shared" si="31"/>
        <v>0.79679540021450346</v>
      </c>
      <c r="AJ302" s="173">
        <f t="shared" si="31"/>
        <v>0.79679540021450346</v>
      </c>
      <c r="AK302" s="173">
        <f t="shared" si="31"/>
        <v>0.79679540021450346</v>
      </c>
      <c r="AL302" s="173">
        <f t="shared" si="31"/>
        <v>0.79679540021450346</v>
      </c>
      <c r="AM302" s="173">
        <f t="shared" si="31"/>
        <v>0.79679540021450346</v>
      </c>
      <c r="AN302" s="173">
        <f t="shared" si="31"/>
        <v>0.79679540021450346</v>
      </c>
      <c r="AO302" s="173">
        <f t="shared" si="31"/>
        <v>0.79679540021450346</v>
      </c>
      <c r="AP302" s="173">
        <f t="shared" si="31"/>
        <v>0.79679540021450346</v>
      </c>
      <c r="AQ302" s="173">
        <f t="shared" si="31"/>
        <v>0.79679540021450346</v>
      </c>
      <c r="AR302" s="173">
        <f t="shared" si="31"/>
        <v>0.79679540021450346</v>
      </c>
      <c r="AS302" s="173">
        <f t="shared" si="31"/>
        <v>0.79679540021450346</v>
      </c>
    </row>
    <row r="303" spans="7:46" ht="13.9" customHeight="1" x14ac:dyDescent="0.2">
      <c r="G303" s="16"/>
      <c r="H303" s="169"/>
      <c r="I303" s="170">
        <v>5.7599999999999998E-2</v>
      </c>
      <c r="J303" s="207"/>
      <c r="K303" s="119">
        <v>6</v>
      </c>
      <c r="L303" s="173">
        <f t="shared" si="31"/>
        <v>0.73464033001367912</v>
      </c>
      <c r="M303" s="173">
        <f t="shared" si="31"/>
        <v>0.73665980644524742</v>
      </c>
      <c r="N303" s="173">
        <f t="shared" si="31"/>
        <v>0.738685762482582</v>
      </c>
      <c r="O303" s="173">
        <f t="shared" si="31"/>
        <v>0.74071822189679115</v>
      </c>
      <c r="P303" s="173">
        <f t="shared" si="31"/>
        <v>0.74275720855713323</v>
      </c>
      <c r="Q303" s="173">
        <f t="shared" si="31"/>
        <v>0.74480274643147049</v>
      </c>
      <c r="R303" s="173">
        <f t="shared" si="31"/>
        <v>0.74685485958672049</v>
      </c>
      <c r="S303" s="173">
        <f t="shared" si="31"/>
        <v>0.74891357218931376</v>
      </c>
      <c r="T303" s="173">
        <f t="shared" si="31"/>
        <v>0.75097890850564686</v>
      </c>
      <c r="U303" s="173">
        <f t="shared" si="31"/>
        <v>0.75305089290254501</v>
      </c>
      <c r="V303" s="173">
        <f t="shared" si="31"/>
        <v>0.75512954984772596</v>
      </c>
      <c r="W303" s="173">
        <f t="shared" si="31"/>
        <v>0.7572149039102587</v>
      </c>
      <c r="X303" s="173">
        <f t="shared" si="31"/>
        <v>0.75930697976103334</v>
      </c>
      <c r="Y303" s="173">
        <f t="shared" si="31"/>
        <v>0.76140580217323428</v>
      </c>
      <c r="Z303" s="173">
        <f t="shared" si="31"/>
        <v>0.76140580217323428</v>
      </c>
      <c r="AA303" s="173">
        <f t="shared" si="31"/>
        <v>0.76140580217323428</v>
      </c>
      <c r="AB303" s="173">
        <f t="shared" si="31"/>
        <v>0.76140580217323428</v>
      </c>
      <c r="AC303" s="173">
        <f t="shared" si="31"/>
        <v>0.76140580217323428</v>
      </c>
      <c r="AD303" s="173">
        <f t="shared" si="31"/>
        <v>0.76140580217323428</v>
      </c>
      <c r="AE303" s="173">
        <f t="shared" si="31"/>
        <v>0.76140580217323428</v>
      </c>
      <c r="AF303" s="173">
        <f t="shared" si="31"/>
        <v>0.76140580217323428</v>
      </c>
      <c r="AG303" s="173">
        <f t="shared" si="31"/>
        <v>0.76140580217323428</v>
      </c>
      <c r="AH303" s="173">
        <f t="shared" si="31"/>
        <v>0.76140580217323428</v>
      </c>
      <c r="AI303" s="173">
        <f t="shared" si="31"/>
        <v>0.76140580217323428</v>
      </c>
      <c r="AJ303" s="173">
        <f t="shared" si="31"/>
        <v>0.76140580217323428</v>
      </c>
      <c r="AK303" s="173">
        <f t="shared" si="31"/>
        <v>0.76140580217323428</v>
      </c>
      <c r="AL303" s="173">
        <f t="shared" si="31"/>
        <v>0.76140580217323428</v>
      </c>
      <c r="AM303" s="173">
        <f t="shared" si="31"/>
        <v>0.76140580217323428</v>
      </c>
      <c r="AN303" s="173">
        <f t="shared" si="31"/>
        <v>0.76140580217323428</v>
      </c>
      <c r="AO303" s="173">
        <f t="shared" si="31"/>
        <v>0.76140580217323428</v>
      </c>
      <c r="AP303" s="173">
        <f t="shared" si="31"/>
        <v>0.76140580217323428</v>
      </c>
      <c r="AQ303" s="173">
        <f t="shared" si="31"/>
        <v>0.76140580217323428</v>
      </c>
      <c r="AR303" s="173">
        <f t="shared" si="31"/>
        <v>0.76140580217323428</v>
      </c>
      <c r="AS303" s="173">
        <f t="shared" si="31"/>
        <v>0.76140580217323428</v>
      </c>
    </row>
    <row r="304" spans="7:46" ht="13.9" customHeight="1" x14ac:dyDescent="0.2">
      <c r="G304" s="16"/>
      <c r="H304" s="169"/>
      <c r="I304" s="170"/>
      <c r="J304" s="207"/>
      <c r="K304" s="172" t="s">
        <v>120</v>
      </c>
      <c r="L304" s="154">
        <v>2017</v>
      </c>
      <c r="M304" s="154">
        <v>2018</v>
      </c>
      <c r="N304" s="154">
        <v>2019</v>
      </c>
      <c r="O304" s="154">
        <v>2020</v>
      </c>
      <c r="P304" s="154">
        <v>2021</v>
      </c>
      <c r="Q304" s="154">
        <v>2022</v>
      </c>
      <c r="R304" s="154">
        <v>2023</v>
      </c>
      <c r="S304" s="154">
        <v>2024</v>
      </c>
      <c r="T304" s="154">
        <v>2025</v>
      </c>
      <c r="U304" s="154">
        <v>2026</v>
      </c>
      <c r="V304" s="154">
        <v>2027</v>
      </c>
      <c r="W304" s="154">
        <v>2028</v>
      </c>
      <c r="X304" s="154">
        <v>2029</v>
      </c>
      <c r="Y304" s="154">
        <v>2030</v>
      </c>
      <c r="Z304" s="154">
        <v>2031</v>
      </c>
      <c r="AA304" s="154">
        <v>2032</v>
      </c>
      <c r="AB304" s="154">
        <v>2033</v>
      </c>
      <c r="AC304" s="154">
        <v>2034</v>
      </c>
      <c r="AD304" s="154">
        <v>2035</v>
      </c>
      <c r="AE304" s="154">
        <v>2036</v>
      </c>
      <c r="AF304" s="154">
        <v>2037</v>
      </c>
      <c r="AG304" s="154">
        <v>2038</v>
      </c>
      <c r="AH304" s="154">
        <v>2039</v>
      </c>
      <c r="AI304" s="154">
        <v>2040</v>
      </c>
      <c r="AJ304" s="154">
        <v>2041</v>
      </c>
      <c r="AK304" s="154">
        <v>2042</v>
      </c>
      <c r="AL304" s="154">
        <v>2043</v>
      </c>
      <c r="AM304" s="154">
        <v>2044</v>
      </c>
      <c r="AN304" s="154">
        <v>2045</v>
      </c>
      <c r="AO304" s="154">
        <v>2046</v>
      </c>
      <c r="AP304" s="154">
        <v>2047</v>
      </c>
      <c r="AQ304" s="154">
        <v>2048</v>
      </c>
      <c r="AR304" s="154">
        <v>2049</v>
      </c>
      <c r="AS304" s="154">
        <v>2050</v>
      </c>
    </row>
    <row r="305" spans="7:46" ht="13.9" customHeight="1" x14ac:dyDescent="0.2">
      <c r="G305" s="16"/>
      <c r="H305" s="169"/>
      <c r="J305" s="207"/>
      <c r="K305" s="119">
        <v>1</v>
      </c>
      <c r="L305" s="173">
        <f t="shared" ref="L305:AS310" si="32">1/((1+L$225)*(1+L$203))^$K305</f>
        <v>0.94990271229407064</v>
      </c>
      <c r="M305" s="173">
        <f t="shared" si="32"/>
        <v>0.95012001526118139</v>
      </c>
      <c r="N305" s="173">
        <f t="shared" si="32"/>
        <v>0.95033741767296953</v>
      </c>
      <c r="O305" s="173">
        <f t="shared" si="32"/>
        <v>0.95055491959771388</v>
      </c>
      <c r="P305" s="173">
        <f t="shared" si="32"/>
        <v>0.95077252110375632</v>
      </c>
      <c r="Q305" s="173">
        <f t="shared" si="32"/>
        <v>0.95099022225950136</v>
      </c>
      <c r="R305" s="173">
        <f t="shared" si="32"/>
        <v>0.95120802313341535</v>
      </c>
      <c r="S305" s="173">
        <f t="shared" si="32"/>
        <v>0.95142592379402835</v>
      </c>
      <c r="T305" s="173">
        <f t="shared" si="32"/>
        <v>0.95164392430993294</v>
      </c>
      <c r="U305" s="173">
        <f t="shared" si="32"/>
        <v>0.95186202474978399</v>
      </c>
      <c r="V305" s="173">
        <f t="shared" si="32"/>
        <v>0.9520802251823004</v>
      </c>
      <c r="W305" s="173">
        <f t="shared" si="32"/>
        <v>0.95229852567626294</v>
      </c>
      <c r="X305" s="173">
        <f t="shared" si="32"/>
        <v>0.95251692630051621</v>
      </c>
      <c r="Y305" s="173">
        <f t="shared" si="32"/>
        <v>0.95273542712396841</v>
      </c>
      <c r="Z305" s="173">
        <f t="shared" si="32"/>
        <v>0.95273542712396841</v>
      </c>
      <c r="AA305" s="173">
        <f t="shared" si="32"/>
        <v>0.95273542712396841</v>
      </c>
      <c r="AB305" s="173">
        <f t="shared" si="32"/>
        <v>0.95273542712396841</v>
      </c>
      <c r="AC305" s="173">
        <f t="shared" si="32"/>
        <v>0.95273542712396841</v>
      </c>
      <c r="AD305" s="173">
        <f t="shared" si="32"/>
        <v>0.95273542712396841</v>
      </c>
      <c r="AE305" s="173">
        <f t="shared" si="32"/>
        <v>0.95273542712396841</v>
      </c>
      <c r="AF305" s="173">
        <f t="shared" si="32"/>
        <v>0.95273542712396841</v>
      </c>
      <c r="AG305" s="173">
        <f t="shared" si="32"/>
        <v>0.95273542712396841</v>
      </c>
      <c r="AH305" s="173">
        <f t="shared" si="32"/>
        <v>0.95273542712396841</v>
      </c>
      <c r="AI305" s="173">
        <f t="shared" si="32"/>
        <v>0.95273542712396841</v>
      </c>
      <c r="AJ305" s="173">
        <f t="shared" si="32"/>
        <v>0.95273542712396841</v>
      </c>
      <c r="AK305" s="173">
        <f t="shared" si="32"/>
        <v>0.95273542712396841</v>
      </c>
      <c r="AL305" s="173">
        <f t="shared" si="32"/>
        <v>0.95273542712396841</v>
      </c>
      <c r="AM305" s="173">
        <f t="shared" si="32"/>
        <v>0.95273542712396841</v>
      </c>
      <c r="AN305" s="173">
        <f t="shared" si="32"/>
        <v>0.95273542712396841</v>
      </c>
      <c r="AO305" s="173">
        <f t="shared" si="32"/>
        <v>0.95273542712396841</v>
      </c>
      <c r="AP305" s="173">
        <f t="shared" si="32"/>
        <v>0.95273542712396841</v>
      </c>
      <c r="AQ305" s="173">
        <f t="shared" si="32"/>
        <v>0.95273542712396841</v>
      </c>
      <c r="AR305" s="173">
        <f t="shared" si="32"/>
        <v>0.95273542712396841</v>
      </c>
      <c r="AS305" s="173">
        <f t="shared" si="32"/>
        <v>0.95273542712396841</v>
      </c>
    </row>
    <row r="306" spans="7:46" ht="13.9" customHeight="1" x14ac:dyDescent="0.2">
      <c r="G306" s="16"/>
      <c r="H306" s="169"/>
      <c r="J306" s="207"/>
      <c r="K306" s="119">
        <v>2</v>
      </c>
      <c r="L306" s="173">
        <f t="shared" si="32"/>
        <v>0.90231516282363189</v>
      </c>
      <c r="M306" s="173">
        <f t="shared" si="32"/>
        <v>0.90272804339990742</v>
      </c>
      <c r="N306" s="173">
        <f t="shared" si="32"/>
        <v>0.90314120742932813</v>
      </c>
      <c r="O306" s="173">
        <f t="shared" si="32"/>
        <v>0.90355465517141642</v>
      </c>
      <c r="P306" s="173">
        <f t="shared" si="32"/>
        <v>0.9039683868859929</v>
      </c>
      <c r="Q306" s="173">
        <f t="shared" si="32"/>
        <v>0.90438240283317572</v>
      </c>
      <c r="R306" s="173">
        <f t="shared" si="32"/>
        <v>0.90479670327338013</v>
      </c>
      <c r="S306" s="173">
        <f t="shared" si="32"/>
        <v>0.90521128846732024</v>
      </c>
      <c r="T306" s="173">
        <f t="shared" si="32"/>
        <v>0.90562615867600937</v>
      </c>
      <c r="U306" s="173">
        <f t="shared" si="32"/>
        <v>0.9060413141607585</v>
      </c>
      <c r="V306" s="173">
        <f t="shared" si="32"/>
        <v>0.90645675518317981</v>
      </c>
      <c r="W306" s="173">
        <f t="shared" si="32"/>
        <v>0.906872482005184</v>
      </c>
      <c r="X306" s="173">
        <f t="shared" si="32"/>
        <v>0.90728849488898322</v>
      </c>
      <c r="Y306" s="173">
        <f t="shared" si="32"/>
        <v>0.90770479409709048</v>
      </c>
      <c r="Z306" s="173">
        <f t="shared" si="32"/>
        <v>0.90770479409709048</v>
      </c>
      <c r="AA306" s="173">
        <f t="shared" si="32"/>
        <v>0.90770479409709048</v>
      </c>
      <c r="AB306" s="173">
        <f t="shared" si="32"/>
        <v>0.90770479409709048</v>
      </c>
      <c r="AC306" s="173">
        <f t="shared" si="32"/>
        <v>0.90770479409709048</v>
      </c>
      <c r="AD306" s="173">
        <f t="shared" si="32"/>
        <v>0.90770479409709048</v>
      </c>
      <c r="AE306" s="173">
        <f t="shared" si="32"/>
        <v>0.90770479409709048</v>
      </c>
      <c r="AF306" s="173">
        <f t="shared" si="32"/>
        <v>0.90770479409709048</v>
      </c>
      <c r="AG306" s="173">
        <f t="shared" si="32"/>
        <v>0.90770479409709048</v>
      </c>
      <c r="AH306" s="173">
        <f t="shared" si="32"/>
        <v>0.90770479409709048</v>
      </c>
      <c r="AI306" s="173">
        <f t="shared" si="32"/>
        <v>0.90770479409709048</v>
      </c>
      <c r="AJ306" s="173">
        <f t="shared" si="32"/>
        <v>0.90770479409709048</v>
      </c>
      <c r="AK306" s="173">
        <f t="shared" si="32"/>
        <v>0.90770479409709048</v>
      </c>
      <c r="AL306" s="173">
        <f t="shared" si="32"/>
        <v>0.90770479409709048</v>
      </c>
      <c r="AM306" s="173">
        <f t="shared" si="32"/>
        <v>0.90770479409709048</v>
      </c>
      <c r="AN306" s="173">
        <f t="shared" si="32"/>
        <v>0.90770479409709048</v>
      </c>
      <c r="AO306" s="173">
        <f t="shared" si="32"/>
        <v>0.90770479409709048</v>
      </c>
      <c r="AP306" s="173">
        <f t="shared" si="32"/>
        <v>0.90770479409709048</v>
      </c>
      <c r="AQ306" s="173">
        <f t="shared" si="32"/>
        <v>0.90770479409709048</v>
      </c>
      <c r="AR306" s="173">
        <f t="shared" si="32"/>
        <v>0.90770479409709048</v>
      </c>
      <c r="AS306" s="173">
        <f t="shared" si="32"/>
        <v>0.90770479409709048</v>
      </c>
    </row>
    <row r="307" spans="7:46" ht="13.9" customHeight="1" x14ac:dyDescent="0.2">
      <c r="G307" s="16"/>
      <c r="H307" s="169"/>
      <c r="J307" s="207"/>
      <c r="K307" s="119">
        <v>3</v>
      </c>
      <c r="L307" s="173">
        <f t="shared" si="32"/>
        <v>0.85711162051023382</v>
      </c>
      <c r="M307" s="173">
        <f t="shared" si="32"/>
        <v>0.85769998237181644</v>
      </c>
      <c r="N307" s="173">
        <f t="shared" si="32"/>
        <v>0.85828888286243543</v>
      </c>
      <c r="O307" s="173">
        <f t="shared" si="32"/>
        <v>0.85887832259860575</v>
      </c>
      <c r="P307" s="173">
        <f t="shared" si="32"/>
        <v>0.85946830219769133</v>
      </c>
      <c r="Q307" s="173">
        <f t="shared" si="32"/>
        <v>0.86005882227790353</v>
      </c>
      <c r="R307" s="173">
        <f t="shared" si="32"/>
        <v>0.86064988345830329</v>
      </c>
      <c r="S307" s="173">
        <f t="shared" si="32"/>
        <v>0.86124148635880282</v>
      </c>
      <c r="T307" s="173">
        <f t="shared" si="32"/>
        <v>0.86183363160016757</v>
      </c>
      <c r="U307" s="173">
        <f t="shared" si="32"/>
        <v>0.86242631980401474</v>
      </c>
      <c r="V307" s="173">
        <f t="shared" si="32"/>
        <v>0.86301955159281918</v>
      </c>
      <c r="W307" s="173">
        <f t="shared" si="32"/>
        <v>0.86361332758991005</v>
      </c>
      <c r="X307" s="173">
        <f t="shared" si="32"/>
        <v>0.86420764841947595</v>
      </c>
      <c r="Y307" s="173">
        <f t="shared" si="32"/>
        <v>0.86480251470656533</v>
      </c>
      <c r="Z307" s="173">
        <f t="shared" si="32"/>
        <v>0.86480251470656533</v>
      </c>
      <c r="AA307" s="173">
        <f t="shared" si="32"/>
        <v>0.86480251470656533</v>
      </c>
      <c r="AB307" s="173">
        <f t="shared" si="32"/>
        <v>0.86480251470656533</v>
      </c>
      <c r="AC307" s="173">
        <f t="shared" si="32"/>
        <v>0.86480251470656533</v>
      </c>
      <c r="AD307" s="173">
        <f t="shared" si="32"/>
        <v>0.86480251470656533</v>
      </c>
      <c r="AE307" s="173">
        <f t="shared" si="32"/>
        <v>0.86480251470656533</v>
      </c>
      <c r="AF307" s="173">
        <f t="shared" si="32"/>
        <v>0.86480251470656533</v>
      </c>
      <c r="AG307" s="173">
        <f t="shared" si="32"/>
        <v>0.86480251470656533</v>
      </c>
      <c r="AH307" s="173">
        <f t="shared" si="32"/>
        <v>0.86480251470656533</v>
      </c>
      <c r="AI307" s="173">
        <f t="shared" si="32"/>
        <v>0.86480251470656533</v>
      </c>
      <c r="AJ307" s="173">
        <f t="shared" si="32"/>
        <v>0.86480251470656533</v>
      </c>
      <c r="AK307" s="173">
        <f t="shared" si="32"/>
        <v>0.86480251470656533</v>
      </c>
      <c r="AL307" s="173">
        <f t="shared" si="32"/>
        <v>0.86480251470656533</v>
      </c>
      <c r="AM307" s="173">
        <f t="shared" si="32"/>
        <v>0.86480251470656533</v>
      </c>
      <c r="AN307" s="173">
        <f t="shared" si="32"/>
        <v>0.86480251470656533</v>
      </c>
      <c r="AO307" s="173">
        <f t="shared" si="32"/>
        <v>0.86480251470656533</v>
      </c>
      <c r="AP307" s="173">
        <f t="shared" si="32"/>
        <v>0.86480251470656533</v>
      </c>
      <c r="AQ307" s="173">
        <f t="shared" si="32"/>
        <v>0.86480251470656533</v>
      </c>
      <c r="AR307" s="173">
        <f t="shared" si="32"/>
        <v>0.86480251470656533</v>
      </c>
      <c r="AS307" s="173">
        <f t="shared" si="32"/>
        <v>0.86480251470656533</v>
      </c>
    </row>
    <row r="308" spans="7:46" ht="13.9" customHeight="1" x14ac:dyDescent="0.2">
      <c r="G308" s="16"/>
      <c r="H308" s="169"/>
      <c r="J308" s="207"/>
      <c r="K308" s="119">
        <v>4</v>
      </c>
      <c r="L308" s="173">
        <f t="shared" si="32"/>
        <v>0.81417265306143727</v>
      </c>
      <c r="M308" s="173">
        <f t="shared" si="32"/>
        <v>0.81491792034062505</v>
      </c>
      <c r="N308" s="173">
        <f t="shared" si="32"/>
        <v>0.81566404055690467</v>
      </c>
      <c r="O308" s="173">
        <f t="shared" si="32"/>
        <v>0.81641101488193724</v>
      </c>
      <c r="P308" s="173">
        <f t="shared" si="32"/>
        <v>0.81715884448926412</v>
      </c>
      <c r="Q308" s="173">
        <f t="shared" si="32"/>
        <v>0.81790753055430854</v>
      </c>
      <c r="R308" s="173">
        <f t="shared" si="32"/>
        <v>0.81865707425437706</v>
      </c>
      <c r="S308" s="173">
        <f t="shared" si="32"/>
        <v>0.81940747676866599</v>
      </c>
      <c r="T308" s="173">
        <f t="shared" si="32"/>
        <v>0.82015873927826444</v>
      </c>
      <c r="U308" s="173">
        <f t="shared" si="32"/>
        <v>0.82091086296615423</v>
      </c>
      <c r="V308" s="173">
        <f t="shared" si="32"/>
        <v>0.82166384901721901</v>
      </c>
      <c r="W308" s="173">
        <f t="shared" si="32"/>
        <v>0.82241769861824288</v>
      </c>
      <c r="X308" s="173">
        <f t="shared" si="32"/>
        <v>0.82317241295791643</v>
      </c>
      <c r="Y308" s="173">
        <f t="shared" si="32"/>
        <v>0.8239279932268414</v>
      </c>
      <c r="Z308" s="173">
        <f t="shared" si="32"/>
        <v>0.8239279932268414</v>
      </c>
      <c r="AA308" s="173">
        <f t="shared" si="32"/>
        <v>0.8239279932268414</v>
      </c>
      <c r="AB308" s="173">
        <f t="shared" si="32"/>
        <v>0.8239279932268414</v>
      </c>
      <c r="AC308" s="173">
        <f t="shared" si="32"/>
        <v>0.8239279932268414</v>
      </c>
      <c r="AD308" s="173">
        <f t="shared" si="32"/>
        <v>0.8239279932268414</v>
      </c>
      <c r="AE308" s="173">
        <f t="shared" si="32"/>
        <v>0.8239279932268414</v>
      </c>
      <c r="AF308" s="173">
        <f t="shared" si="32"/>
        <v>0.8239279932268414</v>
      </c>
      <c r="AG308" s="173">
        <f t="shared" si="32"/>
        <v>0.8239279932268414</v>
      </c>
      <c r="AH308" s="173">
        <f t="shared" si="32"/>
        <v>0.8239279932268414</v>
      </c>
      <c r="AI308" s="173">
        <f t="shared" si="32"/>
        <v>0.8239279932268414</v>
      </c>
      <c r="AJ308" s="173">
        <f t="shared" si="32"/>
        <v>0.8239279932268414</v>
      </c>
      <c r="AK308" s="173">
        <f t="shared" si="32"/>
        <v>0.8239279932268414</v>
      </c>
      <c r="AL308" s="173">
        <f t="shared" si="32"/>
        <v>0.8239279932268414</v>
      </c>
      <c r="AM308" s="173">
        <f t="shared" si="32"/>
        <v>0.8239279932268414</v>
      </c>
      <c r="AN308" s="173">
        <f t="shared" si="32"/>
        <v>0.8239279932268414</v>
      </c>
      <c r="AO308" s="173">
        <f t="shared" si="32"/>
        <v>0.8239279932268414</v>
      </c>
      <c r="AP308" s="173">
        <f t="shared" si="32"/>
        <v>0.8239279932268414</v>
      </c>
      <c r="AQ308" s="173">
        <f t="shared" si="32"/>
        <v>0.8239279932268414</v>
      </c>
      <c r="AR308" s="173">
        <f t="shared" si="32"/>
        <v>0.8239279932268414</v>
      </c>
      <c r="AS308" s="173">
        <f t="shared" si="32"/>
        <v>0.8239279932268414</v>
      </c>
    </row>
    <row r="309" spans="7:46" ht="13.9" customHeight="1" x14ac:dyDescent="0.2">
      <c r="G309" s="16"/>
      <c r="H309" s="169"/>
      <c r="J309" s="207"/>
      <c r="K309" s="119">
        <v>5</v>
      </c>
      <c r="L309" s="173">
        <f t="shared" si="32"/>
        <v>0.77338481141871873</v>
      </c>
      <c r="M309" s="173">
        <f t="shared" si="32"/>
        <v>0.77426982691064494</v>
      </c>
      <c r="N309" s="173">
        <f t="shared" si="32"/>
        <v>0.77515605799154919</v>
      </c>
      <c r="O309" s="173">
        <f t="shared" si="32"/>
        <v>0.77604350660978783</v>
      </c>
      <c r="P309" s="173">
        <f t="shared" si="32"/>
        <v>0.77693217471729004</v>
      </c>
      <c r="Q309" s="173">
        <f t="shared" si="32"/>
        <v>0.7778220642695618</v>
      </c>
      <c r="R309" s="173">
        <f t="shared" si="32"/>
        <v>0.77871317722569167</v>
      </c>
      <c r="S309" s="173">
        <f t="shared" si="32"/>
        <v>0.77960551554836188</v>
      </c>
      <c r="T309" s="173">
        <f t="shared" si="32"/>
        <v>0.78049908120385458</v>
      </c>
      <c r="U309" s="173">
        <f t="shared" si="32"/>
        <v>0.78139387616205602</v>
      </c>
      <c r="V309" s="173">
        <f t="shared" si="32"/>
        <v>0.78228990239646956</v>
      </c>
      <c r="W309" s="173">
        <f t="shared" si="32"/>
        <v>0.78318716188421778</v>
      </c>
      <c r="X309" s="173">
        <f t="shared" si="32"/>
        <v>0.78408565660605389</v>
      </c>
      <c r="Y309" s="173">
        <f t="shared" si="32"/>
        <v>0.7849853885463689</v>
      </c>
      <c r="Z309" s="173">
        <f t="shared" si="32"/>
        <v>0.7849853885463689</v>
      </c>
      <c r="AA309" s="173">
        <f t="shared" si="32"/>
        <v>0.7849853885463689</v>
      </c>
      <c r="AB309" s="173">
        <f t="shared" si="32"/>
        <v>0.7849853885463689</v>
      </c>
      <c r="AC309" s="173">
        <f t="shared" si="32"/>
        <v>0.7849853885463689</v>
      </c>
      <c r="AD309" s="173">
        <f t="shared" si="32"/>
        <v>0.7849853885463689</v>
      </c>
      <c r="AE309" s="173">
        <f t="shared" si="32"/>
        <v>0.7849853885463689</v>
      </c>
      <c r="AF309" s="173">
        <f t="shared" si="32"/>
        <v>0.7849853885463689</v>
      </c>
      <c r="AG309" s="173">
        <f t="shared" si="32"/>
        <v>0.7849853885463689</v>
      </c>
      <c r="AH309" s="173">
        <f t="shared" si="32"/>
        <v>0.7849853885463689</v>
      </c>
      <c r="AI309" s="173">
        <f t="shared" si="32"/>
        <v>0.7849853885463689</v>
      </c>
      <c r="AJ309" s="173">
        <f t="shared" si="32"/>
        <v>0.7849853885463689</v>
      </c>
      <c r="AK309" s="173">
        <f t="shared" si="32"/>
        <v>0.7849853885463689</v>
      </c>
      <c r="AL309" s="173">
        <f t="shared" si="32"/>
        <v>0.7849853885463689</v>
      </c>
      <c r="AM309" s="173">
        <f t="shared" si="32"/>
        <v>0.7849853885463689</v>
      </c>
      <c r="AN309" s="173">
        <f t="shared" si="32"/>
        <v>0.7849853885463689</v>
      </c>
      <c r="AO309" s="173">
        <f t="shared" si="32"/>
        <v>0.7849853885463689</v>
      </c>
      <c r="AP309" s="173">
        <f t="shared" si="32"/>
        <v>0.7849853885463689</v>
      </c>
      <c r="AQ309" s="173">
        <f t="shared" si="32"/>
        <v>0.7849853885463689</v>
      </c>
      <c r="AR309" s="173">
        <f t="shared" si="32"/>
        <v>0.7849853885463689</v>
      </c>
      <c r="AS309" s="173">
        <f t="shared" si="32"/>
        <v>0.7849853885463689</v>
      </c>
    </row>
    <row r="310" spans="7:46" ht="13.9" customHeight="1" x14ac:dyDescent="0.2">
      <c r="G310" s="16"/>
      <c r="H310" s="169"/>
      <c r="J310" s="207"/>
      <c r="K310" s="119">
        <v>6</v>
      </c>
      <c r="L310" s="173">
        <f t="shared" si="32"/>
        <v>0.73464033001367912</v>
      </c>
      <c r="M310" s="173">
        <f t="shared" si="32"/>
        <v>0.73564925976061402</v>
      </c>
      <c r="N310" s="173">
        <f t="shared" si="32"/>
        <v>0.73665980644524742</v>
      </c>
      <c r="O310" s="173">
        <f t="shared" si="32"/>
        <v>0.73767197302979504</v>
      </c>
      <c r="P310" s="173">
        <f t="shared" si="32"/>
        <v>0.738685762482582</v>
      </c>
      <c r="Q310" s="173">
        <f t="shared" si="32"/>
        <v>0.73970117777805466</v>
      </c>
      <c r="R310" s="173">
        <f t="shared" si="32"/>
        <v>0.74071822189679115</v>
      </c>
      <c r="S310" s="173">
        <f t="shared" si="32"/>
        <v>0.74173689782551988</v>
      </c>
      <c r="T310" s="173">
        <f t="shared" si="32"/>
        <v>0.74275720855713323</v>
      </c>
      <c r="U310" s="173">
        <f t="shared" si="32"/>
        <v>0.74377915709069675</v>
      </c>
      <c r="V310" s="173">
        <f t="shared" si="32"/>
        <v>0.74480274643147049</v>
      </c>
      <c r="W310" s="173">
        <f t="shared" si="32"/>
        <v>0.74582797959091729</v>
      </c>
      <c r="X310" s="173">
        <f t="shared" si="32"/>
        <v>0.74685485958672049</v>
      </c>
      <c r="Y310" s="173">
        <f t="shared" si="32"/>
        <v>0.74788338944279897</v>
      </c>
      <c r="Z310" s="173">
        <f t="shared" si="32"/>
        <v>0.74788338944279897</v>
      </c>
      <c r="AA310" s="173">
        <f t="shared" si="32"/>
        <v>0.74788338944279897</v>
      </c>
      <c r="AB310" s="173">
        <f t="shared" si="32"/>
        <v>0.74788338944279897</v>
      </c>
      <c r="AC310" s="173">
        <f t="shared" si="32"/>
        <v>0.74788338944279897</v>
      </c>
      <c r="AD310" s="173">
        <f t="shared" si="32"/>
        <v>0.74788338944279897</v>
      </c>
      <c r="AE310" s="173">
        <f t="shared" si="32"/>
        <v>0.74788338944279897</v>
      </c>
      <c r="AF310" s="173">
        <f t="shared" si="32"/>
        <v>0.74788338944279897</v>
      </c>
      <c r="AG310" s="173">
        <f t="shared" si="32"/>
        <v>0.74788338944279897</v>
      </c>
      <c r="AH310" s="173">
        <f t="shared" si="32"/>
        <v>0.74788338944279897</v>
      </c>
      <c r="AI310" s="173">
        <f t="shared" si="32"/>
        <v>0.74788338944279897</v>
      </c>
      <c r="AJ310" s="173">
        <f t="shared" si="32"/>
        <v>0.74788338944279897</v>
      </c>
      <c r="AK310" s="173">
        <f t="shared" si="32"/>
        <v>0.74788338944279897</v>
      </c>
      <c r="AL310" s="173">
        <f t="shared" si="32"/>
        <v>0.74788338944279897</v>
      </c>
      <c r="AM310" s="173">
        <f t="shared" si="32"/>
        <v>0.74788338944279897</v>
      </c>
      <c r="AN310" s="173">
        <f t="shared" si="32"/>
        <v>0.74788338944279897</v>
      </c>
      <c r="AO310" s="173">
        <f t="shared" si="32"/>
        <v>0.74788338944279897</v>
      </c>
      <c r="AP310" s="173">
        <f t="shared" si="32"/>
        <v>0.74788338944279897</v>
      </c>
      <c r="AQ310" s="173">
        <f t="shared" si="32"/>
        <v>0.74788338944279897</v>
      </c>
      <c r="AR310" s="173">
        <f t="shared" si="32"/>
        <v>0.74788338944279897</v>
      </c>
      <c r="AS310" s="173">
        <f t="shared" si="32"/>
        <v>0.74788338944279897</v>
      </c>
    </row>
    <row r="311" spans="7:46" ht="13.9" customHeight="1" x14ac:dyDescent="0.2">
      <c r="G311" s="16"/>
      <c r="H311" s="169"/>
      <c r="J311" s="207"/>
      <c r="K311" s="119" t="s">
        <v>121</v>
      </c>
      <c r="L311" s="154">
        <v>2017</v>
      </c>
      <c r="M311" s="154">
        <v>2018</v>
      </c>
      <c r="N311" s="154">
        <v>2019</v>
      </c>
      <c r="O311" s="154">
        <v>2020</v>
      </c>
      <c r="P311" s="154">
        <v>2021</v>
      </c>
      <c r="Q311" s="154">
        <v>2022</v>
      </c>
      <c r="R311" s="154">
        <v>2023</v>
      </c>
      <c r="S311" s="154">
        <v>2024</v>
      </c>
      <c r="T311" s="154">
        <v>2025</v>
      </c>
      <c r="U311" s="154">
        <v>2026</v>
      </c>
      <c r="V311" s="154">
        <v>2027</v>
      </c>
      <c r="W311" s="154">
        <v>2028</v>
      </c>
      <c r="X311" s="154">
        <v>2029</v>
      </c>
      <c r="Y311" s="154">
        <v>2030</v>
      </c>
      <c r="Z311" s="154">
        <v>2031</v>
      </c>
      <c r="AA311" s="154">
        <v>2032</v>
      </c>
      <c r="AB311" s="154">
        <v>2033</v>
      </c>
      <c r="AC311" s="154">
        <v>2034</v>
      </c>
      <c r="AD311" s="154">
        <v>2035</v>
      </c>
      <c r="AE311" s="154">
        <v>2036</v>
      </c>
      <c r="AF311" s="154">
        <v>2037</v>
      </c>
      <c r="AG311" s="154">
        <v>2038</v>
      </c>
      <c r="AH311" s="154">
        <v>2039</v>
      </c>
      <c r="AI311" s="154">
        <v>2040</v>
      </c>
      <c r="AJ311" s="154">
        <v>2041</v>
      </c>
      <c r="AK311" s="154">
        <v>2042</v>
      </c>
      <c r="AL311" s="154">
        <v>2043</v>
      </c>
      <c r="AM311" s="154">
        <v>2044</v>
      </c>
      <c r="AN311" s="154">
        <v>2045</v>
      </c>
      <c r="AO311" s="154">
        <v>2046</v>
      </c>
      <c r="AP311" s="154">
        <v>2047</v>
      </c>
      <c r="AQ311" s="154">
        <v>2048</v>
      </c>
      <c r="AR311" s="154">
        <v>2049</v>
      </c>
      <c r="AS311" s="154">
        <v>2050</v>
      </c>
    </row>
    <row r="312" spans="7:46" ht="13.9" customHeight="1" x14ac:dyDescent="0.2">
      <c r="G312" s="16"/>
      <c r="H312" s="169"/>
      <c r="J312" s="207"/>
      <c r="K312" s="119">
        <v>1</v>
      </c>
      <c r="L312" s="173">
        <f t="shared" ref="L312:AS317" si="33">1/((1+L$226)*(1+L$203))^$K312</f>
        <v>0.94990271229407064</v>
      </c>
      <c r="M312" s="173">
        <f t="shared" si="33"/>
        <v>0.94990271229407064</v>
      </c>
      <c r="N312" s="173">
        <f t="shared" si="33"/>
        <v>0.94990271229407064</v>
      </c>
      <c r="O312" s="173">
        <f t="shared" si="33"/>
        <v>0.94990271229407064</v>
      </c>
      <c r="P312" s="173">
        <f t="shared" si="33"/>
        <v>0.94990271229407064</v>
      </c>
      <c r="Q312" s="173">
        <f t="shared" si="33"/>
        <v>0.94990271229407064</v>
      </c>
      <c r="R312" s="173">
        <f t="shared" si="33"/>
        <v>0.94990271229407064</v>
      </c>
      <c r="S312" s="173">
        <f t="shared" si="33"/>
        <v>0.94990271229407064</v>
      </c>
      <c r="T312" s="173">
        <f t="shared" si="33"/>
        <v>0.94990271229407064</v>
      </c>
      <c r="U312" s="173">
        <f t="shared" si="33"/>
        <v>0.94990271229407064</v>
      </c>
      <c r="V312" s="173">
        <f t="shared" si="33"/>
        <v>0.94990271229407064</v>
      </c>
      <c r="W312" s="173">
        <f t="shared" si="33"/>
        <v>0.94990271229407064</v>
      </c>
      <c r="X312" s="173">
        <f t="shared" si="33"/>
        <v>0.94990271229407064</v>
      </c>
      <c r="Y312" s="173">
        <f t="shared" si="33"/>
        <v>0.94990271229407064</v>
      </c>
      <c r="Z312" s="173">
        <f t="shared" si="33"/>
        <v>0.94990271229407064</v>
      </c>
      <c r="AA312" s="173">
        <f t="shared" si="33"/>
        <v>0.94990271229407064</v>
      </c>
      <c r="AB312" s="173">
        <f t="shared" si="33"/>
        <v>0.94990271229407064</v>
      </c>
      <c r="AC312" s="173">
        <f t="shared" si="33"/>
        <v>0.94990271229407064</v>
      </c>
      <c r="AD312" s="173">
        <f t="shared" si="33"/>
        <v>0.94990271229407064</v>
      </c>
      <c r="AE312" s="173">
        <f t="shared" si="33"/>
        <v>0.94990271229407064</v>
      </c>
      <c r="AF312" s="173">
        <f t="shared" si="33"/>
        <v>0.94990271229407064</v>
      </c>
      <c r="AG312" s="173">
        <f t="shared" si="33"/>
        <v>0.94990271229407064</v>
      </c>
      <c r="AH312" s="173">
        <f t="shared" si="33"/>
        <v>0.94990271229407064</v>
      </c>
      <c r="AI312" s="173">
        <f t="shared" si="33"/>
        <v>0.94990271229407064</v>
      </c>
      <c r="AJ312" s="173">
        <f t="shared" si="33"/>
        <v>0.94990271229407064</v>
      </c>
      <c r="AK312" s="173">
        <f t="shared" si="33"/>
        <v>0.94990271229407064</v>
      </c>
      <c r="AL312" s="173">
        <f t="shared" si="33"/>
        <v>0.94990271229407064</v>
      </c>
      <c r="AM312" s="173">
        <f t="shared" si="33"/>
        <v>0.94990271229407064</v>
      </c>
      <c r="AN312" s="173">
        <f t="shared" si="33"/>
        <v>0.94990271229407064</v>
      </c>
      <c r="AO312" s="173">
        <f t="shared" si="33"/>
        <v>0.94990271229407064</v>
      </c>
      <c r="AP312" s="173">
        <f t="shared" si="33"/>
        <v>0.94990271229407064</v>
      </c>
      <c r="AQ312" s="173">
        <f t="shared" si="33"/>
        <v>0.94990271229407064</v>
      </c>
      <c r="AR312" s="173">
        <f t="shared" si="33"/>
        <v>0.94990271229407064</v>
      </c>
      <c r="AS312" s="173">
        <f t="shared" si="33"/>
        <v>0.94990271229407064</v>
      </c>
    </row>
    <row r="313" spans="7:46" ht="13.9" customHeight="1" x14ac:dyDescent="0.2">
      <c r="G313" s="16"/>
      <c r="H313" s="169"/>
      <c r="J313" s="207"/>
      <c r="K313" s="119">
        <v>2</v>
      </c>
      <c r="L313" s="173">
        <f t="shared" si="33"/>
        <v>0.90231516282363189</v>
      </c>
      <c r="M313" s="173">
        <f t="shared" si="33"/>
        <v>0.90231516282363189</v>
      </c>
      <c r="N313" s="173">
        <f t="shared" si="33"/>
        <v>0.90231516282363189</v>
      </c>
      <c r="O313" s="173">
        <f t="shared" si="33"/>
        <v>0.90231516282363189</v>
      </c>
      <c r="P313" s="173">
        <f t="shared" si="33"/>
        <v>0.90231516282363189</v>
      </c>
      <c r="Q313" s="173">
        <f t="shared" si="33"/>
        <v>0.90231516282363189</v>
      </c>
      <c r="R313" s="173">
        <f t="shared" si="33"/>
        <v>0.90231516282363189</v>
      </c>
      <c r="S313" s="173">
        <f t="shared" si="33"/>
        <v>0.90231516282363189</v>
      </c>
      <c r="T313" s="173">
        <f t="shared" si="33"/>
        <v>0.90231516282363189</v>
      </c>
      <c r="U313" s="173">
        <f t="shared" si="33"/>
        <v>0.90231516282363189</v>
      </c>
      <c r="V313" s="173">
        <f t="shared" si="33"/>
        <v>0.90231516282363189</v>
      </c>
      <c r="W313" s="173">
        <f t="shared" si="33"/>
        <v>0.90231516282363189</v>
      </c>
      <c r="X313" s="173">
        <f t="shared" si="33"/>
        <v>0.90231516282363189</v>
      </c>
      <c r="Y313" s="173">
        <f t="shared" si="33"/>
        <v>0.90231516282363189</v>
      </c>
      <c r="Z313" s="173">
        <f t="shared" si="33"/>
        <v>0.90231516282363189</v>
      </c>
      <c r="AA313" s="173">
        <f t="shared" si="33"/>
        <v>0.90231516282363189</v>
      </c>
      <c r="AB313" s="173">
        <f t="shared" si="33"/>
        <v>0.90231516282363189</v>
      </c>
      <c r="AC313" s="173">
        <f t="shared" si="33"/>
        <v>0.90231516282363189</v>
      </c>
      <c r="AD313" s="173">
        <f t="shared" si="33"/>
        <v>0.90231516282363189</v>
      </c>
      <c r="AE313" s="173">
        <f t="shared" si="33"/>
        <v>0.90231516282363189</v>
      </c>
      <c r="AF313" s="173">
        <f t="shared" si="33"/>
        <v>0.90231516282363189</v>
      </c>
      <c r="AG313" s="173">
        <f t="shared" si="33"/>
        <v>0.90231516282363189</v>
      </c>
      <c r="AH313" s="173">
        <f t="shared" si="33"/>
        <v>0.90231516282363189</v>
      </c>
      <c r="AI313" s="173">
        <f t="shared" si="33"/>
        <v>0.90231516282363189</v>
      </c>
      <c r="AJ313" s="173">
        <f t="shared" si="33"/>
        <v>0.90231516282363189</v>
      </c>
      <c r="AK313" s="173">
        <f t="shared" si="33"/>
        <v>0.90231516282363189</v>
      </c>
      <c r="AL313" s="173">
        <f t="shared" si="33"/>
        <v>0.90231516282363189</v>
      </c>
      <c r="AM313" s="173">
        <f t="shared" si="33"/>
        <v>0.90231516282363189</v>
      </c>
      <c r="AN313" s="173">
        <f t="shared" si="33"/>
        <v>0.90231516282363189</v>
      </c>
      <c r="AO313" s="173">
        <f t="shared" si="33"/>
        <v>0.90231516282363189</v>
      </c>
      <c r="AP313" s="173">
        <f t="shared" si="33"/>
        <v>0.90231516282363189</v>
      </c>
      <c r="AQ313" s="173">
        <f t="shared" si="33"/>
        <v>0.90231516282363189</v>
      </c>
      <c r="AR313" s="173">
        <f t="shared" si="33"/>
        <v>0.90231516282363189</v>
      </c>
      <c r="AS313" s="173">
        <f t="shared" si="33"/>
        <v>0.90231516282363189</v>
      </c>
    </row>
    <row r="314" spans="7:46" ht="13.9" customHeight="1" x14ac:dyDescent="0.2">
      <c r="G314" s="16"/>
      <c r="H314" s="169"/>
      <c r="J314" s="207"/>
      <c r="K314" s="119">
        <v>3</v>
      </c>
      <c r="L314" s="173">
        <f t="shared" si="33"/>
        <v>0.85711162051023382</v>
      </c>
      <c r="M314" s="173">
        <f t="shared" si="33"/>
        <v>0.85711162051023382</v>
      </c>
      <c r="N314" s="173">
        <f t="shared" si="33"/>
        <v>0.85711162051023382</v>
      </c>
      <c r="O314" s="173">
        <f t="shared" si="33"/>
        <v>0.85711162051023382</v>
      </c>
      <c r="P314" s="173">
        <f t="shared" si="33"/>
        <v>0.85711162051023382</v>
      </c>
      <c r="Q314" s="173">
        <f t="shared" si="33"/>
        <v>0.85711162051023382</v>
      </c>
      <c r="R314" s="173">
        <f t="shared" si="33"/>
        <v>0.85711162051023382</v>
      </c>
      <c r="S314" s="173">
        <f t="shared" si="33"/>
        <v>0.85711162051023382</v>
      </c>
      <c r="T314" s="173">
        <f t="shared" si="33"/>
        <v>0.85711162051023382</v>
      </c>
      <c r="U314" s="173">
        <f t="shared" si="33"/>
        <v>0.85711162051023382</v>
      </c>
      <c r="V314" s="173">
        <f t="shared" si="33"/>
        <v>0.85711162051023382</v>
      </c>
      <c r="W314" s="173">
        <f t="shared" si="33"/>
        <v>0.85711162051023382</v>
      </c>
      <c r="X314" s="173">
        <f t="shared" si="33"/>
        <v>0.85711162051023382</v>
      </c>
      <c r="Y314" s="173">
        <f t="shared" si="33"/>
        <v>0.85711162051023382</v>
      </c>
      <c r="Z314" s="173">
        <f t="shared" si="33"/>
        <v>0.85711162051023382</v>
      </c>
      <c r="AA314" s="173">
        <f t="shared" si="33"/>
        <v>0.85711162051023382</v>
      </c>
      <c r="AB314" s="173">
        <f t="shared" si="33"/>
        <v>0.85711162051023382</v>
      </c>
      <c r="AC314" s="173">
        <f t="shared" si="33"/>
        <v>0.85711162051023382</v>
      </c>
      <c r="AD314" s="173">
        <f t="shared" si="33"/>
        <v>0.85711162051023382</v>
      </c>
      <c r="AE314" s="173">
        <f t="shared" si="33"/>
        <v>0.85711162051023382</v>
      </c>
      <c r="AF314" s="173">
        <f t="shared" si="33"/>
        <v>0.85711162051023382</v>
      </c>
      <c r="AG314" s="173">
        <f t="shared" si="33"/>
        <v>0.85711162051023382</v>
      </c>
      <c r="AH314" s="173">
        <f t="shared" si="33"/>
        <v>0.85711162051023382</v>
      </c>
      <c r="AI314" s="173">
        <f t="shared" si="33"/>
        <v>0.85711162051023382</v>
      </c>
      <c r="AJ314" s="173">
        <f t="shared" si="33"/>
        <v>0.85711162051023382</v>
      </c>
      <c r="AK314" s="173">
        <f t="shared" si="33"/>
        <v>0.85711162051023382</v>
      </c>
      <c r="AL314" s="173">
        <f t="shared" si="33"/>
        <v>0.85711162051023382</v>
      </c>
      <c r="AM314" s="173">
        <f t="shared" si="33"/>
        <v>0.85711162051023382</v>
      </c>
      <c r="AN314" s="173">
        <f t="shared" si="33"/>
        <v>0.85711162051023382</v>
      </c>
      <c r="AO314" s="173">
        <f t="shared" si="33"/>
        <v>0.85711162051023382</v>
      </c>
      <c r="AP314" s="173">
        <f t="shared" si="33"/>
        <v>0.85711162051023382</v>
      </c>
      <c r="AQ314" s="173">
        <f t="shared" si="33"/>
        <v>0.85711162051023382</v>
      </c>
      <c r="AR314" s="173">
        <f t="shared" si="33"/>
        <v>0.85711162051023382</v>
      </c>
      <c r="AS314" s="173">
        <f t="shared" si="33"/>
        <v>0.85711162051023382</v>
      </c>
    </row>
    <row r="315" spans="7:46" ht="13.9" customHeight="1" x14ac:dyDescent="0.2">
      <c r="G315" s="16"/>
      <c r="H315" s="169"/>
      <c r="J315" s="207"/>
      <c r="K315" s="119">
        <v>4</v>
      </c>
      <c r="L315" s="173">
        <f t="shared" si="33"/>
        <v>0.81417265306143727</v>
      </c>
      <c r="M315" s="173">
        <f t="shared" si="33"/>
        <v>0.81417265306143727</v>
      </c>
      <c r="N315" s="173">
        <f t="shared" si="33"/>
        <v>0.81417265306143727</v>
      </c>
      <c r="O315" s="173">
        <f t="shared" si="33"/>
        <v>0.81417265306143727</v>
      </c>
      <c r="P315" s="173">
        <f t="shared" si="33"/>
        <v>0.81417265306143727</v>
      </c>
      <c r="Q315" s="173">
        <f t="shared" si="33"/>
        <v>0.81417265306143727</v>
      </c>
      <c r="R315" s="173">
        <f t="shared" si="33"/>
        <v>0.81417265306143727</v>
      </c>
      <c r="S315" s="173">
        <f t="shared" si="33"/>
        <v>0.81417265306143727</v>
      </c>
      <c r="T315" s="173">
        <f t="shared" si="33"/>
        <v>0.81417265306143727</v>
      </c>
      <c r="U315" s="173">
        <f t="shared" si="33"/>
        <v>0.81417265306143727</v>
      </c>
      <c r="V315" s="173">
        <f t="shared" si="33"/>
        <v>0.81417265306143727</v>
      </c>
      <c r="W315" s="173">
        <f t="shared" si="33"/>
        <v>0.81417265306143727</v>
      </c>
      <c r="X315" s="173">
        <f t="shared" si="33"/>
        <v>0.81417265306143727</v>
      </c>
      <c r="Y315" s="173">
        <f t="shared" si="33"/>
        <v>0.81417265306143727</v>
      </c>
      <c r="Z315" s="173">
        <f t="shared" si="33"/>
        <v>0.81417265306143727</v>
      </c>
      <c r="AA315" s="173">
        <f t="shared" si="33"/>
        <v>0.81417265306143727</v>
      </c>
      <c r="AB315" s="173">
        <f t="shared" si="33"/>
        <v>0.81417265306143727</v>
      </c>
      <c r="AC315" s="173">
        <f t="shared" si="33"/>
        <v>0.81417265306143727</v>
      </c>
      <c r="AD315" s="173">
        <f t="shared" si="33"/>
        <v>0.81417265306143727</v>
      </c>
      <c r="AE315" s="173">
        <f t="shared" si="33"/>
        <v>0.81417265306143727</v>
      </c>
      <c r="AF315" s="173">
        <f t="shared" si="33"/>
        <v>0.81417265306143727</v>
      </c>
      <c r="AG315" s="173">
        <f t="shared" si="33"/>
        <v>0.81417265306143727</v>
      </c>
      <c r="AH315" s="173">
        <f t="shared" si="33"/>
        <v>0.81417265306143727</v>
      </c>
      <c r="AI315" s="173">
        <f t="shared" si="33"/>
        <v>0.81417265306143727</v>
      </c>
      <c r="AJ315" s="173">
        <f t="shared" si="33"/>
        <v>0.81417265306143727</v>
      </c>
      <c r="AK315" s="173">
        <f t="shared" si="33"/>
        <v>0.81417265306143727</v>
      </c>
      <c r="AL315" s="173">
        <f t="shared" si="33"/>
        <v>0.81417265306143727</v>
      </c>
      <c r="AM315" s="173">
        <f t="shared" si="33"/>
        <v>0.81417265306143727</v>
      </c>
      <c r="AN315" s="173">
        <f t="shared" si="33"/>
        <v>0.81417265306143727</v>
      </c>
      <c r="AO315" s="173">
        <f t="shared" si="33"/>
        <v>0.81417265306143727</v>
      </c>
      <c r="AP315" s="173">
        <f t="shared" si="33"/>
        <v>0.81417265306143727</v>
      </c>
      <c r="AQ315" s="173">
        <f t="shared" si="33"/>
        <v>0.81417265306143727</v>
      </c>
      <c r="AR315" s="173">
        <f t="shared" si="33"/>
        <v>0.81417265306143727</v>
      </c>
      <c r="AS315" s="173">
        <f t="shared" si="33"/>
        <v>0.81417265306143727</v>
      </c>
    </row>
    <row r="316" spans="7:46" ht="13.9" customHeight="1" x14ac:dyDescent="0.2">
      <c r="G316" s="16"/>
      <c r="H316" s="169"/>
      <c r="J316" s="207"/>
      <c r="K316" s="119">
        <v>5</v>
      </c>
      <c r="L316" s="173">
        <f t="shared" si="33"/>
        <v>0.77338481141871873</v>
      </c>
      <c r="M316" s="173">
        <f t="shared" si="33"/>
        <v>0.77338481141871873</v>
      </c>
      <c r="N316" s="173">
        <f t="shared" si="33"/>
        <v>0.77338481141871873</v>
      </c>
      <c r="O316" s="173">
        <f t="shared" si="33"/>
        <v>0.77338481141871873</v>
      </c>
      <c r="P316" s="173">
        <f t="shared" si="33"/>
        <v>0.77338481141871873</v>
      </c>
      <c r="Q316" s="173">
        <f t="shared" si="33"/>
        <v>0.77338481141871873</v>
      </c>
      <c r="R316" s="173">
        <f t="shared" si="33"/>
        <v>0.77338481141871873</v>
      </c>
      <c r="S316" s="173">
        <f t="shared" si="33"/>
        <v>0.77338481141871873</v>
      </c>
      <c r="T316" s="173">
        <f t="shared" si="33"/>
        <v>0.77338481141871873</v>
      </c>
      <c r="U316" s="173">
        <f t="shared" si="33"/>
        <v>0.77338481141871873</v>
      </c>
      <c r="V316" s="173">
        <f t="shared" si="33"/>
        <v>0.77338481141871873</v>
      </c>
      <c r="W316" s="173">
        <f t="shared" si="33"/>
        <v>0.77338481141871873</v>
      </c>
      <c r="X316" s="173">
        <f t="shared" si="33"/>
        <v>0.77338481141871873</v>
      </c>
      <c r="Y316" s="173">
        <f t="shared" si="33"/>
        <v>0.77338481141871873</v>
      </c>
      <c r="Z316" s="173">
        <f t="shared" si="33"/>
        <v>0.77338481141871873</v>
      </c>
      <c r="AA316" s="173">
        <f t="shared" si="33"/>
        <v>0.77338481141871873</v>
      </c>
      <c r="AB316" s="173">
        <f t="shared" si="33"/>
        <v>0.77338481141871873</v>
      </c>
      <c r="AC316" s="173">
        <f t="shared" si="33"/>
        <v>0.77338481141871873</v>
      </c>
      <c r="AD316" s="173">
        <f t="shared" si="33"/>
        <v>0.77338481141871873</v>
      </c>
      <c r="AE316" s="173">
        <f t="shared" si="33"/>
        <v>0.77338481141871873</v>
      </c>
      <c r="AF316" s="173">
        <f t="shared" si="33"/>
        <v>0.77338481141871873</v>
      </c>
      <c r="AG316" s="173">
        <f t="shared" si="33"/>
        <v>0.77338481141871873</v>
      </c>
      <c r="AH316" s="173">
        <f t="shared" si="33"/>
        <v>0.77338481141871873</v>
      </c>
      <c r="AI316" s="173">
        <f t="shared" si="33"/>
        <v>0.77338481141871873</v>
      </c>
      <c r="AJ316" s="173">
        <f t="shared" si="33"/>
        <v>0.77338481141871873</v>
      </c>
      <c r="AK316" s="173">
        <f t="shared" si="33"/>
        <v>0.77338481141871873</v>
      </c>
      <c r="AL316" s="173">
        <f t="shared" si="33"/>
        <v>0.77338481141871873</v>
      </c>
      <c r="AM316" s="173">
        <f t="shared" si="33"/>
        <v>0.77338481141871873</v>
      </c>
      <c r="AN316" s="173">
        <f t="shared" si="33"/>
        <v>0.77338481141871873</v>
      </c>
      <c r="AO316" s="173">
        <f t="shared" si="33"/>
        <v>0.77338481141871873</v>
      </c>
      <c r="AP316" s="173">
        <f t="shared" si="33"/>
        <v>0.77338481141871873</v>
      </c>
      <c r="AQ316" s="173">
        <f t="shared" si="33"/>
        <v>0.77338481141871873</v>
      </c>
      <c r="AR316" s="173">
        <f t="shared" si="33"/>
        <v>0.77338481141871873</v>
      </c>
      <c r="AS316" s="173">
        <f t="shared" si="33"/>
        <v>0.77338481141871873</v>
      </c>
    </row>
    <row r="317" spans="7:46" ht="13.9" customHeight="1" x14ac:dyDescent="0.2">
      <c r="G317" s="82"/>
      <c r="H317" s="83"/>
      <c r="I317" s="83"/>
      <c r="J317" s="208"/>
      <c r="K317" s="119">
        <v>6</v>
      </c>
      <c r="L317" s="173">
        <f t="shared" si="33"/>
        <v>0.73464033001367912</v>
      </c>
      <c r="M317" s="173">
        <f t="shared" si="33"/>
        <v>0.73464033001367912</v>
      </c>
      <c r="N317" s="173">
        <f t="shared" si="33"/>
        <v>0.73464033001367912</v>
      </c>
      <c r="O317" s="173">
        <f t="shared" si="33"/>
        <v>0.73464033001367912</v>
      </c>
      <c r="P317" s="173">
        <f t="shared" si="33"/>
        <v>0.73464033001367912</v>
      </c>
      <c r="Q317" s="173">
        <f t="shared" si="33"/>
        <v>0.73464033001367912</v>
      </c>
      <c r="R317" s="173">
        <f t="shared" si="33"/>
        <v>0.73464033001367912</v>
      </c>
      <c r="S317" s="173">
        <f t="shared" si="33"/>
        <v>0.73464033001367912</v>
      </c>
      <c r="T317" s="173">
        <f t="shared" si="33"/>
        <v>0.73464033001367912</v>
      </c>
      <c r="U317" s="173">
        <f t="shared" si="33"/>
        <v>0.73464033001367912</v>
      </c>
      <c r="V317" s="173">
        <f t="shared" si="33"/>
        <v>0.73464033001367912</v>
      </c>
      <c r="W317" s="173">
        <f t="shared" si="33"/>
        <v>0.73464033001367912</v>
      </c>
      <c r="X317" s="173">
        <f t="shared" si="33"/>
        <v>0.73464033001367912</v>
      </c>
      <c r="Y317" s="173">
        <f t="shared" si="33"/>
        <v>0.73464033001367912</v>
      </c>
      <c r="Z317" s="173">
        <f t="shared" si="33"/>
        <v>0.73464033001367912</v>
      </c>
      <c r="AA317" s="173">
        <f t="shared" si="33"/>
        <v>0.73464033001367912</v>
      </c>
      <c r="AB317" s="173">
        <f t="shared" si="33"/>
        <v>0.73464033001367912</v>
      </c>
      <c r="AC317" s="173">
        <f t="shared" si="33"/>
        <v>0.73464033001367912</v>
      </c>
      <c r="AD317" s="173">
        <f t="shared" si="33"/>
        <v>0.73464033001367912</v>
      </c>
      <c r="AE317" s="173">
        <f t="shared" si="33"/>
        <v>0.73464033001367912</v>
      </c>
      <c r="AF317" s="173">
        <f t="shared" si="33"/>
        <v>0.73464033001367912</v>
      </c>
      <c r="AG317" s="173">
        <f t="shared" si="33"/>
        <v>0.73464033001367912</v>
      </c>
      <c r="AH317" s="173">
        <f t="shared" si="33"/>
        <v>0.73464033001367912</v>
      </c>
      <c r="AI317" s="173">
        <f t="shared" si="33"/>
        <v>0.73464033001367912</v>
      </c>
      <c r="AJ317" s="173">
        <f t="shared" si="33"/>
        <v>0.73464033001367912</v>
      </c>
      <c r="AK317" s="173">
        <f t="shared" si="33"/>
        <v>0.73464033001367912</v>
      </c>
      <c r="AL317" s="173">
        <f t="shared" si="33"/>
        <v>0.73464033001367912</v>
      </c>
      <c r="AM317" s="173">
        <f t="shared" si="33"/>
        <v>0.73464033001367912</v>
      </c>
      <c r="AN317" s="173">
        <f t="shared" si="33"/>
        <v>0.73464033001367912</v>
      </c>
      <c r="AO317" s="173">
        <f t="shared" si="33"/>
        <v>0.73464033001367912</v>
      </c>
      <c r="AP317" s="173">
        <f t="shared" si="33"/>
        <v>0.73464033001367912</v>
      </c>
      <c r="AQ317" s="173">
        <f t="shared" si="33"/>
        <v>0.73464033001367912</v>
      </c>
      <c r="AR317" s="173">
        <f t="shared" si="33"/>
        <v>0.73464033001367912</v>
      </c>
      <c r="AS317" s="173">
        <f t="shared" si="33"/>
        <v>0.73464033001367912</v>
      </c>
    </row>
    <row r="318" spans="7:46" ht="13.9" customHeight="1" x14ac:dyDescent="0.2">
      <c r="G318" s="16"/>
      <c r="J318" s="118" t="s">
        <v>122</v>
      </c>
      <c r="K318" s="119" t="s">
        <v>123</v>
      </c>
      <c r="L318" s="120">
        <v>0</v>
      </c>
      <c r="M318" s="120">
        <v>0.1</v>
      </c>
      <c r="N318" s="120">
        <v>0.1</v>
      </c>
      <c r="O318" s="120">
        <v>0.09</v>
      </c>
      <c r="P318" s="120">
        <v>0.06</v>
      </c>
      <c r="Q318" s="120">
        <v>0.04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20">
        <v>0</v>
      </c>
      <c r="AH318" s="120">
        <v>0</v>
      </c>
      <c r="AI318" s="120">
        <v>0</v>
      </c>
      <c r="AJ318" s="120">
        <v>0</v>
      </c>
      <c r="AK318" s="120">
        <v>0</v>
      </c>
      <c r="AL318" s="120">
        <v>0</v>
      </c>
      <c r="AM318" s="120">
        <v>0</v>
      </c>
      <c r="AN318" s="120">
        <v>0</v>
      </c>
      <c r="AO318" s="120">
        <v>0</v>
      </c>
      <c r="AP318" s="120">
        <v>0</v>
      </c>
      <c r="AQ318" s="120">
        <v>0</v>
      </c>
      <c r="AR318" s="120">
        <v>0</v>
      </c>
      <c r="AS318" s="120">
        <v>0</v>
      </c>
    </row>
    <row r="319" spans="7:46" ht="13.9" customHeight="1" x14ac:dyDescent="0.2">
      <c r="G319" s="16"/>
    </row>
    <row r="320" spans="7:46" ht="13.9" customHeight="1" x14ac:dyDescent="0.2">
      <c r="G320" s="16"/>
      <c r="H320" s="174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</row>
    <row r="321" spans="5:46" ht="13.9" customHeight="1" x14ac:dyDescent="0.2">
      <c r="G321" s="16"/>
      <c r="H321" s="174"/>
    </row>
    <row r="322" spans="5:46" ht="13.9" customHeight="1" x14ac:dyDescent="0.2">
      <c r="G322" s="16"/>
      <c r="H322" s="174"/>
    </row>
    <row r="323" spans="5:46" ht="13.9" customHeight="1" x14ac:dyDescent="0.2">
      <c r="G323" s="16"/>
      <c r="H323" s="174"/>
    </row>
    <row r="324" spans="5:46" ht="13.9" customHeight="1" x14ac:dyDescent="0.25">
      <c r="E324" s="14" t="s">
        <v>6</v>
      </c>
      <c r="G324" s="16"/>
      <c r="H324" s="209" t="s">
        <v>124</v>
      </c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  <c r="AG324" s="175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</row>
    <row r="325" spans="5:46" ht="13.9" customHeight="1" x14ac:dyDescent="0.2">
      <c r="G325" s="16"/>
      <c r="H325" s="174"/>
    </row>
    <row r="328" spans="5:46" ht="13.9" customHeight="1" x14ac:dyDescent="0.2">
      <c r="G328" s="122"/>
      <c r="H328" s="176"/>
      <c r="I328" s="176"/>
      <c r="J328" s="123"/>
    </row>
    <row r="367" spans="24:24" ht="13.9" customHeight="1" x14ac:dyDescent="0.2">
      <c r="X367" s="4" t="s">
        <v>37</v>
      </c>
    </row>
    <row r="387" spans="1:5" ht="13.9" customHeight="1" x14ac:dyDescent="0.25">
      <c r="A387"/>
      <c r="B387"/>
      <c r="C387"/>
      <c r="D387"/>
      <c r="E387"/>
    </row>
    <row r="388" spans="1:5" ht="13.9" customHeight="1" x14ac:dyDescent="0.25">
      <c r="A388"/>
      <c r="B388"/>
      <c r="C388"/>
      <c r="D388"/>
      <c r="E388"/>
    </row>
    <row r="389" spans="1:5" ht="13.9" customHeight="1" x14ac:dyDescent="0.25">
      <c r="A389"/>
      <c r="B389"/>
      <c r="C389"/>
      <c r="D389"/>
      <c r="E389"/>
    </row>
    <row r="390" spans="1:5" ht="13.9" customHeight="1" x14ac:dyDescent="0.25">
      <c r="A390"/>
      <c r="B390"/>
      <c r="C390"/>
      <c r="D390"/>
      <c r="E390"/>
    </row>
    <row r="391" spans="1:5" ht="13.9" customHeight="1" x14ac:dyDescent="0.25">
      <c r="A391"/>
      <c r="B391"/>
      <c r="C391"/>
      <c r="D391"/>
      <c r="E391"/>
    </row>
    <row r="392" spans="1:5" ht="13.9" customHeight="1" x14ac:dyDescent="0.25">
      <c r="A392"/>
      <c r="B392"/>
      <c r="C392"/>
      <c r="D392"/>
      <c r="E392"/>
    </row>
    <row r="393" spans="1:5" ht="13.9" customHeight="1" x14ac:dyDescent="0.25">
      <c r="A393"/>
      <c r="B393"/>
      <c r="C393"/>
      <c r="D393"/>
      <c r="E393"/>
    </row>
    <row r="394" spans="1:5" ht="13.9" customHeight="1" x14ac:dyDescent="0.25">
      <c r="A394"/>
      <c r="B394"/>
      <c r="C394"/>
      <c r="D394"/>
      <c r="E394"/>
    </row>
    <row r="395" spans="1:5" ht="13.9" customHeight="1" x14ac:dyDescent="0.25">
      <c r="A395"/>
      <c r="B395"/>
      <c r="C395"/>
      <c r="D395"/>
      <c r="E395"/>
    </row>
    <row r="396" spans="1:5" ht="13.9" customHeight="1" x14ac:dyDescent="0.25">
      <c r="A396"/>
      <c r="B396"/>
      <c r="C396"/>
      <c r="D396"/>
      <c r="E396"/>
    </row>
    <row r="397" spans="1:5" ht="13.9" customHeight="1" x14ac:dyDescent="0.25">
      <c r="A397"/>
      <c r="B397"/>
      <c r="C397"/>
      <c r="D397"/>
      <c r="E397"/>
    </row>
    <row r="398" spans="1:5" ht="13.9" customHeight="1" x14ac:dyDescent="0.25">
      <c r="A398"/>
      <c r="B398"/>
      <c r="C398"/>
      <c r="D398"/>
      <c r="E398"/>
    </row>
    <row r="399" spans="1:5" ht="13.9" customHeight="1" x14ac:dyDescent="0.25">
      <c r="A399"/>
      <c r="B399"/>
      <c r="C399"/>
      <c r="D399"/>
      <c r="E399"/>
    </row>
    <row r="400" spans="1:5" ht="13.9" customHeight="1" x14ac:dyDescent="0.25">
      <c r="A400"/>
      <c r="B400"/>
      <c r="C400"/>
      <c r="D400"/>
      <c r="E400"/>
    </row>
    <row r="401" spans="1:26" ht="13.9" customHeight="1" x14ac:dyDescent="0.25">
      <c r="A401"/>
      <c r="B401"/>
      <c r="C401"/>
      <c r="D401"/>
      <c r="E401"/>
    </row>
    <row r="402" spans="1:26" ht="13.9" customHeight="1" x14ac:dyDescent="0.25">
      <c r="A402"/>
      <c r="B402"/>
      <c r="C402"/>
      <c r="D402"/>
      <c r="E402"/>
    </row>
    <row r="403" spans="1:26" ht="13.9" customHeight="1" x14ac:dyDescent="0.25">
      <c r="A403"/>
      <c r="B403"/>
      <c r="C403"/>
      <c r="D403"/>
      <c r="E403"/>
    </row>
    <row r="404" spans="1:26" ht="13.9" customHeight="1" x14ac:dyDescent="0.25">
      <c r="A404"/>
      <c r="B404"/>
      <c r="C404"/>
      <c r="D404"/>
      <c r="E404"/>
    </row>
    <row r="405" spans="1:26" ht="13.9" customHeight="1" x14ac:dyDescent="0.25">
      <c r="Z405" s="10" t="s">
        <v>125</v>
      </c>
    </row>
    <row r="459" spans="27:27" ht="13.9" customHeight="1" x14ac:dyDescent="0.25">
      <c r="AA459" s="10" t="s">
        <v>125</v>
      </c>
    </row>
    <row r="534" spans="3:27" ht="13.9" customHeight="1" x14ac:dyDescent="0.2">
      <c r="C534" s="14" t="s">
        <v>6</v>
      </c>
      <c r="E534" s="14"/>
      <c r="G534" s="198" t="s">
        <v>126</v>
      </c>
      <c r="H534" s="199"/>
      <c r="I534" s="199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</row>
    <row r="536" spans="3:27" ht="13.9" customHeight="1" thickBot="1" x14ac:dyDescent="0.25">
      <c r="H536" s="177"/>
      <c r="I536" s="177"/>
      <c r="J536" s="177"/>
      <c r="K536" s="177"/>
      <c r="L536" s="177"/>
    </row>
    <row r="537" spans="3:27" ht="13.9" customHeight="1" x14ac:dyDescent="0.2">
      <c r="H537" s="193" t="s">
        <v>127</v>
      </c>
      <c r="I537" s="194"/>
      <c r="J537" s="194"/>
      <c r="K537" s="194"/>
      <c r="L537" s="194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1"/>
    </row>
    <row r="538" spans="3:27" ht="13.9" customHeight="1" x14ac:dyDescent="0.2">
      <c r="H538" s="179" t="s">
        <v>128</v>
      </c>
      <c r="I538" s="180"/>
      <c r="J538" s="180"/>
      <c r="K538" s="180"/>
      <c r="L538" s="180"/>
      <c r="M538" s="181" t="s">
        <v>129</v>
      </c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3"/>
    </row>
    <row r="539" spans="3:27" ht="13.9" customHeight="1" x14ac:dyDescent="0.2">
      <c r="H539" s="179" t="s">
        <v>9</v>
      </c>
      <c r="I539" s="180"/>
      <c r="J539" s="180"/>
      <c r="K539" s="180"/>
      <c r="L539" s="180"/>
      <c r="M539" s="181" t="s">
        <v>130</v>
      </c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3"/>
    </row>
    <row r="540" spans="3:27" ht="13.9" customHeight="1" x14ac:dyDescent="0.2">
      <c r="H540" s="179" t="s">
        <v>29</v>
      </c>
      <c r="I540" s="180"/>
      <c r="J540" s="180"/>
      <c r="K540" s="180"/>
      <c r="L540" s="180"/>
      <c r="M540" s="189" t="s">
        <v>148</v>
      </c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  <c r="AA540" s="191"/>
    </row>
    <row r="541" spans="3:27" ht="13.9" customHeight="1" x14ac:dyDescent="0.2">
      <c r="H541" s="179" t="s">
        <v>131</v>
      </c>
      <c r="I541" s="180"/>
      <c r="J541" s="180"/>
      <c r="K541" s="180"/>
      <c r="L541" s="180"/>
      <c r="M541" s="189" t="s">
        <v>148</v>
      </c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  <c r="AA541" s="191"/>
    </row>
    <row r="542" spans="3:27" ht="13.9" customHeight="1" x14ac:dyDescent="0.2">
      <c r="H542" s="179" t="s">
        <v>132</v>
      </c>
      <c r="I542" s="180"/>
      <c r="J542" s="180"/>
      <c r="K542" s="180"/>
      <c r="L542" s="180"/>
      <c r="M542" s="190" t="s">
        <v>135</v>
      </c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  <c r="AA542" s="191"/>
    </row>
    <row r="543" spans="3:27" ht="13.9" customHeight="1" x14ac:dyDescent="0.2">
      <c r="H543" s="179" t="s">
        <v>134</v>
      </c>
      <c r="I543" s="180"/>
      <c r="J543" s="180"/>
      <c r="K543" s="180"/>
      <c r="L543" s="180"/>
      <c r="M543" s="190" t="s">
        <v>135</v>
      </c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  <c r="AA543" s="191"/>
    </row>
    <row r="544" spans="3:27" ht="13.9" customHeight="1" thickBot="1" x14ac:dyDescent="0.25">
      <c r="H544" s="184" t="s">
        <v>136</v>
      </c>
      <c r="I544" s="185"/>
      <c r="J544" s="185"/>
      <c r="K544" s="185"/>
      <c r="L544" s="185"/>
      <c r="M544" s="186" t="s">
        <v>135</v>
      </c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8"/>
    </row>
    <row r="545" spans="8:27" ht="13.9" customHeight="1" thickBot="1" x14ac:dyDescent="0.25">
      <c r="H545" s="192"/>
      <c r="I545" s="192"/>
      <c r="J545" s="192"/>
      <c r="K545" s="192"/>
      <c r="L545" s="192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</row>
    <row r="546" spans="8:27" ht="13.9" customHeight="1" x14ac:dyDescent="0.2">
      <c r="H546" s="193" t="s">
        <v>137</v>
      </c>
      <c r="I546" s="194"/>
      <c r="J546" s="194"/>
      <c r="K546" s="194"/>
      <c r="L546" s="194"/>
      <c r="M546" s="195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  <c r="AA546" s="197"/>
    </row>
    <row r="547" spans="8:27" ht="13.9" customHeight="1" x14ac:dyDescent="0.2">
      <c r="H547" s="179" t="s">
        <v>9</v>
      </c>
      <c r="I547" s="180"/>
      <c r="J547" s="180"/>
      <c r="K547" s="180"/>
      <c r="L547" s="180"/>
      <c r="M547" s="181" t="s">
        <v>133</v>
      </c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3"/>
    </row>
    <row r="548" spans="8:27" ht="13.9" customHeight="1" x14ac:dyDescent="0.2">
      <c r="H548" s="179" t="s">
        <v>29</v>
      </c>
      <c r="I548" s="180"/>
      <c r="J548" s="180"/>
      <c r="K548" s="180"/>
      <c r="L548" s="180"/>
      <c r="M548" s="181" t="s">
        <v>149</v>
      </c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3"/>
    </row>
    <row r="549" spans="8:27" ht="27.75" customHeight="1" x14ac:dyDescent="0.2">
      <c r="H549" s="179" t="s">
        <v>131</v>
      </c>
      <c r="I549" s="180"/>
      <c r="J549" s="180"/>
      <c r="K549" s="180"/>
      <c r="L549" s="180"/>
      <c r="M549" s="189" t="s">
        <v>150</v>
      </c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  <c r="AA549" s="191"/>
    </row>
    <row r="550" spans="8:27" ht="13.9" customHeight="1" x14ac:dyDescent="0.2">
      <c r="H550" s="179" t="s">
        <v>132</v>
      </c>
      <c r="I550" s="180"/>
      <c r="J550" s="180"/>
      <c r="K550" s="180"/>
      <c r="L550" s="180"/>
      <c r="M550" s="181" t="s">
        <v>135</v>
      </c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3"/>
    </row>
    <row r="551" spans="8:27" ht="13.9" customHeight="1" thickBot="1" x14ac:dyDescent="0.25">
      <c r="H551" s="184" t="s">
        <v>138</v>
      </c>
      <c r="I551" s="185"/>
      <c r="J551" s="185"/>
      <c r="K551" s="185"/>
      <c r="L551" s="185"/>
      <c r="M551" s="186" t="s">
        <v>135</v>
      </c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8"/>
    </row>
    <row r="556" spans="8:27" ht="13.9" customHeight="1" x14ac:dyDescent="0.2">
      <c r="M556" s="124"/>
    </row>
    <row r="558" spans="8:27" ht="13.9" customHeight="1" x14ac:dyDescent="0.2">
      <c r="L558" s="124"/>
    </row>
    <row r="565" spans="8:8" ht="13.9" customHeight="1" x14ac:dyDescent="0.2">
      <c r="H565" s="14" t="s">
        <v>6</v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ref="L1" r:id="rId1"/>
  </hyperlinks>
  <pageMargins left="0.7" right="0.7" top="0.75" bottom="0.75" header="0.3" footer="0.3"/>
  <pageSetup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3" r:id="rId4" name="RD Button">
              <controlPr defaultSize="0" autoFill="0" autoLine="0" autoPict="0" macro="[0]!Res_RD">
                <anchor moveWithCells="1">
                  <from>
                    <xdr:col>20</xdr:col>
                    <xdr:colOff>514350</xdr:colOff>
                    <xdr:row>34</xdr:row>
                    <xdr:rowOff>171450</xdr:rowOff>
                  </from>
                  <to>
                    <xdr:col>25</xdr:col>
                    <xdr:colOff>19050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5" name="Market Button">
              <controlPr defaultSize="0" autoFill="0" autoLine="0" autoPict="0" macro="[0]!Res_Market">
                <anchor moveWithCells="1">
                  <from>
                    <xdr:col>20</xdr:col>
                    <xdr:colOff>514350</xdr:colOff>
                    <xdr:row>38</xdr:row>
                    <xdr:rowOff>171450</xdr:rowOff>
                  </from>
                  <to>
                    <xdr:col>24</xdr:col>
                    <xdr:colOff>295275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6" name="20 year">
              <controlPr defaultSize="0" autoFill="0" autoLine="0" autoPict="0" macro="[0]!ThisWorkbook.TwentyYearButton_Click">
                <anchor moveWithCells="1">
                  <from>
                    <xdr:col>21</xdr:col>
                    <xdr:colOff>133350</xdr:colOff>
                    <xdr:row>46</xdr:row>
                    <xdr:rowOff>66675</xdr:rowOff>
                  </from>
                  <to>
                    <xdr:col>22</xdr:col>
                    <xdr:colOff>600075</xdr:colOff>
                    <xdr:row>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7" name="30 year">
              <controlPr defaultSize="0" autoFill="0" autoLine="0" autoPict="0" macro="[0]!ThisWorkbook.ThirtyYearButton_Click">
                <anchor moveWithCells="1">
                  <from>
                    <xdr:col>21</xdr:col>
                    <xdr:colOff>133350</xdr:colOff>
                    <xdr:row>47</xdr:row>
                    <xdr:rowOff>123825</xdr:rowOff>
                  </from>
                  <to>
                    <xdr:col>22</xdr:col>
                    <xdr:colOff>600075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Tech Life">
              <controlPr defaultSize="0" autoFill="0" autoLine="0" autoPict="0" macro="[0]!ThisWorkbook.TechLifeButton_Click">
                <anchor moveWithCells="1">
                  <from>
                    <xdr:col>21</xdr:col>
                    <xdr:colOff>133350</xdr:colOff>
                    <xdr:row>48</xdr:row>
                    <xdr:rowOff>161925</xdr:rowOff>
                  </from>
                  <to>
                    <xdr:col>23</xdr:col>
                    <xdr:colOff>323850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ustom CRP">
              <controlPr defaultSize="0" autoFill="0" autoLine="0" autoPict="0" macro="[0]!ThisWorkbook.CustomLifeButton_Click">
                <anchor moveWithCells="1">
                  <from>
                    <xdr:col>21</xdr:col>
                    <xdr:colOff>133350</xdr:colOff>
                    <xdr:row>50</xdr:row>
                    <xdr:rowOff>57150</xdr:rowOff>
                  </from>
                  <to>
                    <xdr:col>22</xdr:col>
                    <xdr:colOff>609600</xdr:colOff>
                    <xdr:row>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Group Box 23">
              <controlPr defaultSize="0" autoFill="0" autoPict="0">
                <anchor moveWithCells="1">
                  <from>
                    <xdr:col>20</xdr:col>
                    <xdr:colOff>438150</xdr:colOff>
                    <xdr:row>42</xdr:row>
                    <xdr:rowOff>171450</xdr:rowOff>
                  </from>
                  <to>
                    <xdr:col>25</xdr:col>
                    <xdr:colOff>19050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Button 24">
              <controlPr defaultSize="0" print="0" autoFill="0" autoPict="0" macro="[0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</sheetPr>
  <dimension ref="A1:AI2"/>
  <sheetViews>
    <sheetView workbookViewId="0">
      <selection activeCell="B2" sqref="B2:AI2"/>
    </sheetView>
  </sheetViews>
  <sheetFormatPr defaultRowHeight="15" x14ac:dyDescent="0.25"/>
  <cols>
    <col min="1" max="1" width="16.85546875" customWidth="1"/>
    <col min="2" max="2" width="9.140625" customWidth="1"/>
  </cols>
  <sheetData>
    <row r="1" spans="1:35" x14ac:dyDescent="0.2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ht="30" x14ac:dyDescent="0.25">
      <c r="A2" s="129" t="s">
        <v>144</v>
      </c>
      <c r="B2" s="128">
        <f>AVERAGE('Solar - PV Dist. Res'!L100:L101,'Solar - PV Dist. Res'!L103:L104,'Solar - PV Dist. Res'!L106:L107,'Solar - PV Dist. Res'!L109:L110,'Solar - PV Dist. Res'!L112:L113)</f>
        <v>0.16519377116633252</v>
      </c>
      <c r="C2" s="128">
        <f>AVERAGE('Solar - PV Dist. Res'!M100:M101,'Solar - PV Dist. Res'!M103:M104,'Solar - PV Dist. Res'!M106:M107,'Solar - PV Dist. Res'!M109:M110,'Solar - PV Dist. Res'!M112:M113)</f>
        <v>0.16536642443582786</v>
      </c>
      <c r="D2" s="128">
        <f>AVERAGE('Solar - PV Dist. Res'!N100:N101,'Solar - PV Dist. Res'!N103:N104,'Solar - PV Dist. Res'!N106:N107,'Solar - PV Dist. Res'!N109:N110,'Solar - PV Dist. Res'!N112:N113)</f>
        <v>0.16553907770532314</v>
      </c>
      <c r="E2" s="128">
        <f>AVERAGE('Solar - PV Dist. Res'!O100:O101,'Solar - PV Dist. Res'!O103:O104,'Solar - PV Dist. Res'!O106:O107,'Solar - PV Dist. Res'!O109:O110,'Solar - PV Dist. Res'!O112:O113)</f>
        <v>0.16571173097481845</v>
      </c>
      <c r="F2" s="128">
        <f>AVERAGE('Solar - PV Dist. Res'!P100:P101,'Solar - PV Dist. Res'!P103:P104,'Solar - PV Dist. Res'!P106:P107,'Solar - PV Dist. Res'!P109:P110,'Solar - PV Dist. Res'!P112:P113)</f>
        <v>0.16588438424431376</v>
      </c>
      <c r="G2" s="128">
        <f>AVERAGE('Solar - PV Dist. Res'!Q100:Q101,'Solar - PV Dist. Res'!Q103:Q104,'Solar - PV Dist. Res'!Q106:Q107,'Solar - PV Dist. Res'!Q109:Q110,'Solar - PV Dist. Res'!Q112:Q113)</f>
        <v>0.16605703751380912</v>
      </c>
      <c r="H2" s="128">
        <f>AVERAGE('Solar - PV Dist. Res'!R100:R101,'Solar - PV Dist. Res'!R103:R104,'Solar - PV Dist. Res'!R106:R107,'Solar - PV Dist. Res'!R109:R110,'Solar - PV Dist. Res'!R112:R113)</f>
        <v>0.16622969078330441</v>
      </c>
      <c r="I2" s="128">
        <f>AVERAGE('Solar - PV Dist. Res'!S100:S101,'Solar - PV Dist. Res'!S103:S104,'Solar - PV Dist. Res'!S106:S107,'Solar - PV Dist. Res'!S109:S110,'Solar - PV Dist. Res'!S112:S113)</f>
        <v>0.16640234405279972</v>
      </c>
      <c r="J2" s="128">
        <f>AVERAGE('Solar - PV Dist. Res'!T100:T101,'Solar - PV Dist. Res'!T103:T104,'Solar - PV Dist. Res'!T106:T107,'Solar - PV Dist. Res'!T109:T110,'Solar - PV Dist. Res'!T112:T113)</f>
        <v>0.166574997322295</v>
      </c>
      <c r="K2" s="128">
        <f>AVERAGE('Solar - PV Dist. Res'!U100:U101,'Solar - PV Dist. Res'!U103:U104,'Solar - PV Dist. Res'!U106:U107,'Solar - PV Dist. Res'!U109:U110,'Solar - PV Dist. Res'!U112:U113)</f>
        <v>0.16674765059179036</v>
      </c>
      <c r="L2" s="128">
        <f>AVERAGE('Solar - PV Dist. Res'!V100:V101,'Solar - PV Dist. Res'!V103:V104,'Solar - PV Dist. Res'!V106:V107,'Solar - PV Dist. Res'!V109:V110,'Solar - PV Dist. Res'!V112:V113)</f>
        <v>0.16692030386128565</v>
      </c>
      <c r="M2" s="128">
        <f>AVERAGE('Solar - PV Dist. Res'!W100:W101,'Solar - PV Dist. Res'!W103:W104,'Solar - PV Dist. Res'!W106:W107,'Solar - PV Dist. Res'!W109:W110,'Solar - PV Dist. Res'!W112:W113)</f>
        <v>0.16709295713078096</v>
      </c>
      <c r="N2" s="128">
        <f>AVERAGE('Solar - PV Dist. Res'!X100:X101,'Solar - PV Dist. Res'!X103:X104,'Solar - PV Dist. Res'!X106:X107,'Solar - PV Dist. Res'!X109:X110,'Solar - PV Dist. Res'!X112:X113)</f>
        <v>0.16726561040027627</v>
      </c>
      <c r="O2" s="128">
        <f>AVERAGE('Solar - PV Dist. Res'!Y100:Y101,'Solar - PV Dist. Res'!Y103:Y104,'Solar - PV Dist. Res'!Y106:Y107,'Solar - PV Dist. Res'!Y109:Y110,'Solar - PV Dist. Res'!Y112:Y113)</f>
        <v>0.1674382636697716</v>
      </c>
      <c r="P2" s="128">
        <f>AVERAGE('Solar - PV Dist. Res'!Z100:Z101,'Solar - PV Dist. Res'!Z103:Z104,'Solar - PV Dist. Res'!Z106:Z107,'Solar - PV Dist. Res'!Z109:Z110,'Solar - PV Dist. Res'!Z112:Z113)</f>
        <v>0.16761091693926689</v>
      </c>
      <c r="Q2" s="128">
        <f>AVERAGE('Solar - PV Dist. Res'!AA100:AA101,'Solar - PV Dist. Res'!AA103:AA104,'Solar - PV Dist. Res'!AA106:AA107,'Solar - PV Dist. Res'!AA109:AA110,'Solar - PV Dist. Res'!AA112:AA113)</f>
        <v>0.16778357020876222</v>
      </c>
      <c r="R2" s="128">
        <f>AVERAGE('Solar - PV Dist. Res'!AB100:AB101,'Solar - PV Dist. Res'!AB103:AB104,'Solar - PV Dist. Res'!AB106:AB107,'Solar - PV Dist. Res'!AB109:AB110,'Solar - PV Dist. Res'!AB112:AB113)</f>
        <v>0.1679562234782575</v>
      </c>
      <c r="S2" s="128">
        <f>AVERAGE('Solar - PV Dist. Res'!AC100:AC101,'Solar - PV Dist. Res'!AC103:AC104,'Solar - PV Dist. Res'!AC106:AC107,'Solar - PV Dist. Res'!AC109:AC110,'Solar - PV Dist. Res'!AC112:AC113)</f>
        <v>0.16812887674775284</v>
      </c>
      <c r="T2" s="128">
        <f>AVERAGE('Solar - PV Dist. Res'!AD100:AD101,'Solar - PV Dist. Res'!AD103:AD104,'Solar - PV Dist. Res'!AD106:AD107,'Solar - PV Dist. Res'!AD109:AD110,'Solar - PV Dist. Res'!AD112:AD113)</f>
        <v>0.16830153001724815</v>
      </c>
      <c r="U2" s="128">
        <f>AVERAGE('Solar - PV Dist. Res'!AE100:AE101,'Solar - PV Dist. Res'!AE103:AE104,'Solar - PV Dist. Res'!AE106:AE107,'Solar - PV Dist. Res'!AE109:AE110,'Solar - PV Dist. Res'!AE112:AE113)</f>
        <v>0.16847418328674346</v>
      </c>
      <c r="V2" s="128">
        <f>AVERAGE('Solar - PV Dist. Res'!AF100:AF101,'Solar - PV Dist. Res'!AF103:AF104,'Solar - PV Dist. Res'!AF106:AF107,'Solar - PV Dist. Res'!AF109:AF110,'Solar - PV Dist. Res'!AF112:AF113)</f>
        <v>0.16864683655623874</v>
      </c>
      <c r="W2" s="128">
        <f>AVERAGE('Solar - PV Dist. Res'!AG100:AG101,'Solar - PV Dist. Res'!AG103:AG104,'Solar - PV Dist. Res'!AG106:AG107,'Solar - PV Dist. Res'!AG109:AG110,'Solar - PV Dist. Res'!AG112:AG113)</f>
        <v>0.16881948982573411</v>
      </c>
      <c r="X2" s="128">
        <f>AVERAGE('Solar - PV Dist. Res'!AH100:AH101,'Solar - PV Dist. Res'!AH103:AH104,'Solar - PV Dist. Res'!AH106:AH107,'Solar - PV Dist. Res'!AH109:AH110,'Solar - PV Dist. Res'!AH112:AH113)</f>
        <v>0.16899214309522942</v>
      </c>
      <c r="Y2" s="128">
        <f>AVERAGE('Solar - PV Dist. Res'!AI100:AI101,'Solar - PV Dist. Res'!AI103:AI104,'Solar - PV Dist. Res'!AI106:AI107,'Solar - PV Dist. Res'!AI109:AI110,'Solar - PV Dist. Res'!AI112:AI113)</f>
        <v>0.16916479636472473</v>
      </c>
      <c r="Z2" s="128">
        <f>AVERAGE('Solar - PV Dist. Res'!AJ100:AJ101,'Solar - PV Dist. Res'!AJ103:AJ104,'Solar - PV Dist. Res'!AJ106:AJ107,'Solar - PV Dist. Res'!AJ109:AJ110,'Solar - PV Dist. Res'!AJ112:AJ113)</f>
        <v>0.16933744963421998</v>
      </c>
      <c r="AA2" s="128">
        <f>AVERAGE('Solar - PV Dist. Res'!AK100:AK101,'Solar - PV Dist. Res'!AK103:AK104,'Solar - PV Dist. Res'!AK106:AK107,'Solar - PV Dist. Res'!AK109:AK110,'Solar - PV Dist. Res'!AK112:AK113)</f>
        <v>0.16951010290371535</v>
      </c>
      <c r="AB2" s="128">
        <f>AVERAGE('Solar - PV Dist. Res'!AL100:AL101,'Solar - PV Dist. Res'!AL103:AL104,'Solar - PV Dist. Res'!AL106:AL107,'Solar - PV Dist. Res'!AL109:AL110,'Solar - PV Dist. Res'!AL112:AL113)</f>
        <v>0.16968275617321066</v>
      </c>
      <c r="AC2" s="128">
        <f>AVERAGE('Solar - PV Dist. Res'!AM100:AM101,'Solar - PV Dist. Res'!AM103:AM104,'Solar - PV Dist. Res'!AM106:AM107,'Solar - PV Dist. Res'!AM109:AM110,'Solar - PV Dist. Res'!AM112:AM113)</f>
        <v>0.16985540944270597</v>
      </c>
      <c r="AD2" s="128">
        <f>AVERAGE('Solar - PV Dist. Res'!AN100:AN101,'Solar - PV Dist. Res'!AN103:AN104,'Solar - PV Dist. Res'!AN106:AN107,'Solar - PV Dist. Res'!AN109:AN110,'Solar - PV Dist. Res'!AN112:AN113)</f>
        <v>0.17002806271220125</v>
      </c>
      <c r="AE2" s="128">
        <f>AVERAGE('Solar - PV Dist. Res'!AO100:AO101,'Solar - PV Dist. Res'!AO103:AO104,'Solar - PV Dist. Res'!AO106:AO107,'Solar - PV Dist. Res'!AO109:AO110,'Solar - PV Dist. Res'!AO112:AO113)</f>
        <v>0.17020071598169662</v>
      </c>
      <c r="AF2" s="128">
        <f>AVERAGE('Solar - PV Dist. Res'!AP100:AP101,'Solar - PV Dist. Res'!AP103:AP104,'Solar - PV Dist. Res'!AP106:AP107,'Solar - PV Dist. Res'!AP109:AP110,'Solar - PV Dist. Res'!AP112:AP113)</f>
        <v>0.1703733692511919</v>
      </c>
      <c r="AG2" s="128">
        <f>AVERAGE('Solar - PV Dist. Res'!AQ100:AQ101,'Solar - PV Dist. Res'!AQ103:AQ104,'Solar - PV Dist. Res'!AQ106:AQ107,'Solar - PV Dist. Res'!AQ109:AQ110,'Solar - PV Dist. Res'!AQ112:AQ113)</f>
        <v>0.17054602252068723</v>
      </c>
      <c r="AH2" s="128">
        <f>AVERAGE('Solar - PV Dist. Res'!AR100:AR101,'Solar - PV Dist. Res'!AR103:AR104,'Solar - PV Dist. Res'!AR106:AR107,'Solar - PV Dist. Res'!AR109:AR110,'Solar - PV Dist. Res'!AR112:AR113)</f>
        <v>0.17071867579018252</v>
      </c>
      <c r="AI2" s="128">
        <f>AVERAGE('Solar - PV Dist. Res'!AS100:AS101,'Solar - PV Dist. Res'!AS103:AS104,'Solar - PV Dist. Res'!AS106:AS107,'Solar - PV Dist. Res'!AS109:AS110,'Solar - PV Dist. Res'!AS112:AS113)</f>
        <v>0.17089132905967791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2016-01-27T18:45:33Z</dcterms:created>
  <dcterms:modified xsi:type="dcterms:W3CDTF">2019-09-06T19:24:18Z</dcterms:modified>
</cp:coreProperties>
</file>