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Documents\"/>
    </mc:Choice>
  </mc:AlternateContent>
  <bookViews>
    <workbookView xWindow="120" yWindow="180" windowWidth="23955" windowHeight="12270"/>
  </bookViews>
  <sheets>
    <sheet name="About" sheetId="1" r:id="rId1"/>
    <sheet name="Calculations" sheetId="4" r:id="rId2"/>
    <sheet name="DRC-BDRC" sheetId="5" r:id="rId3"/>
    <sheet name="DRC-PADRC" sheetId="2" r:id="rId4"/>
  </sheets>
  <calcPr calcId="162913"/>
</workbook>
</file>

<file path=xl/calcChain.xml><?xml version="1.0" encoding="utf-8"?>
<calcChain xmlns="http://schemas.openxmlformats.org/spreadsheetml/2006/main">
  <c r="B2" i="2" l="1"/>
  <c r="C2" i="2"/>
  <c r="C2" i="5"/>
  <c r="E2" i="2" l="1"/>
  <c r="F2" i="2"/>
  <c r="G2" i="2"/>
  <c r="H2" i="2"/>
  <c r="I2" i="2"/>
  <c r="J2" i="2"/>
  <c r="K2" i="2"/>
  <c r="L2" i="2"/>
  <c r="M2" i="2"/>
  <c r="N2" i="2"/>
  <c r="D2" i="2"/>
  <c r="P2" i="2" l="1"/>
  <c r="X2" i="2"/>
  <c r="R2" i="2"/>
  <c r="Z2" i="2"/>
  <c r="AH2" i="2"/>
  <c r="Y2" i="2"/>
  <c r="S2" i="2"/>
  <c r="AA2" i="2"/>
  <c r="O2" i="2"/>
  <c r="V2" i="2"/>
  <c r="W2" i="2"/>
  <c r="AG2" i="2"/>
  <c r="T2" i="2"/>
  <c r="AB2" i="2"/>
  <c r="U2" i="2"/>
  <c r="AC2" i="2"/>
  <c r="AD2" i="2"/>
  <c r="AF2" i="2"/>
  <c r="AE2" i="2"/>
  <c r="Q2" i="2"/>
  <c r="B2" i="5" l="1"/>
  <c r="L2" i="5"/>
  <c r="T2" i="5"/>
  <c r="AB2" i="5"/>
  <c r="M2" i="5"/>
  <c r="F2" i="5"/>
  <c r="N2" i="5"/>
  <c r="V2" i="5"/>
  <c r="AD2" i="5"/>
  <c r="G2" i="5"/>
  <c r="O2" i="5"/>
  <c r="W2" i="5"/>
  <c r="AE2" i="5"/>
  <c r="AG2" i="5"/>
  <c r="S2" i="5"/>
  <c r="U2" i="5"/>
  <c r="H2" i="5"/>
  <c r="P2" i="5"/>
  <c r="X2" i="5"/>
  <c r="AF2" i="5"/>
  <c r="I2" i="5"/>
  <c r="Q2" i="5"/>
  <c r="Y2" i="5"/>
  <c r="Z2" i="5"/>
  <c r="K2" i="5"/>
  <c r="D2" i="5"/>
  <c r="AC2" i="5"/>
  <c r="J2" i="5"/>
  <c r="R2" i="5"/>
  <c r="AH2" i="5"/>
  <c r="AA2" i="5"/>
  <c r="E2" i="5"/>
</calcChain>
</file>

<file path=xl/sharedStrings.xml><?xml version="1.0" encoding="utf-8"?>
<sst xmlns="http://schemas.openxmlformats.org/spreadsheetml/2006/main" count="23" uniqueCount="22">
  <si>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</si>
  <si>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</si>
  <si>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</si>
  <si>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</si>
  <si>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</si>
  <si>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</si>
  <si>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</si>
  <si>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</si>
  <si>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</si>
  <si>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</si>
  <si>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</si>
  <si>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</si>
  <si>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</si>
  <si>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</si>
  <si>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</si>
  <si>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</si>
  <si>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Power Demand : MostRecentRun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</si>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</sst>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20" sqref="A20"/>
    </sheetView>
  </sheetViews>
  <sheetFormatPr defaultRowHeight="14.25" x14ac:dyDescent="0.45"/>
  <cols>
    <col min="2" max="2" width="28.59765625" customWidth="1"/>
  </cols>
  <sheetData>
    <row r="1" spans="1:2" x14ac:dyDescent="0.45">
      <c r="A1" s="1" t="s">
        <v>3</v>
      </c>
    </row>
    <row r="2" spans="1:2" x14ac:dyDescent="0.45">
      <c r="A2" s="1" t="s">
        <v>4</v>
      </c>
    </row>
    <row r="4" spans="1:2" x14ac:dyDescent="0.45">
      <c r="A4" s="1" t="s">
        <v>12</v>
      </c>
      <c r="B4" s="11" t="s">
        <v>14</v>
      </c>
    </row>
    <row r="5" spans="1:2" x14ac:dyDescent="0.45">
      <c r="B5" t="s">
        <v>9</v>
      </c>
    </row>
    <row r="6" spans="1:2" x14ac:dyDescent="0.45">
      <c r="B6" s="2">
        <v>2019</v>
      </c>
    </row>
    <row r="7" spans="1:2" x14ac:dyDescent="0.45">
      <c r="B7" t="s">
        <v>10</v>
      </c>
    </row>
    <row r="8" spans="1:2" x14ac:dyDescent="0.45">
      <c r="B8" s="3" t="s">
        <v>8</v>
      </c>
    </row>
    <row r="9" spans="1:2" x14ac:dyDescent="0.45">
      <c r="B9" t="s">
        <v>11</v>
      </c>
    </row>
    <row r="11" spans="1:2" x14ac:dyDescent="0.45">
      <c r="A11" s="1" t="s">
        <v>7</v>
      </c>
    </row>
    <row r="12" spans="1:2" x14ac:dyDescent="0.45">
      <c r="A12" s="4" t="s">
        <v>5</v>
      </c>
    </row>
    <row r="13" spans="1:2" x14ac:dyDescent="0.45">
      <c r="A13" s="4" t="s">
        <v>6</v>
      </c>
    </row>
    <row r="14" spans="1:2" x14ac:dyDescent="0.45">
      <c r="A14" s="1"/>
    </row>
    <row r="15" spans="1:2" x14ac:dyDescent="0.45">
      <c r="A15" s="4" t="s">
        <v>18</v>
      </c>
    </row>
    <row r="16" spans="1:2" x14ac:dyDescent="0.45">
      <c r="A16" s="4" t="s">
        <v>19</v>
      </c>
    </row>
    <row r="17" spans="1:2" x14ac:dyDescent="0.45">
      <c r="A17" s="4"/>
    </row>
    <row r="18" spans="1:2" x14ac:dyDescent="0.45">
      <c r="A18" s="4" t="s">
        <v>20</v>
      </c>
    </row>
    <row r="19" spans="1:2" x14ac:dyDescent="0.45">
      <c r="A19" s="6" t="s">
        <v>21</v>
      </c>
      <c r="B19" s="6"/>
    </row>
    <row r="20" spans="1:2" x14ac:dyDescent="0.45">
      <c r="A20" s="6"/>
      <c r="B20" s="6"/>
    </row>
    <row r="21" spans="1:2" x14ac:dyDescent="0.45">
      <c r="A21" s="6"/>
      <c r="B21" s="6"/>
    </row>
    <row r="22" spans="1:2" x14ac:dyDescent="0.45">
      <c r="A22" s="6"/>
      <c r="B22" s="6"/>
    </row>
    <row r="23" spans="1:2" x14ac:dyDescent="0.45">
      <c r="A23" s="6"/>
      <c r="B23" s="6"/>
    </row>
    <row r="24" spans="1:2" x14ac:dyDescent="0.45">
      <c r="A24" s="6"/>
      <c r="B24" s="6"/>
    </row>
    <row r="25" spans="1:2" x14ac:dyDescent="0.45">
      <c r="A25" s="6"/>
      <c r="B25" s="6"/>
    </row>
    <row r="26" spans="1:2" x14ac:dyDescent="0.45">
      <c r="A26" s="6"/>
      <c r="B26" s="5"/>
    </row>
    <row r="27" spans="1:2" x14ac:dyDescent="0.45">
      <c r="A27" s="6"/>
      <c r="B27" s="7"/>
    </row>
    <row r="28" spans="1:2" x14ac:dyDescent="0.45">
      <c r="A28" s="6"/>
      <c r="B28" s="6"/>
    </row>
    <row r="29" spans="1:2" x14ac:dyDescent="0.45">
      <c r="A29" s="6"/>
      <c r="B29" s="6"/>
    </row>
    <row r="30" spans="1:2" x14ac:dyDescent="0.45">
      <c r="B30" s="6"/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H17" sqref="H17"/>
    </sheetView>
  </sheetViews>
  <sheetFormatPr defaultRowHeight="14.25" x14ac:dyDescent="0.45"/>
  <cols>
    <col min="1" max="1" width="13" customWidth="1"/>
  </cols>
  <sheetData>
    <row r="1" spans="1:34" x14ac:dyDescent="0.45">
      <c r="A1" s="11" t="s">
        <v>13</v>
      </c>
      <c r="B1" s="10"/>
      <c r="C1" s="10"/>
    </row>
    <row r="2" spans="1:34" s="6" customFormat="1" x14ac:dyDescent="0.45">
      <c r="A2" s="12">
        <v>2019</v>
      </c>
      <c r="B2" s="12">
        <v>2030</v>
      </c>
    </row>
    <row r="3" spans="1:34" x14ac:dyDescent="0.45">
      <c r="A3">
        <v>59000</v>
      </c>
      <c r="B3">
        <v>198000</v>
      </c>
    </row>
    <row r="5" spans="1:34" s="11" customFormat="1" x14ac:dyDescent="0.45">
      <c r="A5" s="11" t="s">
        <v>17</v>
      </c>
    </row>
    <row r="6" spans="1:34" x14ac:dyDescent="0.45">
      <c r="A6" t="s">
        <v>15</v>
      </c>
      <c r="B6">
        <v>2018</v>
      </c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7" spans="1:34" x14ac:dyDescent="0.45">
      <c r="A7" t="s">
        <v>16</v>
      </c>
      <c r="B7">
        <v>855335</v>
      </c>
      <c r="C7">
        <v>860978</v>
      </c>
      <c r="D7">
        <v>829114</v>
      </c>
      <c r="E7">
        <v>858530</v>
      </c>
      <c r="F7">
        <v>873258</v>
      </c>
      <c r="G7">
        <v>882009</v>
      </c>
      <c r="H7">
        <v>888855</v>
      </c>
      <c r="I7">
        <v>895021</v>
      </c>
      <c r="J7">
        <v>900356</v>
      </c>
      <c r="K7">
        <v>906369</v>
      </c>
      <c r="L7">
        <v>914175</v>
      </c>
      <c r="M7">
        <v>922266</v>
      </c>
      <c r="N7">
        <v>928730</v>
      </c>
      <c r="O7">
        <v>936606</v>
      </c>
      <c r="P7">
        <v>944847</v>
      </c>
      <c r="Q7">
        <v>953566</v>
      </c>
      <c r="R7">
        <v>964006</v>
      </c>
      <c r="S7">
        <v>975128</v>
      </c>
      <c r="T7">
        <v>986997</v>
      </c>
      <c r="U7">
        <v>999406</v>
      </c>
      <c r="V7" s="13">
        <v>1012500</v>
      </c>
      <c r="W7" s="13">
        <v>1025280</v>
      </c>
      <c r="X7" s="13">
        <v>1037640</v>
      </c>
      <c r="Y7" s="13">
        <v>1049540</v>
      </c>
      <c r="Z7" s="13">
        <v>1061480</v>
      </c>
      <c r="AA7" s="13">
        <v>1073060</v>
      </c>
      <c r="AB7" s="13">
        <v>1084970</v>
      </c>
      <c r="AC7" s="13">
        <v>1096540</v>
      </c>
      <c r="AD7" s="13">
        <v>1107910</v>
      </c>
      <c r="AE7" s="13">
        <v>1118780</v>
      </c>
      <c r="AF7" s="13">
        <v>1129250</v>
      </c>
      <c r="AG7" s="13">
        <v>1138970</v>
      </c>
      <c r="AH7" s="13">
        <v>1149120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C3" sqref="C3"/>
    </sheetView>
  </sheetViews>
  <sheetFormatPr defaultRowHeight="14.25" x14ac:dyDescent="0.45"/>
  <cols>
    <col min="1" max="1" width="19.265625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1" t="s">
        <v>2</v>
      </c>
      <c r="B2" s="8">
        <f>C2</f>
        <v>59000</v>
      </c>
      <c r="C2" s="8">
        <f>Calculations!A3</f>
        <v>59000</v>
      </c>
      <c r="D2" s="8">
        <f>$C$2*(Calculations!D7/Calculations!$C$7)</f>
        <v>56816.464532194783</v>
      </c>
      <c r="E2" s="8">
        <f>$C$2*(Calculations!E7/Calculations!$C$7)</f>
        <v>58832.246584697867</v>
      </c>
      <c r="F2" s="8">
        <f>$C$2*(Calculations!F7/Calculations!$C$7)</f>
        <v>59841.508145388158</v>
      </c>
      <c r="G2" s="8">
        <f>$C$2*(Calculations!G7/Calculations!$C$7)</f>
        <v>60441.185489060117</v>
      </c>
      <c r="H2" s="8">
        <f>$C$2*(Calculations!H7/Calculations!$C$7)</f>
        <v>60910.319427441813</v>
      </c>
      <c r="I2" s="8">
        <f>$C$2*(Calculations!I7/Calculations!$C$7)</f>
        <v>61332.85519490626</v>
      </c>
      <c r="J2" s="8">
        <f>$C$2*(Calculations!J7/Calculations!$C$7)</f>
        <v>61698.445256440929</v>
      </c>
      <c r="K2" s="8">
        <f>$C$2*(Calculations!K7/Calculations!$C$7)</f>
        <v>62110.496435448993</v>
      </c>
      <c r="L2" s="8">
        <f>$C$2*(Calculations!L7/Calculations!$C$7)</f>
        <v>62645.416026890351</v>
      </c>
      <c r="M2" s="8">
        <f>$C$2*(Calculations!M7/Calculations!$C$7)</f>
        <v>63199.865734083796</v>
      </c>
      <c r="N2" s="8">
        <f>$C$2*(Calculations!N7/Calculations!$C$7)</f>
        <v>63642.822464685501</v>
      </c>
      <c r="O2" s="8">
        <f>$C$2*(Calculations!O7/Calculations!$C$7)</f>
        <v>64182.53892666247</v>
      </c>
      <c r="P2" s="8">
        <f>$C$2*(Calculations!P7/Calculations!$C$7)</f>
        <v>64747.267642146486</v>
      </c>
      <c r="Q2" s="8">
        <f>$C$2*(Calculations!Q7/Calculations!$C$7)</f>
        <v>65344.752130716464</v>
      </c>
      <c r="R2" s="8">
        <f>$C$2*(Calculations!R7/Calculations!$C$7)</f>
        <v>66060.171107740272</v>
      </c>
      <c r="S2" s="8">
        <f>$C$2*(Calculations!S7/Calculations!$C$7)</f>
        <v>66822.325309125197</v>
      </c>
      <c r="T2" s="8">
        <f>$C$2*(Calculations!T7/Calculations!$C$7)</f>
        <v>67635.668971797189</v>
      </c>
      <c r="U2" s="8">
        <f>$C$2*(Calculations!U7/Calculations!$C$7)</f>
        <v>68486.017064315238</v>
      </c>
      <c r="V2" s="8">
        <f>$C$2*(Calculations!V7/Calculations!$C$7)</f>
        <v>69383.305961360224</v>
      </c>
      <c r="W2" s="8">
        <f>$C$2*(Calculations!W7/Calculations!$C$7)</f>
        <v>70259.077467716954</v>
      </c>
      <c r="X2" s="8">
        <f>$C$2*(Calculations!X7/Calculations!$C$7)</f>
        <v>71106.067750860064</v>
      </c>
      <c r="Y2" s="8">
        <f>$C$2*(Calculations!Y7/Calculations!$C$7)</f>
        <v>71921.535741912099</v>
      </c>
      <c r="Z2" s="8">
        <f>$C$2*(Calculations!Z7/Calculations!$C$7)</f>
        <v>72739.744801841618</v>
      </c>
      <c r="AA2" s="8">
        <f>$C$2*(Calculations!AA7/Calculations!$C$7)</f>
        <v>73533.284241873771</v>
      </c>
      <c r="AB2" s="8">
        <f>$C$2*(Calculations!AB7/Calculations!$C$7)</f>
        <v>74349.437500145184</v>
      </c>
      <c r="AC2" s="8">
        <f>$C$2*(Calculations!AC7/Calculations!$C$7)</f>
        <v>75142.291672957959</v>
      </c>
      <c r="AD2" s="8">
        <f>$C$2*(Calculations!AD7/Calculations!$C$7)</f>
        <v>75921.440501383317</v>
      </c>
      <c r="AE2" s="8">
        <f>$C$2*(Calculations!AE7/Calculations!$C$7)</f>
        <v>76666.325968840087</v>
      </c>
      <c r="AF2" s="8">
        <f>$C$2*(Calculations!AF7/Calculations!$C$7)</f>
        <v>77383.800747522007</v>
      </c>
      <c r="AG2" s="8">
        <f>$C$2*(Calculations!AG7/Calculations!$C$7)</f>
        <v>78049.880484751062</v>
      </c>
      <c r="AH2" s="8">
        <f>$C$2*(Calculations!AH7/Calculations!$C$7)</f>
        <v>78745.4267124131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B3" sqref="B3"/>
    </sheetView>
  </sheetViews>
  <sheetFormatPr defaultRowHeight="14.25" x14ac:dyDescent="0.45"/>
  <cols>
    <col min="1" max="1" width="21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5" x14ac:dyDescent="0.45">
      <c r="A2" s="9" t="s">
        <v>1</v>
      </c>
      <c r="B2" s="8">
        <f>C2</f>
        <v>59000</v>
      </c>
      <c r="C2" s="8">
        <f>Calculations!A3</f>
        <v>59000</v>
      </c>
      <c r="D2" s="8">
        <f>TREND(Calculations!$A$3:$B$3,Calculations!$A$2:$B$2,'DRC-PADRC'!D1)</f>
        <v>71636.363636363298</v>
      </c>
      <c r="E2" s="8">
        <f>TREND(Calculations!$A$3:$B$3,Calculations!$A$2:$B$2,'DRC-PADRC'!E1)</f>
        <v>84272.727272730321</v>
      </c>
      <c r="F2" s="8">
        <f>TREND(Calculations!$A$3:$B$3,Calculations!$A$2:$B$2,'DRC-PADRC'!F1)</f>
        <v>96909.090909093618</v>
      </c>
      <c r="G2" s="8">
        <f>TREND(Calculations!$A$3:$B$3,Calculations!$A$2:$B$2,'DRC-PADRC'!G1)</f>
        <v>109545.45454545692</v>
      </c>
      <c r="H2" s="8">
        <f>TREND(Calculations!$A$3:$B$3,Calculations!$A$2:$B$2,'DRC-PADRC'!H1)</f>
        <v>122181.81818182021</v>
      </c>
      <c r="I2" s="8">
        <f>TREND(Calculations!$A$3:$B$3,Calculations!$A$2:$B$2,'DRC-PADRC'!I1)</f>
        <v>134818.18181818351</v>
      </c>
      <c r="J2" s="8">
        <f>TREND(Calculations!$A$3:$B$3,Calculations!$A$2:$B$2,'DRC-PADRC'!J1)</f>
        <v>147454.54545454681</v>
      </c>
      <c r="K2" s="8">
        <f>TREND(Calculations!$A$3:$B$3,Calculations!$A$2:$B$2,'DRC-PADRC'!K1)</f>
        <v>160090.90909091011</v>
      </c>
      <c r="L2" s="8">
        <f>TREND(Calculations!$A$3:$B$3,Calculations!$A$2:$B$2,'DRC-PADRC'!L1)</f>
        <v>172727.2727272734</v>
      </c>
      <c r="M2" s="8">
        <f>TREND(Calculations!$A$3:$B$3,Calculations!$A$2:$B$2,'DRC-PADRC'!M1)</f>
        <v>185363.6363636367</v>
      </c>
      <c r="N2" s="8">
        <f>TREND(Calculations!$A$3:$B$3,Calculations!$A$2:$B$2,'DRC-PADRC'!N1)</f>
        <v>198000</v>
      </c>
      <c r="O2" s="8">
        <f>$N$2*(Calculations!O7/Calculations!$N$7)</f>
        <v>199679.11879663626</v>
      </c>
      <c r="P2" s="8">
        <f>$N$2*(Calculations!P7/Calculations!$N$7)</f>
        <v>201436.05353547315</v>
      </c>
      <c r="Q2" s="8">
        <f>$N$2*(Calculations!Q7/Calculations!$N$7)</f>
        <v>203294.89517943861</v>
      </c>
      <c r="R2" s="8">
        <f>$N$2*(Calculations!R7/Calculations!$N$7)</f>
        <v>205520.64432073908</v>
      </c>
      <c r="S2" s="8">
        <f>$N$2*(Calculations!S7/Calculations!$N$7)</f>
        <v>207891.79201705556</v>
      </c>
      <c r="T2" s="8">
        <f>$N$2*(Calculations!T7/Calculations!$N$7)</f>
        <v>210422.19590193059</v>
      </c>
      <c r="U2" s="8">
        <f>$N$2*(Calculations!U7/Calculations!$N$7)</f>
        <v>213067.72474239013</v>
      </c>
      <c r="V2" s="8">
        <f>$N$2*(Calculations!V7/Calculations!$N$7)</f>
        <v>215859.29172095226</v>
      </c>
      <c r="W2" s="8">
        <f>$N$2*(Calculations!W7/Calculations!$N$7)</f>
        <v>218583.91566978561</v>
      </c>
      <c r="X2" s="8">
        <f>$N$2*(Calculations!X7/Calculations!$N$7)</f>
        <v>221218.99798649768</v>
      </c>
      <c r="Y2" s="8">
        <f>$N$2*(Calculations!Y7/Calculations!$N$7)</f>
        <v>223756.01089660072</v>
      </c>
      <c r="Z2" s="8">
        <f>$N$2*(Calculations!Z7/Calculations!$N$7)</f>
        <v>226301.55158119151</v>
      </c>
      <c r="AA2" s="8">
        <f>$N$2*(Calculations!AA7/Calculations!$N$7)</f>
        <v>228770.34229539265</v>
      </c>
      <c r="AB2" s="8">
        <f>$N$2*(Calculations!AB7/Calculations!$N$7)</f>
        <v>231309.4871491176</v>
      </c>
      <c r="AC2" s="8">
        <f>$N$2*(Calculations!AC7/Calculations!$N$7)</f>
        <v>233776.14591969681</v>
      </c>
      <c r="AD2" s="8">
        <f>$N$2*(Calculations!AD7/Calculations!$N$7)</f>
        <v>236200.16581783726</v>
      </c>
      <c r="AE2" s="8">
        <f>$N$2*(Calculations!AE7/Calculations!$N$7)</f>
        <v>238517.58853488098</v>
      </c>
      <c r="AF2" s="8">
        <f>$N$2*(Calculations!AF7/Calculations!$N$7)</f>
        <v>240749.73350704726</v>
      </c>
      <c r="AG2" s="8">
        <f>$N$2*(Calculations!AG7/Calculations!$N$7)</f>
        <v>242821.98270756842</v>
      </c>
      <c r="AH2" s="8">
        <f>$N$2*(Calculations!AH7/Calculations!$N$7)</f>
        <v>244985.90548383276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2020-04-10T22:39:13Z</dcterms:modified>
</cp:coreProperties>
</file>