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land\BLAPE\"/>
    </mc:Choice>
  </mc:AlternateContent>
  <bookViews>
    <workbookView xWindow="390" yWindow="90" windowWidth="19140" windowHeight="9270"/>
  </bookViews>
  <sheets>
    <sheet name="About" sheetId="1" r:id="rId1"/>
    <sheet name="Data" sheetId="2" r:id="rId2"/>
    <sheet name="data from RPEpUACE" sheetId="4" r:id="rId3"/>
    <sheet name="BLAPE" sheetId="3" r:id="rId4"/>
  </sheets>
  <calcPr calcId="162913"/>
</workbook>
</file>

<file path=xl/calcChain.xml><?xml version="1.0" encoding="utf-8"?>
<calcChain xmlns="http://schemas.openxmlformats.org/spreadsheetml/2006/main">
  <c r="C11" i="3" l="1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B12" i="3"/>
  <c r="B11" i="3"/>
  <c r="F5" i="2" l="1"/>
  <c r="F4" i="2"/>
  <c r="F7" i="2" l="1"/>
  <c r="B7" i="2" l="1"/>
  <c r="B2" i="3" s="1"/>
  <c r="C7" i="2"/>
  <c r="D7" i="2"/>
  <c r="E7" i="2"/>
  <c r="S2" i="3" l="1"/>
  <c r="AA2" i="3"/>
  <c r="AI2" i="3"/>
  <c r="AJ2" i="3"/>
  <c r="T2" i="3"/>
  <c r="X2" i="3"/>
  <c r="AB2" i="3"/>
  <c r="AF2" i="3"/>
  <c r="U2" i="3"/>
  <c r="Y2" i="3"/>
  <c r="AC2" i="3"/>
  <c r="AG2" i="3"/>
  <c r="AK2" i="3"/>
  <c r="V2" i="3"/>
  <c r="Z2" i="3"/>
  <c r="AD2" i="3"/>
  <c r="AH2" i="3"/>
  <c r="R2" i="3"/>
  <c r="W2" i="3"/>
  <c r="AE2" i="3"/>
  <c r="G2" i="3"/>
  <c r="D2" i="3"/>
  <c r="C2" i="3"/>
  <c r="F2" i="3"/>
  <c r="E2" i="3"/>
  <c r="N2" i="3"/>
  <c r="O2" i="3"/>
  <c r="P2" i="3"/>
  <c r="Q2" i="3"/>
  <c r="M2" i="3"/>
  <c r="I2" i="3"/>
  <c r="H2" i="3"/>
  <c r="J2" i="3"/>
  <c r="K2" i="3"/>
  <c r="L2" i="3"/>
</calcChain>
</file>

<file path=xl/sharedStrings.xml><?xml version="1.0" encoding="utf-8"?>
<sst xmlns="http://schemas.openxmlformats.org/spreadsheetml/2006/main" count="44" uniqueCount="44">
  <si>
    <t>Source:</t>
  </si>
  <si>
    <t>Land Use and Forestry (high sequestration)</t>
  </si>
  <si>
    <t>Land Use and Forestry (low sequestration)</t>
  </si>
  <si>
    <t>Excerpt from Table 3:</t>
  </si>
  <si>
    <t>Average</t>
  </si>
  <si>
    <t>Emissions (Tg CO2e)</t>
  </si>
  <si>
    <t>We assume that all of the sequestered CO2e in the Land Use and Forestry sector is in the form of</t>
  </si>
  <si>
    <t>CO2, not other GHGs.</t>
  </si>
  <si>
    <t>Year</t>
  </si>
  <si>
    <t>U.S. State Department</t>
  </si>
  <si>
    <t>Notes</t>
  </si>
  <si>
    <t>Page 34, Table 3</t>
  </si>
  <si>
    <t>https://unfccc.int/files/national_reports/biennial_reports_and_iar/submitted_biennial_reports/application/pdf/2016_second_biennial_report_of_the_united_states_.pdf</t>
  </si>
  <si>
    <t>Second Biennial Report of the United States of America</t>
  </si>
  <si>
    <t>BLAPE BAU LULUCF Anthropogenic Pollutant Emissions</t>
  </si>
  <si>
    <t>F gases (g CO2e)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</si>
  <si>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</si>
  <si>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</si>
  <si>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</si>
  <si>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</si>
  <si>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</si>
  <si>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</si>
  <si>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</si>
  <si>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</si>
  <si>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</si>
  <si>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</si>
  <si>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</si>
  <si>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Rebound Emis Factor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</si>
  <si>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</si>
  <si>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</si>
  <si>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</si>
  <si>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</si>
  <si>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</si>
  <si>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</si>
  <si>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</si>
  <si>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</si>
  <si>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</si>
  <si>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</si>
  <si>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</si>
  <si>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</si>
  <si>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CO2 Sequestration</t>
  </si>
  <si>
    <t>Rebound CH4 and N2O Emissions</t>
  </si>
  <si>
    <t>See land/RPEpUACE</t>
  </si>
  <si>
    <t>Projected pollutant emissions data for the land use sector until 2030, linearly extrapolated to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</si>
</sst>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11" fontId="0" fillId="0" borderId="0" xfId="0" applyNumberFormat="1"/>
    <xf numFmtId="11" fontId="0" fillId="0" borderId="1" xfId="0" applyNumberFormat="1" applyBorder="1"/>
    <xf numFmtId="0" fontId="0" fillId="0" borderId="0" xfId="0" applyAlignment="1">
      <alignment horizontal="left"/>
    </xf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0" borderId="0" xfId="0" applyBorder="1"/>
    <xf numFmtId="11" fontId="0" fillId="0" borderId="0" xfId="0" applyNumberFormat="1" applyBorder="1"/>
    <xf numFmtId="0" fontId="0" fillId="0" borderId="0" xfId="0" applyAlignment="1">
      <alignment horizontal="right"/>
    </xf>
    <xf numFmtId="0" fontId="1" fillId="3" borderId="0" xfId="0" applyFont="1" applyFill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15" sqref="A15"/>
    </sheetView>
  </sheetViews>
  <sheetFormatPr defaultRowHeight="14.25" x14ac:dyDescent="0.45"/>
  <cols>
    <col min="1" max="1" width="9.3984375" customWidth="1"/>
    <col min="2" max="2" width="51.59765625" customWidth="1"/>
  </cols>
  <sheetData>
    <row r="1" spans="1:2" x14ac:dyDescent="0.45">
      <c r="A1" s="1" t="s">
        <v>14</v>
      </c>
    </row>
    <row r="3" spans="1:2" x14ac:dyDescent="0.45">
      <c r="A3" s="1" t="s">
        <v>0</v>
      </c>
      <c r="B3" s="13" t="s">
        <v>40</v>
      </c>
    </row>
    <row r="4" spans="1:2" x14ac:dyDescent="0.45">
      <c r="B4" t="s">
        <v>9</v>
      </c>
    </row>
    <row r="5" spans="1:2" x14ac:dyDescent="0.45">
      <c r="B5" s="6">
        <v>2016</v>
      </c>
    </row>
    <row r="6" spans="1:2" x14ac:dyDescent="0.45">
      <c r="B6" t="s">
        <v>13</v>
      </c>
    </row>
    <row r="7" spans="1:2" x14ac:dyDescent="0.45">
      <c r="B7" s="2" t="s">
        <v>12</v>
      </c>
    </row>
    <row r="8" spans="1:2" x14ac:dyDescent="0.45">
      <c r="B8" t="s">
        <v>11</v>
      </c>
    </row>
    <row r="10" spans="1:2" x14ac:dyDescent="0.45">
      <c r="B10" s="13" t="s">
        <v>41</v>
      </c>
    </row>
    <row r="11" spans="1:2" x14ac:dyDescent="0.45">
      <c r="B11" s="14" t="s">
        <v>42</v>
      </c>
    </row>
    <row r="13" spans="1:2" x14ac:dyDescent="0.45">
      <c r="A13" s="1" t="s">
        <v>10</v>
      </c>
    </row>
    <row r="14" spans="1:2" x14ac:dyDescent="0.45">
      <c r="A14" t="s">
        <v>43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4.25" x14ac:dyDescent="0.45"/>
  <cols>
    <col min="1" max="1" width="36.3984375" customWidth="1"/>
  </cols>
  <sheetData>
    <row r="1" spans="1:6" x14ac:dyDescent="0.45">
      <c r="A1" s="1" t="s">
        <v>3</v>
      </c>
    </row>
    <row r="2" spans="1:6" x14ac:dyDescent="0.45">
      <c r="A2" s="1" t="s">
        <v>5</v>
      </c>
    </row>
    <row r="3" spans="1:6" x14ac:dyDescent="0.45">
      <c r="B3">
        <v>2015</v>
      </c>
      <c r="C3">
        <v>2020</v>
      </c>
      <c r="D3">
        <v>2025</v>
      </c>
      <c r="E3">
        <v>2030</v>
      </c>
      <c r="F3" s="8">
        <v>2050</v>
      </c>
    </row>
    <row r="4" spans="1:6" x14ac:dyDescent="0.45">
      <c r="A4" t="s">
        <v>1</v>
      </c>
      <c r="B4">
        <v>-970</v>
      </c>
      <c r="C4">
        <v>-1191</v>
      </c>
      <c r="D4">
        <v>-1201</v>
      </c>
      <c r="E4">
        <v>-1118</v>
      </c>
      <c r="F4" s="9">
        <f>TREND($B4:$E4,$B$3:$E$3,F$3)</f>
        <v>-1369.7000000000007</v>
      </c>
    </row>
    <row r="5" spans="1:6" x14ac:dyDescent="0.45">
      <c r="A5" t="s">
        <v>2</v>
      </c>
      <c r="B5">
        <v>-928</v>
      </c>
      <c r="C5">
        <v>-1044</v>
      </c>
      <c r="D5">
        <v>-908</v>
      </c>
      <c r="E5">
        <v>-689</v>
      </c>
      <c r="F5" s="9">
        <f>TREND($B5:$E5,$B$3:$E$3,F$3)</f>
        <v>-423.09999999999854</v>
      </c>
    </row>
    <row r="7" spans="1:6" x14ac:dyDescent="0.45">
      <c r="A7" t="s">
        <v>4</v>
      </c>
      <c r="B7">
        <f t="shared" ref="B7:F7" si="0">AVERAGE(B4:B5)</f>
        <v>-949</v>
      </c>
      <c r="C7" s="7">
        <f t="shared" si="0"/>
        <v>-1117.5</v>
      </c>
      <c r="D7" s="7">
        <f t="shared" si="0"/>
        <v>-1054.5</v>
      </c>
      <c r="E7" s="7">
        <f t="shared" si="0"/>
        <v>-903.5</v>
      </c>
      <c r="F7" s="7">
        <f t="shared" si="0"/>
        <v>-896.39999999999964</v>
      </c>
    </row>
    <row r="9" spans="1:6" x14ac:dyDescent="0.45">
      <c r="A9" t="s">
        <v>6</v>
      </c>
    </row>
    <row r="10" spans="1:6" x14ac:dyDescent="0.45">
      <c r="A10" t="s">
        <v>7</v>
      </c>
    </row>
  </sheetData>
  <pageMargins left="0.7" right="0.7" top="0.75" bottom="0.75" header="0.3" footer="0.3"/>
  <ignoredErrors>
    <ignoredError sqref="B7:E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4.25" x14ac:dyDescent="0.45"/>
  <cols>
    <col min="2" max="2" width="23" customWidth="1"/>
  </cols>
  <sheetData>
    <row r="1" spans="1:2" x14ac:dyDescent="0.45">
      <c r="B1" s="12" t="s">
        <v>27</v>
      </c>
    </row>
    <row r="2" spans="1:2" x14ac:dyDescent="0.45">
      <c r="A2" t="s">
        <v>28</v>
      </c>
      <c r="B2">
        <v>0</v>
      </c>
    </row>
    <row r="3" spans="1:2" x14ac:dyDescent="0.45">
      <c r="A3" t="s">
        <v>29</v>
      </c>
      <c r="B3">
        <v>0</v>
      </c>
    </row>
    <row r="4" spans="1:2" x14ac:dyDescent="0.45">
      <c r="A4" t="s">
        <v>30</v>
      </c>
      <c r="B4">
        <v>0</v>
      </c>
    </row>
    <row r="5" spans="1:2" x14ac:dyDescent="0.45">
      <c r="A5" t="s">
        <v>31</v>
      </c>
      <c r="B5">
        <v>0</v>
      </c>
    </row>
    <row r="6" spans="1:2" x14ac:dyDescent="0.45">
      <c r="A6" t="s">
        <v>32</v>
      </c>
      <c r="B6">
        <v>0</v>
      </c>
    </row>
    <row r="7" spans="1:2" x14ac:dyDescent="0.45">
      <c r="A7" t="s">
        <v>33</v>
      </c>
      <c r="B7">
        <v>0</v>
      </c>
    </row>
    <row r="8" spans="1:2" x14ac:dyDescent="0.45">
      <c r="A8" t="s">
        <v>34</v>
      </c>
      <c r="B8">
        <v>0</v>
      </c>
    </row>
    <row r="9" spans="1:2" x14ac:dyDescent="0.45">
      <c r="A9" t="s">
        <v>35</v>
      </c>
      <c r="B9">
        <v>0</v>
      </c>
    </row>
    <row r="10" spans="1:2" x14ac:dyDescent="0.45">
      <c r="A10" t="s">
        <v>36</v>
      </c>
      <c r="B10">
        <v>0</v>
      </c>
    </row>
    <row r="11" spans="1:2" x14ac:dyDescent="0.45">
      <c r="A11" t="s">
        <v>37</v>
      </c>
      <c r="B11" s="4">
        <v>4.2997168577917945E-4</v>
      </c>
    </row>
    <row r="12" spans="1:2" x14ac:dyDescent="0.45">
      <c r="A12" t="s">
        <v>38</v>
      </c>
      <c r="B12" s="4">
        <v>3.5003753313133949E-5</v>
      </c>
    </row>
    <row r="13" spans="1:2" x14ac:dyDescent="0.45">
      <c r="A13" t="s">
        <v>39</v>
      </c>
      <c r="B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3"/>
  <sheetViews>
    <sheetView workbookViewId="0"/>
  </sheetViews>
  <sheetFormatPr defaultRowHeight="14.25" x14ac:dyDescent="0.45"/>
  <cols>
    <col min="1" max="1" width="16.73046875" customWidth="1"/>
    <col min="2" max="17" width="11.265625" bestFit="1" customWidth="1"/>
  </cols>
  <sheetData>
    <row r="1" spans="1:37" x14ac:dyDescent="0.45">
      <c r="A1" t="s">
        <v>8</v>
      </c>
      <c r="B1">
        <v>2015</v>
      </c>
      <c r="C1">
        <v>2016</v>
      </c>
      <c r="D1">
        <v>2017</v>
      </c>
      <c r="E1">
        <v>2018</v>
      </c>
      <c r="F1">
        <v>2019</v>
      </c>
      <c r="G1" s="3">
        <v>2020</v>
      </c>
      <c r="H1">
        <v>2021</v>
      </c>
      <c r="I1">
        <v>2022</v>
      </c>
      <c r="J1">
        <v>2023</v>
      </c>
      <c r="K1">
        <v>2024</v>
      </c>
      <c r="L1" s="3">
        <v>2025</v>
      </c>
      <c r="M1">
        <v>2026</v>
      </c>
      <c r="N1">
        <v>2027</v>
      </c>
      <c r="O1">
        <v>2028</v>
      </c>
      <c r="P1">
        <v>2029</v>
      </c>
      <c r="Q1" s="3">
        <v>2030</v>
      </c>
      <c r="R1">
        <v>2031</v>
      </c>
      <c r="S1">
        <v>2032</v>
      </c>
      <c r="T1">
        <v>2033</v>
      </c>
      <c r="U1">
        <v>2034</v>
      </c>
      <c r="V1" s="10">
        <v>2035</v>
      </c>
      <c r="W1" s="10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16</v>
      </c>
      <c r="B2" s="4">
        <f>TREND(Data!$B7:$C7,Data!$B3:$C3,BLAPE!B1)*10^12</f>
        <v>-949000000000000</v>
      </c>
      <c r="C2" s="4">
        <f>TREND(Data!$B7:$C7,Data!$B3:$C3,BLAPE!C1)*10^12</f>
        <v>-982700000000011.63</v>
      </c>
      <c r="D2" s="4">
        <f>TREND(Data!$B7:$C7,Data!$B3:$C3,BLAPE!D1)*10^12</f>
        <v>-1016400000000008.8</v>
      </c>
      <c r="E2" s="4">
        <f>TREND(Data!$B7:$C7,Data!$B3:$C3,BLAPE!E1)*10^12</f>
        <v>-1050100000000005.9</v>
      </c>
      <c r="F2" s="4">
        <f>TREND(Data!$B7:$C7,Data!$B3:$C3,BLAPE!F1)*10^12</f>
        <v>-1083800000000002.9</v>
      </c>
      <c r="G2" s="5">
        <f>TREND(Data!$B7:$C7,Data!$B3:$C3,BLAPE!G1)*10^12</f>
        <v>-1117500000000000</v>
      </c>
      <c r="H2" s="4">
        <f>TREND(Data!$C7:$D7,Data!$C3:$D3,BLAPE!H1)*10^12</f>
        <v>-1104900000000001.5</v>
      </c>
      <c r="I2" s="4">
        <f>TREND(Data!$C7:$D7,Data!$C3:$D3,BLAPE!I1)*10^12</f>
        <v>-1092299999999999.3</v>
      </c>
      <c r="J2" s="4">
        <f>TREND(Data!$C7:$D7,Data!$C3:$D3,BLAPE!J1)*10^12</f>
        <v>-1079700000000000.8</v>
      </c>
      <c r="K2" s="4">
        <f>TREND(Data!$C7:$D7,Data!$C3:$D3,BLAPE!K1)*10^12</f>
        <v>-1067100000000002.1</v>
      </c>
      <c r="L2" s="5">
        <f>TREND(Data!$C7:$D7,Data!$C3:$D3,BLAPE!L1)*10^12</f>
        <v>-1054500000000000</v>
      </c>
      <c r="M2" s="4">
        <f>TREND(Data!$D7:$E7,Data!$D3:$E3,BLAPE!M1)*10^12</f>
        <v>-1024300000000002.9</v>
      </c>
      <c r="N2" s="4">
        <f>TREND(Data!$D7:$E7,Data!$D3:$E3,BLAPE!N1)*10^12</f>
        <v>-994099999999998.5</v>
      </c>
      <c r="O2" s="4">
        <f>TREND(Data!$D7:$E7,Data!$D3:$E3,BLAPE!O1)*10^12</f>
        <v>-963900000000001.5</v>
      </c>
      <c r="P2" s="4">
        <f>TREND(Data!$D7:$E7,Data!$D3:$E3,BLAPE!P1)*10^12</f>
        <v>-933700000000004.38</v>
      </c>
      <c r="Q2" s="5">
        <f>TREND(Data!$D7:$E7,Data!$D3:$E3,BLAPE!Q1)*10^12</f>
        <v>-903500000000000</v>
      </c>
      <c r="R2" s="4">
        <f>TREND(Data!$E7:$F7,Data!$E3:$F3,BLAPE!R1)*10^12</f>
        <v>-903144999999999.88</v>
      </c>
      <c r="S2" s="4">
        <f>TREND(Data!$E7:$F7,Data!$E3:$F3,BLAPE!S1)*10^12</f>
        <v>-902789999999999.88</v>
      </c>
      <c r="T2" s="4">
        <f>TREND(Data!$E7:$F7,Data!$E3:$F3,BLAPE!T1)*10^12</f>
        <v>-902434999999999.88</v>
      </c>
      <c r="U2" s="4">
        <f>TREND(Data!$E7:$F7,Data!$E3:$F3,BLAPE!U1)*10^12</f>
        <v>-902079999999999.88</v>
      </c>
      <c r="V2" s="11">
        <f>TREND(Data!$E7:$F7,Data!$E3:$F3,BLAPE!V1)*10^12</f>
        <v>-901724999999999.75</v>
      </c>
      <c r="W2" s="11">
        <f>TREND(Data!$E7:$F7,Data!$E3:$F3,BLAPE!W1)*10^12</f>
        <v>-901369999999999.75</v>
      </c>
      <c r="X2" s="4">
        <f>TREND(Data!$E7:$F7,Data!$E3:$F3,BLAPE!X1)*10^12</f>
        <v>-901014999999999.75</v>
      </c>
      <c r="Y2" s="4">
        <f>TREND(Data!$E7:$F7,Data!$E3:$F3,BLAPE!Y1)*10^12</f>
        <v>-900659999999999.75</v>
      </c>
      <c r="Z2" s="4">
        <f>TREND(Data!$E7:$F7,Data!$E3:$F3,BLAPE!Z1)*10^12</f>
        <v>-900304999999999.75</v>
      </c>
      <c r="AA2" s="4">
        <f>TREND(Data!$E7:$F7,Data!$E3:$F3,BLAPE!AA1)*10^12</f>
        <v>-899949999999999.75</v>
      </c>
      <c r="AB2" s="4">
        <f>TREND(Data!$E7:$F7,Data!$E3:$F3,BLAPE!AB1)*10^12</f>
        <v>-899594999999999.63</v>
      </c>
      <c r="AC2" s="4">
        <f>TREND(Data!$E7:$F7,Data!$E3:$F3,BLAPE!AC1)*10^12</f>
        <v>-899239999999999.63</v>
      </c>
      <c r="AD2" s="4">
        <f>TREND(Data!$E7:$F7,Data!$E3:$F3,BLAPE!AD1)*10^12</f>
        <v>-898884999999999.63</v>
      </c>
      <c r="AE2" s="4">
        <f>TREND(Data!$E7:$F7,Data!$E3:$F3,BLAPE!AE1)*10^12</f>
        <v>-898529999999999.63</v>
      </c>
      <c r="AF2" s="4">
        <f>TREND(Data!$E7:$F7,Data!$E3:$F3,BLAPE!AF1)*10^12</f>
        <v>-898174999999999.63</v>
      </c>
      <c r="AG2" s="4">
        <f>TREND(Data!$E7:$F7,Data!$E3:$F3,BLAPE!AG1)*10^12</f>
        <v>-897819999999999.63</v>
      </c>
      <c r="AH2" s="4">
        <f>TREND(Data!$E7:$F7,Data!$E3:$F3,BLAPE!AH1)*10^12</f>
        <v>-897464999999999.63</v>
      </c>
      <c r="AI2" s="4">
        <f>TREND(Data!$E7:$F7,Data!$E3:$F3,BLAPE!AI1)*10^12</f>
        <v>-897109999999999.5</v>
      </c>
      <c r="AJ2" s="4">
        <f>TREND(Data!$E7:$F7,Data!$E3:$F3,BLAPE!AJ1)*10^12</f>
        <v>-896754999999999.5</v>
      </c>
      <c r="AK2" s="4">
        <f>TREND(Data!$E7:$F7,Data!$E3:$F3,BLAPE!AK1)*10^12</f>
        <v>-896399999999999.5</v>
      </c>
    </row>
    <row r="3" spans="1:37" x14ac:dyDescent="0.4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25</v>
      </c>
      <c r="B11" s="4">
        <f>B$2*-'data from RPEpUACE'!$B11</f>
        <v>408043129804.44128</v>
      </c>
      <c r="C11" s="4">
        <f>C$2*-'data from RPEpUACE'!$B11</f>
        <v>422533175615.20465</v>
      </c>
      <c r="D11" s="4">
        <f>D$2*-'data from RPEpUACE'!$B11</f>
        <v>437023221425.96173</v>
      </c>
      <c r="E11" s="4">
        <f>E$2*-'data from RPEpUACE'!$B11</f>
        <v>451513267236.71887</v>
      </c>
      <c r="F11" s="4">
        <f>F$2*-'data from RPEpUACE'!$B11</f>
        <v>466003313047.47595</v>
      </c>
      <c r="G11" s="4">
        <f>G$2*-'data from RPEpUACE'!$B11</f>
        <v>480493358858.23303</v>
      </c>
      <c r="H11" s="4">
        <f>H$2*-'data from RPEpUACE'!$B11</f>
        <v>475075715617.41602</v>
      </c>
      <c r="I11" s="4">
        <f>I$2*-'data from RPEpUACE'!$B11</f>
        <v>469658072376.59741</v>
      </c>
      <c r="J11" s="4">
        <f>J$2*-'data from RPEpUACE'!$B11</f>
        <v>464240429135.7804</v>
      </c>
      <c r="K11" s="4">
        <f>K$2*-'data from RPEpUACE'!$B11</f>
        <v>458822785894.96332</v>
      </c>
      <c r="L11" s="4">
        <f>L$2*-'data from RPEpUACE'!$B11</f>
        <v>453405142654.14471</v>
      </c>
      <c r="M11" s="4">
        <f>M$2*-'data from RPEpUACE'!$B11</f>
        <v>440419997743.61475</v>
      </c>
      <c r="N11" s="4">
        <f>N$2*-'data from RPEpUACE'!$B11</f>
        <v>427434852833.08167</v>
      </c>
      <c r="O11" s="4">
        <f>O$2*-'data from RPEpUACE'!$B11</f>
        <v>414449707922.5517</v>
      </c>
      <c r="P11" s="4">
        <f>P$2*-'data from RPEpUACE'!$B11</f>
        <v>401464563012.02173</v>
      </c>
      <c r="Q11" s="4">
        <f>Q$2*-'data from RPEpUACE'!$B11</f>
        <v>388479418101.48865</v>
      </c>
      <c r="R11" s="4">
        <f>R$2*-'data from RPEpUACE'!$B11</f>
        <v>388326778153.03699</v>
      </c>
      <c r="S11" s="4">
        <f>S$2*-'data from RPEpUACE'!$B11</f>
        <v>388174138204.58539</v>
      </c>
      <c r="T11" s="4">
        <f>T$2*-'data from RPEpUACE'!$B11</f>
        <v>388021498256.13373</v>
      </c>
      <c r="U11" s="4">
        <f>U$2*-'data from RPEpUACE'!$B11</f>
        <v>387868858307.68213</v>
      </c>
      <c r="V11" s="4">
        <f>V$2*-'data from RPEpUACE'!$B11</f>
        <v>387716218359.23047</v>
      </c>
      <c r="W11" s="4">
        <f>W$2*-'data from RPEpUACE'!$B11</f>
        <v>387563578410.77887</v>
      </c>
      <c r="X11" s="4">
        <f>X$2*-'data from RPEpUACE'!$B11</f>
        <v>387410938462.32727</v>
      </c>
      <c r="Y11" s="4">
        <f>Y$2*-'data from RPEpUACE'!$B11</f>
        <v>387258298513.87567</v>
      </c>
      <c r="Z11" s="4">
        <f>Z$2*-'data from RPEpUACE'!$B11</f>
        <v>387105658565.42407</v>
      </c>
      <c r="AA11" s="4">
        <f>AA$2*-'data from RPEpUACE'!$B11</f>
        <v>386953018616.97241</v>
      </c>
      <c r="AB11" s="4">
        <f>AB$2*-'data from RPEpUACE'!$B11</f>
        <v>386800378668.52075</v>
      </c>
      <c r="AC11" s="4">
        <f>AC$2*-'data from RPEpUACE'!$B11</f>
        <v>386647738720.06915</v>
      </c>
      <c r="AD11" s="4">
        <f>AD$2*-'data from RPEpUACE'!$B11</f>
        <v>386495098771.61755</v>
      </c>
      <c r="AE11" s="4">
        <f>AE$2*-'data from RPEpUACE'!$B11</f>
        <v>386342458823.16595</v>
      </c>
      <c r="AF11" s="4">
        <f>AF$2*-'data from RPEpUACE'!$B11</f>
        <v>386189818874.71436</v>
      </c>
      <c r="AG11" s="4">
        <f>AG$2*-'data from RPEpUACE'!$B11</f>
        <v>386037178926.26276</v>
      </c>
      <c r="AH11" s="4">
        <f>AH$2*-'data from RPEpUACE'!$B11</f>
        <v>385884538977.8111</v>
      </c>
      <c r="AI11" s="4">
        <f>AI$2*-'data from RPEpUACE'!$B11</f>
        <v>385731899029.35944</v>
      </c>
      <c r="AJ11" s="4">
        <f>AJ$2*-'data from RPEpUACE'!$B11</f>
        <v>385579259080.90784</v>
      </c>
      <c r="AK11" s="4">
        <f>AK$2*-'data from RPEpUACE'!$B11</f>
        <v>385426619132.45624</v>
      </c>
    </row>
    <row r="12" spans="1:37" x14ac:dyDescent="0.45">
      <c r="A12" t="s">
        <v>26</v>
      </c>
      <c r="B12" s="4">
        <f>B$2*-'data from RPEpUACE'!$B12</f>
        <v>33218561894.164116</v>
      </c>
      <c r="C12" s="4">
        <f>C$2*-'data from RPEpUACE'!$B12</f>
        <v>34398188380.817139</v>
      </c>
      <c r="D12" s="4">
        <f>D$2*-'data from RPEpUACE'!$B12</f>
        <v>35577814867.46965</v>
      </c>
      <c r="E12" s="4">
        <f>E$2*-'data from RPEpUACE'!$B12</f>
        <v>36757441354.122162</v>
      </c>
      <c r="F12" s="4">
        <f>F$2*-'data from RPEpUACE'!$B12</f>
        <v>37937067840.774673</v>
      </c>
      <c r="G12" s="4">
        <f>G$2*-'data from RPEpUACE'!$B12</f>
        <v>39116694327.427185</v>
      </c>
      <c r="H12" s="4">
        <f>H$2*-'data from RPEpUACE'!$B12</f>
        <v>38675647035.681755</v>
      </c>
      <c r="I12" s="4">
        <f>I$2*-'data from RPEpUACE'!$B12</f>
        <v>38234599743.936188</v>
      </c>
      <c r="J12" s="4">
        <f>J$2*-'data from RPEpUACE'!$B12</f>
        <v>37793552452.19075</v>
      </c>
      <c r="K12" s="4">
        <f>K$2*-'data from RPEpUACE'!$B12</f>
        <v>37352505160.445313</v>
      </c>
      <c r="L12" s="4">
        <f>L$2*-'data from RPEpUACE'!$B12</f>
        <v>36911457868.699745</v>
      </c>
      <c r="M12" s="4">
        <f>M$2*-'data from RPEpUACE'!$B12</f>
        <v>35854344518.643204</v>
      </c>
      <c r="N12" s="4">
        <f>N$2*-'data from RPEpUACE'!$B12</f>
        <v>34797231168.586403</v>
      </c>
      <c r="O12" s="4">
        <f>O$2*-'data from RPEpUACE'!$B12</f>
        <v>33740117818.529865</v>
      </c>
      <c r="P12" s="4">
        <f>P$2*-'data from RPEpUACE'!$B12</f>
        <v>32683004468.47332</v>
      </c>
      <c r="Q12" s="4">
        <f>Q$2*-'data from RPEpUACE'!$B12</f>
        <v>31625891118.416523</v>
      </c>
      <c r="R12" s="4">
        <f>R$2*-'data from RPEpUACE'!$B12</f>
        <v>31613464785.990356</v>
      </c>
      <c r="S12" s="4">
        <f>S$2*-'data from RPEpUACE'!$B12</f>
        <v>31601038453.564194</v>
      </c>
      <c r="T12" s="4">
        <f>T$2*-'data from RPEpUACE'!$B12</f>
        <v>31588612121.138031</v>
      </c>
      <c r="U12" s="4">
        <f>U$2*-'data from RPEpUACE'!$B12</f>
        <v>31576185788.711868</v>
      </c>
      <c r="V12" s="4">
        <f>V$2*-'data from RPEpUACE'!$B12</f>
        <v>31563759456.285702</v>
      </c>
      <c r="W12" s="4">
        <f>W$2*-'data from RPEpUACE'!$B12</f>
        <v>31551333123.859539</v>
      </c>
      <c r="X12" s="4">
        <f>X$2*-'data from RPEpUACE'!$B12</f>
        <v>31538906791.433376</v>
      </c>
      <c r="Y12" s="4">
        <f>Y$2*-'data from RPEpUACE'!$B12</f>
        <v>31526480459.007214</v>
      </c>
      <c r="Z12" s="4">
        <f>Z$2*-'data from RPEpUACE'!$B12</f>
        <v>31514054126.581051</v>
      </c>
      <c r="AA12" s="4">
        <f>AA$2*-'data from RPEpUACE'!$B12</f>
        <v>31501627794.154888</v>
      </c>
      <c r="AB12" s="4">
        <f>AB$2*-'data from RPEpUACE'!$B12</f>
        <v>31489201461.728722</v>
      </c>
      <c r="AC12" s="4">
        <f>AC$2*-'data from RPEpUACE'!$B12</f>
        <v>31476775129.302559</v>
      </c>
      <c r="AD12" s="4">
        <f>AD$2*-'data from RPEpUACE'!$B12</f>
        <v>31464348796.876396</v>
      </c>
      <c r="AE12" s="4">
        <f>AE$2*-'data from RPEpUACE'!$B12</f>
        <v>31451922464.450233</v>
      </c>
      <c r="AF12" s="4">
        <f>AF$2*-'data from RPEpUACE'!$B12</f>
        <v>31439496132.024071</v>
      </c>
      <c r="AG12" s="4">
        <f>AG$2*-'data from RPEpUACE'!$B12</f>
        <v>31427069799.597908</v>
      </c>
      <c r="AH12" s="4">
        <f>AH$2*-'data from RPEpUACE'!$B12</f>
        <v>31414643467.171745</v>
      </c>
      <c r="AI12" s="4">
        <f>AI$2*-'data from RPEpUACE'!$B12</f>
        <v>31402217134.745579</v>
      </c>
      <c r="AJ12" s="4">
        <f>AJ$2*-'data from RPEpUACE'!$B12</f>
        <v>31389790802.319416</v>
      </c>
      <c r="AK12" s="4">
        <f>AK$2*-'data from RPEpUACE'!$B12</f>
        <v>31377364469.893253</v>
      </c>
    </row>
    <row r="13" spans="1:37" x14ac:dyDescent="0.45">
      <c r="A13" t="s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data from RPEpUACE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2015-08-06T00:31:42Z</dcterms:created>
  <dcterms:modified xsi:type="dcterms:W3CDTF">2019-08-23T21:12:08Z</dcterms:modified>
</cp:coreProperties>
</file>