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CodeRepositories\eps-us\InputData\io-model\BObIC\"/>
    </mc:Choice>
  </mc:AlternateContent>
  <xr:revisionPtr revIDLastSave="0" documentId="13_ncr:1_{C86B2584-A1E5-44B6-B9B4-156BC6A82001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OECD TTL" sheetId="7" r:id="rId2"/>
    <sheet name="U.S. Data for ISIC Splits" sheetId="10" r:id="rId3"/>
    <sheet name="BObIC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" i="2" l="1"/>
  <c r="AA2" i="2"/>
  <c r="Z2" i="2"/>
  <c r="R2" i="2"/>
  <c r="Q2" i="2"/>
  <c r="P2" i="2"/>
  <c r="O2" i="2"/>
  <c r="M2" i="2"/>
  <c r="L2" i="2"/>
  <c r="D2" i="2"/>
  <c r="C2" i="2"/>
  <c r="S12" i="10"/>
  <c r="R12" i="10" s="1"/>
  <c r="O12" i="10"/>
  <c r="N12" i="10" s="1"/>
  <c r="L12" i="10"/>
  <c r="J12" i="10" s="1"/>
  <c r="K12" i="10"/>
  <c r="I12" i="10"/>
  <c r="H12" i="10" s="1"/>
  <c r="F12" i="10"/>
  <c r="E12" i="10"/>
  <c r="D12" i="10"/>
  <c r="C12" i="10"/>
  <c r="S11" i="10"/>
  <c r="Q11" i="10" s="1"/>
  <c r="O11" i="10"/>
  <c r="L11" i="10"/>
  <c r="K11" i="10" s="1"/>
  <c r="I11" i="10"/>
  <c r="H11" i="10"/>
  <c r="F11" i="10"/>
  <c r="E11" i="10"/>
  <c r="D11" i="10"/>
  <c r="C11" i="10"/>
  <c r="S10" i="10"/>
  <c r="R10" i="10" s="1"/>
  <c r="Q10" i="10"/>
  <c r="O10" i="10"/>
  <c r="L10" i="10"/>
  <c r="K10" i="10" s="1"/>
  <c r="I10" i="10"/>
  <c r="H10" i="10" s="1"/>
  <c r="F10" i="10"/>
  <c r="D10" i="10" s="1"/>
  <c r="E10" i="10"/>
  <c r="C10" i="10"/>
  <c r="S9" i="10"/>
  <c r="O9" i="10"/>
  <c r="M9" i="10" s="1"/>
  <c r="L9" i="10"/>
  <c r="K9" i="10" s="1"/>
  <c r="J9" i="10"/>
  <c r="I9" i="10"/>
  <c r="H9" i="10"/>
  <c r="F9" i="10"/>
  <c r="D9" i="10" s="1"/>
  <c r="E9" i="10"/>
  <c r="C9" i="10"/>
  <c r="R7" i="10"/>
  <c r="R11" i="10" s="1"/>
  <c r="Q7" i="10"/>
  <c r="Q9" i="10" s="1"/>
  <c r="P7" i="10"/>
  <c r="P11" i="10" s="1"/>
  <c r="N7" i="10"/>
  <c r="N9" i="10" s="1"/>
  <c r="M7" i="10"/>
  <c r="M11" i="10" s="1"/>
  <c r="K7" i="10"/>
  <c r="J7" i="10"/>
  <c r="H7" i="10"/>
  <c r="G7" i="10"/>
  <c r="G12" i="10" s="1"/>
  <c r="E7" i="10"/>
  <c r="D7" i="10"/>
  <c r="N6" i="10"/>
  <c r="M6" i="10"/>
  <c r="K6" i="10"/>
  <c r="G6" i="10"/>
  <c r="G9" i="10" l="1"/>
  <c r="P9" i="10"/>
  <c r="G10" i="10"/>
  <c r="N11" i="10"/>
  <c r="M12" i="10"/>
  <c r="P10" i="10"/>
  <c r="G11" i="10"/>
  <c r="N10" i="10"/>
  <c r="R9" i="10"/>
  <c r="J10" i="10"/>
  <c r="P12" i="10"/>
  <c r="J11" i="10"/>
  <c r="Q12" i="10"/>
  <c r="M10" i="10"/>
  <c r="E2" i="2" l="1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1" i="7"/>
</calcChain>
</file>

<file path=xl/sharedStrings.xml><?xml version="1.0" encoding="utf-8"?>
<sst xmlns="http://schemas.openxmlformats.org/spreadsheetml/2006/main" count="1376" uniqueCount="1162">
  <si>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</si>
  <si>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</si>
  <si>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</si>
  <si>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</si>
  <si>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</si>
  <si>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</si>
  <si>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</si>
  <si>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</si>
  <si>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</si>
  <si>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</si>
  <si>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</si>
  <si>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</si>
  <si>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</si>
  <si>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</si>
  <si>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</si>
  <si>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</si>
  <si>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</si>
  <si>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</si>
  <si>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</si>
  <si>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</si>
  <si>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</si>
  <si>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</si>
  <si>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</si>
  <si>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</si>
  <si>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</si>
  <si>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</si>
  <si>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</si>
  <si>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</si>
  <si>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</si>
  <si>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</si>
  <si>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</si>
  <si>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</si>
  <si>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</si>
  <si>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</si>
  <si>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</si>
  <si>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</si>
  <si>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</si>
  <si>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</si>
  <si>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</si>
  <si>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</si>
  <si>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</si>
  <si>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</si>
  <si>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</si>
  <si>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TTL: Total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</si>
  <si>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</si>
  <si>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</si>
  <si>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</si>
  <si>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</si>
  <si>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</si>
  <si>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</si>
  <si>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</si>
  <si>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</si>
  <si>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</si>
  <si>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</si>
  <si>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</si>
  <si>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</si>
  <si>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</si>
  <si>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</si>
  <si>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</si>
  <si>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</si>
  <si>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</si>
  <si>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</si>
  <si>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</si>
  <si>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</si>
  <si>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</si>
  <si>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</si>
  <si>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</si>
  <si>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</si>
  <si>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</si>
  <si>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</si>
  <si>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</si>
  <si>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</si>
  <si>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</si>
  <si>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</si>
  <si>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</si>
  <si>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</si>
  <si>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</si>
  <si>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</si>
  <si>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</si>
  <si>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</si>
  <si>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</si>
  <si>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</si>
  <si>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</si>
  <si>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</si>
  <si>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</si>
  <si>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</si>
  <si>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</si>
  <si>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</si>
  <si>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</si>
  <si>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</si>
  <si>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</si>
  <si>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</si>
  <si>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</si>
  <si>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</si>
  <si>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</si>
  <si>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</si>
  <si>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</si>
  <si>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</si>
  <si>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</si>
  <si>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</si>
  <si>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</si>
  <si>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</si>
  <si>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</si>
  <si>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</si>
  <si>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</si>
  <si>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</si>
  <si>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</si>
  <si>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</si>
  <si>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</si>
  <si>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</si>
  <si>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</si>
  <si>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</si>
  <si>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</si>
  <si>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</si>
  <si>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</si>
  <si>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</si>
  <si>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</si>
  <si>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</si>
  <si>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</si>
  <si>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</si>
  <si>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</si>
  <si>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</si>
  <si>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</si>
  <si>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</si>
  <si>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</si>
  <si>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</si>
  <si>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</si>
  <si>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</si>
  <si>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</si>
  <si>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</si>
  <si>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</si>
  <si>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</si>
  <si>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</si>
  <si>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03 Jun 2020 20:33 UTC (GMT) from OECD.Stat</t>
  </si>
  <si>
    <t>Input-Output Tables 2018 Edition (ISIC Rev. 4)</t>
  </si>
  <si>
    <t>Variable: TTL</t>
  </si>
  <si>
    <t>The output of each domestic industry can be found in the columns (where the ISIC codes</t>
  </si>
  <si>
    <t>are prefixed with "D" for domestic).  This output is in the total row and is equal to the</t>
  </si>
  <si>
    <t>inputs the industry buys plus the value added and taxes (less subsidies) paid.</t>
  </si>
  <si>
    <t>Unit: USD</t>
  </si>
  <si>
    <t>Output</t>
  </si>
  <si>
    <t>We convert 2015 USD to 2012 USD with the following conversion factor:</t>
  </si>
  <si>
    <t>2012 USD per 2015 USD</t>
  </si>
  <si>
    <t>BObIC BAU Output by ISIC Code</t>
  </si>
  <si>
    <t>ISIC 20</t>
  </si>
  <si>
    <t>ISIC 21</t>
  </si>
  <si>
    <t>https://stats.oecd.org/Index.aspx?DataSetCode=STANI4_2020</t>
  </si>
  <si>
    <t>Most Industries</t>
  </si>
  <si>
    <t>https://stats.oecd.org/Index.aspx?DataSetCode=IOTSI4_2018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</si>
  <si>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</si>
  <si>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</si>
  <si>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</si>
  <si>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</si>
  <si>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BEA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</si>
  <si>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</si>
  <si>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</si>
  <si>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</si>
  <si>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</si>
  <si>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</si>
  <si>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Data for Year 2015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</si>
  <si>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</si>
  <si>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</si>
  <si>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</si>
  <si>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</si>
  <si>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</si>
  <si>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</si>
  <si>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</si>
  <si>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</si>
  <si>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</si>
  <si>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</si>
  <si>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Gross Output</t>
  </si>
  <si>
    <t>https://apps.bea.gov/industry/Release/XLS/UGdpxInd/GrossOutput.xlsx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</si>
  <si>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</si>
  <si>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</si>
  <si>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</si>
  <si>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</si>
  <si>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</si>
  <si>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ISIC 05</t>
  </si>
  <si>
    <t>ISIC 06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</si>
  <si>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</si>
  <si>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</si>
  <si>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</si>
  <si>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</si>
  <si>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</si>
  <si>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</t>
  </si>
  <si>
    <t>Pharmaceuticals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</si>
  <si>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</si>
  <si>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</si>
  <si>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</si>
  <si>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</si>
  <si>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</si>
  <si>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</si>
  <si>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</si>
  <si>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</si>
  <si>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</si>
  <si>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</si>
  <si>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</si>
  <si>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</si>
  <si>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</si>
  <si>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</si>
  <si>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</si>
  <si>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</si>
  <si>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</si>
  <si>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</si>
  <si>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</si>
  <si>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</si>
  <si>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</si>
  <si>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</si>
  <si>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</si>
  <si>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</si>
  <si>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</si>
  <si>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</si>
  <si>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</si>
  <si>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</si>
  <si>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</si>
  <si>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</si>
  <si>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</si>
  <si>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</si>
  <si>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</si>
  <si>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</si>
  <si>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</si>
  <si>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</si>
  <si>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</si>
  <si>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</si>
  <si>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</si>
  <si>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</si>
  <si>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</si>
  <si>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</si>
  <si>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</si>
  <si>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</si>
  <si>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</si>
  <si>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</si>
  <si>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</si>
  <si>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</si>
  <si>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</si>
  <si>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</si>
  <si>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</si>
  <si>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</si>
  <si>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</si>
  <si>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</si>
  <si>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</si>
  <si>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</si>
  <si>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</si>
  <si>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</si>
  <si>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</si>
  <si>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</si>
  <si>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</si>
  <si>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</si>
  <si>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</si>
  <si>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</si>
  <si>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</si>
  <si>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</si>
  <si>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</si>
  <si>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</si>
  <si>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</si>
  <si>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</si>
  <si>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</si>
  <si>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</si>
  <si>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</si>
  <si>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</si>
  <si>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</si>
  <si>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</si>
  <si>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</si>
  <si>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</si>
  <si>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</si>
  <si>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</si>
  <si>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</si>
  <si>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</si>
  <si>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</si>
  <si>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</si>
  <si>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</si>
  <si>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</si>
  <si>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</si>
  <si>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</si>
  <si>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</si>
  <si>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</si>
  <si>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</si>
  <si>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</si>
  <si>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</si>
  <si>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</si>
  <si>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</si>
  <si>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</si>
  <si>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</si>
  <si>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</si>
  <si>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</si>
  <si>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</si>
  <si>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</si>
  <si>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</si>
  <si>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</si>
  <si>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</si>
  <si>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</si>
  <si>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</si>
  <si>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</si>
  <si>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</si>
  <si>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</si>
  <si>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</si>
  <si>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</si>
  <si>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</si>
  <si>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</si>
  <si>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</si>
  <si>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</si>
  <si>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</si>
  <si>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</si>
  <si>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</si>
  <si>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</si>
  <si>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</si>
  <si>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</si>
  <si>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</si>
  <si>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</si>
  <si>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</si>
  <si>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</si>
  <si>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</si>
  <si>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</si>
  <si>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</si>
  <si>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</si>
  <si>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</si>
  <si>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</si>
  <si>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</si>
  <si>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</si>
  <si>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</si>
  <si>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</si>
  <si>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</si>
  <si>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</si>
  <si>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</si>
  <si>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</si>
  <si>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</si>
  <si>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</si>
  <si>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</si>
  <si>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</si>
  <si>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</si>
  <si>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</si>
  <si>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</si>
  <si>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</si>
  <si>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</si>
  <si>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</si>
  <si>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</si>
  <si>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</si>
  <si>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</si>
  <si>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</si>
  <si>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</si>
  <si>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</si>
  <si>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</si>
  <si>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</si>
  <si>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</si>
  <si>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</si>
  <si>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</si>
  <si>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</si>
  <si>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</si>
  <si>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</si>
  <si>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</si>
  <si>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</si>
  <si>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</si>
  <si>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</si>
  <si>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</si>
  <si>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</si>
  <si>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</si>
  <si>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</si>
  <si>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</si>
  <si>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</si>
  <si>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</si>
  <si>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</si>
  <si>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</si>
  <si>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</si>
  <si>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</si>
  <si>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</si>
  <si>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</si>
  <si>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</si>
  <si>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</si>
  <si>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</si>
  <si>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</si>
  <si>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</si>
  <si>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</si>
  <si>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</si>
  <si>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</si>
  <si>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</si>
  <si>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</si>
  <si>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</si>
  <si>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</si>
  <si>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</si>
  <si>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</si>
  <si>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</si>
  <si>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</si>
  <si>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</si>
  <si>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</si>
  <si>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</si>
  <si>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</si>
  <si>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</si>
  <si>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</si>
  <si>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</si>
  <si>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</si>
  <si>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</si>
  <si>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</si>
  <si>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</si>
  <si>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</si>
  <si>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</si>
  <si>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</si>
  <si>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</si>
  <si>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</si>
  <si>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</si>
  <si>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</si>
  <si>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</si>
  <si>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</si>
  <si>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</si>
  <si>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</si>
  <si>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</si>
  <si>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</si>
  <si>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</si>
  <si>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</si>
  <si>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</si>
  <si>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</si>
  <si>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</si>
  <si>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</si>
  <si>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</si>
  <si>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</si>
  <si>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</si>
  <si>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</si>
  <si>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</si>
  <si>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</si>
  <si>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</si>
  <si>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</si>
  <si>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</si>
  <si>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</si>
  <si>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</si>
  <si>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</si>
  <si>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</si>
  <si>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</si>
  <si>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</si>
  <si>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</si>
  <si>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</si>
  <si>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</si>
  <si>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</si>
  <si>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</si>
  <si>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</si>
  <si>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</si>
  <si>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</si>
  <si>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</si>
  <si>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</si>
  <si>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</si>
  <si>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</si>
  <si>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</si>
  <si>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</si>
  <si>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</si>
  <si>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</si>
  <si>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</si>
  <si>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</si>
  <si>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</si>
  <si>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</si>
  <si>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</si>
  <si>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</si>
  <si>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</si>
  <si>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</si>
  <si>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</si>
  <si>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</si>
  <si>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</si>
  <si>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</si>
  <si>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</si>
  <si>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</si>
  <si>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</si>
  <si>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</si>
  <si>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</si>
  <si>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</si>
  <si>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</si>
  <si>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</si>
  <si>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</si>
  <si>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</si>
  <si>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</si>
  <si>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</si>
  <si>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</si>
  <si>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</si>
  <si>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</si>
  <si>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</si>
  <si>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</si>
  <si>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</si>
  <si>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</si>
  <si>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</si>
  <si>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</si>
  <si>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</si>
  <si>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</si>
  <si>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</si>
  <si>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</si>
  <si>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</si>
  <si>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</si>
  <si>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</si>
  <si>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</si>
  <si>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</si>
  <si>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</si>
  <si>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</si>
  <si>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</si>
  <si>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</si>
  <si>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</si>
  <si>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</si>
  <si>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</si>
  <si>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</si>
  <si>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</si>
  <si>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</si>
  <si>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</si>
  <si>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</si>
  <si>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</si>
  <si>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</si>
  <si>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</si>
  <si>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</si>
  <si>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</si>
  <si>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</si>
  <si>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</si>
  <si>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</si>
  <si>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</si>
  <si>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</si>
  <si>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</si>
  <si>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</si>
  <si>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</si>
  <si>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</si>
  <si>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</si>
  <si>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</si>
  <si>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</si>
  <si>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</si>
  <si>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</si>
  <si>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</si>
  <si>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</si>
  <si>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</si>
  <si>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</si>
  <si>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</si>
  <si>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</si>
  <si>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</si>
  <si>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</si>
  <si>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</si>
  <si>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</si>
  <si>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</si>
  <si>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</si>
  <si>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</si>
  <si>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</si>
  <si>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</si>
  <si>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</si>
  <si>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</si>
  <si>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</si>
  <si>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</si>
  <si>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</si>
  <si>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</si>
  <si>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</si>
  <si>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</si>
  <si>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</si>
  <si>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</si>
  <si>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</si>
  <si>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</si>
  <si>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</si>
  <si>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</si>
  <si>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</si>
  <si>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</si>
  <si>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</si>
  <si>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</si>
  <si>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</si>
  <si>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</si>
  <si>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</si>
  <si>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</si>
  <si>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</si>
  <si>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</si>
  <si>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</si>
  <si>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</si>
  <si>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</si>
  <si>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</si>
  <si>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</si>
  <si>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</si>
  <si>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</si>
  <si>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</si>
  <si>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</si>
  <si>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</si>
  <si>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</si>
  <si>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</si>
  <si>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</si>
  <si>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</si>
  <si>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</si>
  <si>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</si>
  <si>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</si>
  <si>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</si>
  <si>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</si>
  <si>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</si>
  <si>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</si>
  <si>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</si>
  <si>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</si>
  <si>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</si>
  <si>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</si>
  <si>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</si>
  <si>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</si>
  <si>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</si>
  <si>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</si>
  <si>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</si>
  <si>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</si>
  <si>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</si>
  <si>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</si>
  <si>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</si>
  <si>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</si>
  <si>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</si>
  <si>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</si>
  <si>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</si>
  <si>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</si>
  <si>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</si>
  <si>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</si>
  <si>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</si>
  <si>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</si>
  <si>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</si>
  <si>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</si>
  <si>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</si>
  <si>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</si>
  <si>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</si>
  <si>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</si>
  <si>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</si>
  <si>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</si>
  <si>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</si>
  <si>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</si>
  <si>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</si>
  <si>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</si>
  <si>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</si>
  <si>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</si>
  <si>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</si>
  <si>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</si>
  <si>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</si>
  <si>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</si>
  <si>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</si>
  <si>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</si>
  <si>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</si>
  <si>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</si>
  <si>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</si>
  <si>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</si>
  <si>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</si>
  <si>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</si>
  <si>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</si>
  <si>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</si>
  <si>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</si>
  <si>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</si>
  <si>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</si>
  <si>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</si>
  <si>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</si>
  <si>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</si>
  <si>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</si>
  <si>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</si>
  <si>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</si>
  <si>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</si>
  <si>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</si>
  <si>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</si>
  <si>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</si>
  <si>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</si>
  <si>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</si>
  <si>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</si>
  <si>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</si>
  <si>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</si>
  <si>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</si>
  <si>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</si>
  <si>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</si>
  <si>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</si>
  <si>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</si>
  <si>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</si>
  <si>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</si>
  <si>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</si>
  <si>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</si>
  <si>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</si>
  <si>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</si>
  <si>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</si>
  <si>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</si>
  <si>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</si>
  <si>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</si>
  <si>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</si>
  <si>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</si>
  <si>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</si>
  <si>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</si>
  <si>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</si>
  <si>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</si>
  <si>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</si>
  <si>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</si>
  <si>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</si>
  <si>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</si>
  <si>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</si>
  <si>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</si>
  <si>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</si>
  <si>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</si>
  <si>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</si>
  <si>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</si>
  <si>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</si>
  <si>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</si>
  <si>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</si>
  <si>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</si>
  <si>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</si>
  <si>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</si>
  <si>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</si>
  <si>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</si>
  <si>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</si>
  <si>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</si>
  <si>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</si>
  <si>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</si>
  <si>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</si>
  <si>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</si>
  <si>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</si>
  <si>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</si>
  <si>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</si>
  <si>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</si>
  <si>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</si>
  <si>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</si>
  <si>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</si>
  <si>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</si>
  <si>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</si>
  <si>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</si>
  <si>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</si>
  <si>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</si>
  <si>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</si>
  <si>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</si>
  <si>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</si>
  <si>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</si>
  <si>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</si>
  <si>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</si>
  <si>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</si>
  <si>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</si>
  <si>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</si>
  <si>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</si>
  <si>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</si>
  <si>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</si>
  <si>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</si>
  <si>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</si>
  <si>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</si>
  <si>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</si>
  <si>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</si>
  <si>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</si>
  <si>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</si>
  <si>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</si>
  <si>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</si>
  <si>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</si>
  <si>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</si>
  <si>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</si>
  <si>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</si>
  <si>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</si>
  <si>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</si>
  <si>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</si>
  <si>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</si>
  <si>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</si>
  <si>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</si>
  <si>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</si>
  <si>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</si>
  <si>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</si>
  <si>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</si>
  <si>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</si>
  <si>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</si>
  <si>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</si>
  <si>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</si>
  <si>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</si>
  <si>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</si>
  <si>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</si>
  <si>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</si>
  <si>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</si>
  <si>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</si>
  <si>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</si>
  <si>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</si>
  <si>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</si>
  <si>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</si>
  <si>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</si>
  <si>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</si>
  <si>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</si>
  <si>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</si>
  <si>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</si>
  <si>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</si>
  <si>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</si>
  <si>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</si>
  <si>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</si>
  <si>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</si>
  <si>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</si>
  <si>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</si>
  <si>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</si>
  <si>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</si>
  <si>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</si>
  <si>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</si>
  <si>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</si>
  <si>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</si>
  <si>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</si>
  <si>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</si>
  <si>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</si>
  <si>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</si>
  <si>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</si>
  <si>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</si>
  <si>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</si>
  <si>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</si>
  <si>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</si>
  <si>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</si>
  <si>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</si>
  <si>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</si>
  <si>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</si>
  <si>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</si>
  <si>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</si>
  <si>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</si>
  <si>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</si>
  <si>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</si>
  <si>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</si>
  <si>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</si>
  <si>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</si>
  <si>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</si>
  <si>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</si>
  <si>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</si>
  <si>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</si>
  <si>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</si>
  <si>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</si>
  <si>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</si>
  <si>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</si>
  <si>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</si>
  <si>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</si>
  <si>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</si>
  <si>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</si>
  <si>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</si>
  <si>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</si>
  <si>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</si>
  <si>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</si>
  <si>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</si>
  <si>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</si>
  <si>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</si>
  <si>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</si>
  <si>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</si>
  <si>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</si>
  <si>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</si>
  <si>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</si>
  <si>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</si>
  <si>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</si>
  <si>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</si>
  <si>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</si>
  <si>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</si>
  <si>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</si>
  <si>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</si>
  <si>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</si>
  <si>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</si>
  <si>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</si>
  <si>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</si>
  <si>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</si>
  <si>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</si>
  <si>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</si>
  <si>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</si>
  <si>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</si>
  <si>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</si>
  <si>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</si>
  <si>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</si>
  <si>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</si>
  <si>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</si>
  <si>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</si>
  <si>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</si>
  <si>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</si>
  <si>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</si>
  <si>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</si>
  <si>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</si>
  <si>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</si>
  <si>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</si>
  <si>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</si>
  <si>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</si>
  <si>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</si>
  <si>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</si>
  <si>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</si>
  <si>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</si>
  <si>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</si>
  <si>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</si>
  <si>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</si>
  <si>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</si>
  <si>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</si>
  <si>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</si>
  <si>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</si>
  <si>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</si>
  <si>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</si>
  <si>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</si>
  <si>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</si>
  <si>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</si>
  <si>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</si>
  <si>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</si>
  <si>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</si>
  <si>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</si>
  <si>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</si>
  <si>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</si>
  <si>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</si>
  <si>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</si>
  <si>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</si>
  <si>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</si>
  <si>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</si>
  <si>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</si>
  <si>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</si>
  <si>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</si>
  <si>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</si>
  <si>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</si>
  <si>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</si>
  <si>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</si>
  <si>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</si>
  <si>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</si>
  <si>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</si>
  <si>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</si>
  <si>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</si>
  <si>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</si>
  <si>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</si>
  <si>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</si>
  <si>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</si>
  <si>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</si>
  <si>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</si>
  <si>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</si>
  <si>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</si>
  <si>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</si>
  <si>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</si>
  <si>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</si>
  <si>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</si>
  <si>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</si>
  <si>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</si>
  <si>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</si>
  <si>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</si>
  <si>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</si>
  <si>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</si>
  <si>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</si>
  <si>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</si>
  <si>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</si>
  <si>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</si>
  <si>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</si>
  <si>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</si>
  <si>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</si>
  <si>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</si>
  <si>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</si>
  <si>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</si>
  <si>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</si>
  <si>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</si>
  <si>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</si>
  <si>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</si>
  <si>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</si>
  <si>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</si>
  <si>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</si>
  <si>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</si>
  <si>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</si>
  <si>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</si>
  <si>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</si>
  <si>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</si>
  <si>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</si>
  <si>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</si>
  <si>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</si>
  <si>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</si>
  <si>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</si>
  <si>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</si>
  <si>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</si>
  <si>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</si>
  <si>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</si>
  <si>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</si>
  <si>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</si>
  <si>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</si>
  <si>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</si>
  <si>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</si>
  <si>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</si>
  <si>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</si>
  <si>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</si>
  <si>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</si>
  <si>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</si>
  <si>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</si>
  <si>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</si>
  <si>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</si>
  <si>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</si>
  <si>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</si>
  <si>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</si>
  <si>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</si>
  <si>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</si>
  <si>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</si>
  <si>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</si>
  <si>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</si>
  <si>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</si>
  <si>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</si>
  <si>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</si>
  <si>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</si>
  <si>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</si>
  <si>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</si>
  <si>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</si>
  <si>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</si>
  <si>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</si>
  <si>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</si>
  <si>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</si>
  <si>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</si>
  <si>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</si>
  <si>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</si>
  <si>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</si>
  <si>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</si>
  <si>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</si>
  <si>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</si>
  <si>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</si>
  <si>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</si>
  <si>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</si>
  <si>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</si>
  <si>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</si>
  <si>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</si>
  <si>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</si>
  <si>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</si>
  <si>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</si>
  <si>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</si>
  <si>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</si>
  <si>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</si>
  <si>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</si>
  <si>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</si>
  <si>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</si>
  <si>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</si>
  <si>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</si>
  <si>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</si>
  <si>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</si>
  <si>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</si>
  <si>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</si>
  <si>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</si>
  <si>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</si>
  <si>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</si>
  <si>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</si>
  <si>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</si>
  <si>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</si>
  <si>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</si>
  <si>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</si>
  <si>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</si>
  <si>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</si>
  <si>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</si>
  <si>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</si>
  <si>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</si>
  <si>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</si>
  <si>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</si>
  <si>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</si>
  <si>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</si>
  <si>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</si>
  <si>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</si>
  <si>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</si>
  <si>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</si>
  <si>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</si>
  <si>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</si>
  <si>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</si>
  <si>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</si>
  <si>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</si>
  <si>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</si>
  <si>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</si>
  <si>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</si>
  <si>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</si>
  <si>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</si>
  <si>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</si>
  <si>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</si>
  <si>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</si>
  <si>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</si>
  <si>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</si>
  <si>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</si>
  <si>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</si>
  <si>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</si>
  <si>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</si>
  <si>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</si>
  <si>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</si>
  <si>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</si>
  <si>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</si>
  <si>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</si>
  <si>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</si>
  <si>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</si>
  <si>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</si>
  <si>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</si>
  <si>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</si>
  <si>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</si>
  <si>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</si>
  <si>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</si>
  <si>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</si>
  <si>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</si>
  <si>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</si>
  <si>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</si>
  <si>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</si>
  <si>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</si>
  <si>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</si>
  <si>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</si>
  <si>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</si>
  <si>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</si>
  <si>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</si>
  <si>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</si>
  <si>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</si>
  <si>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</si>
  <si>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</si>
  <si>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</si>
  <si>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</si>
  <si>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</si>
  <si>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</si>
  <si>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</si>
  <si>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</si>
  <si>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</si>
  <si>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</si>
  <si>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</si>
  <si>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</si>
  <si>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</si>
  <si>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</si>
  <si>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</si>
  <si>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</si>
  <si>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</si>
  <si>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</si>
  <si>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</si>
  <si>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</si>
  <si>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</si>
  <si>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</si>
  <si>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</si>
  <si>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</si>
  <si>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</si>
  <si>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</si>
  <si>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</si>
  <si>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</si>
  <si>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</si>
  <si>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</si>
  <si>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</si>
  <si>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</si>
  <si>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</si>
  <si>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</si>
  <si>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</si>
  <si>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</si>
  <si>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</si>
  <si>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</si>
  <si>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</si>
  <si>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</si>
  <si>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</si>
  <si>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</si>
  <si>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</si>
  <si>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</si>
  <si>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</si>
  <si>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</si>
  <si>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</si>
  <si>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</si>
  <si>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</si>
  <si>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</si>
  <si>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</si>
  <si>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</si>
  <si>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</si>
  <si>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</si>
  <si>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</si>
  <si>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</si>
  <si>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</si>
  <si>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</si>
  <si>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</si>
  <si>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</si>
  <si>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</si>
  <si>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</si>
  <si>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</si>
  <si>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</si>
  <si>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</si>
  <si>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</si>
  <si>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</si>
  <si>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</si>
  <si>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</si>
  <si>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</si>
  <si>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</si>
  <si>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</si>
  <si>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</si>
  <si>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</si>
  <si>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</si>
  <si>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</si>
  <si>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</si>
  <si>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</si>
  <si>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</si>
  <si>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</si>
  <si>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</si>
  <si>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</si>
  <si>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</si>
  <si>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</si>
  <si>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</si>
  <si>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</si>
  <si>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</si>
  <si>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</si>
  <si>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</si>
  <si>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</si>
  <si>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</si>
  <si>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</si>
  <si>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</si>
  <si>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</si>
  <si>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241</t>
  </si>
  <si>
    <t>ISIC 242</t>
  </si>
  <si>
    <t>ISIC 351</t>
  </si>
  <si>
    <t>ISIC 352T353</t>
  </si>
  <si>
    <t>ISIC 36T39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</si>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</sst>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0.0000E+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6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7" borderId="0" xfId="0" applyFill="1"/>
    <xf numFmtId="0" fontId="1" fillId="8" borderId="0" xfId="0" applyFont="1" applyFill="1"/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13" fillId="0" borderId="0" xfId="0" applyFont="1"/>
    <xf numFmtId="0" fontId="1" fillId="8" borderId="5" xfId="0" applyFont="1" applyFill="1" applyBorder="1" applyAlignment="1">
      <alignment wrapText="1"/>
    </xf>
    <xf numFmtId="0" fontId="1" fillId="8" borderId="6" xfId="0" applyFont="1" applyFill="1" applyBorder="1" applyAlignment="1">
      <alignment wrapText="1"/>
    </xf>
    <xf numFmtId="0" fontId="1" fillId="8" borderId="6" xfId="0" applyFont="1" applyFill="1" applyBorder="1" applyAlignment="1">
      <alignment horizontal="right" wrapText="1"/>
    </xf>
    <xf numFmtId="0" fontId="1" fillId="8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8" borderId="0" xfId="0" applyFill="1"/>
    <xf numFmtId="0" fontId="1" fillId="8" borderId="0" xfId="0" applyFont="1" applyFill="1" applyAlignment="1">
      <alignment horizontal="right"/>
    </xf>
    <xf numFmtId="0" fontId="1" fillId="8" borderId="0" xfId="0" applyFont="1" applyFill="1" applyAlignment="1">
      <alignment horizontal="right" wrapText="1"/>
    </xf>
    <xf numFmtId="0" fontId="1" fillId="8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7" borderId="8" xfId="0" applyFill="1" applyBorder="1" applyAlignment="1">
      <alignment horizontal="right"/>
    </xf>
    <xf numFmtId="0" fontId="0" fillId="7" borderId="9" xfId="0" applyFill="1" applyBorder="1" applyAlignment="1">
      <alignment horizontal="right"/>
    </xf>
    <xf numFmtId="11" fontId="0" fillId="7" borderId="10" xfId="0" applyNumberFormat="1" applyFill="1" applyBorder="1"/>
    <xf numFmtId="11" fontId="0" fillId="7" borderId="11" xfId="0" applyNumberFormat="1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 applyAlignment="1">
      <alignment horizontal="right"/>
    </xf>
    <xf numFmtId="0" fontId="0" fillId="7" borderId="13" xfId="0" applyFill="1" applyBorder="1"/>
    <xf numFmtId="0" fontId="0" fillId="0" borderId="0" xfId="0" applyAlignment="1">
      <alignment horizontal="left" indent="1"/>
    </xf>
  </cellXfs>
  <cellStyles count="3">
    <cellStyle name="Hyperlink" xfId="1" builtinId="8"/>
    <cellStyle name="Normal" xfId="0" builtinId="0"/>
    <cellStyle name="Normal 2" xfId="2" xr:uid="{3ADF3FF5-E4D2-4BC8-9960-7408DCCB59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TT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tabSelected="1" workbookViewId="0"/>
  </sheetViews>
  <sheetFormatPr defaultRowHeight="15" x14ac:dyDescent="0.25"/>
  <cols>
    <col min="2" max="2" width="77.5703125" customWidth="1"/>
  </cols>
  <sheetData>
    <row r="1" spans="1:2" x14ac:dyDescent="0.25">
      <c r="A1" s="1" t="s">
        <v>143</v>
      </c>
    </row>
    <row r="3" spans="1:2" x14ac:dyDescent="0.25">
      <c r="A3" s="1" t="s">
        <v>0</v>
      </c>
      <c r="B3" s="18" t="s">
        <v>147</v>
      </c>
    </row>
    <row r="4" spans="1:2" x14ac:dyDescent="0.25">
      <c r="B4" t="s">
        <v>1</v>
      </c>
    </row>
    <row r="5" spans="1:2" x14ac:dyDescent="0.25">
      <c r="B5" s="2">
        <v>2018</v>
      </c>
    </row>
    <row r="6" spans="1:2" x14ac:dyDescent="0.25">
      <c r="B6" t="s">
        <v>134</v>
      </c>
    </row>
    <row r="7" spans="1:2" x14ac:dyDescent="0.25">
      <c r="B7" s="3" t="s">
        <v>148</v>
      </c>
    </row>
    <row r="8" spans="1:2" x14ac:dyDescent="0.25">
      <c r="B8" t="s">
        <v>135</v>
      </c>
    </row>
    <row r="10" spans="1:2" x14ac:dyDescent="0.25">
      <c r="B10" s="18" t="s">
        <v>1157</v>
      </c>
    </row>
    <row r="11" spans="1:2" x14ac:dyDescent="0.25">
      <c r="B11" t="s">
        <v>149</v>
      </c>
    </row>
    <row r="12" spans="1:2" x14ac:dyDescent="0.25">
      <c r="B12" s="2">
        <v>2015</v>
      </c>
    </row>
    <row r="13" spans="1:2" x14ac:dyDescent="0.25">
      <c r="B13" t="s">
        <v>150</v>
      </c>
    </row>
    <row r="14" spans="1:2" x14ac:dyDescent="0.25">
      <c r="B14" s="3" t="s">
        <v>151</v>
      </c>
    </row>
    <row r="15" spans="1:2" x14ac:dyDescent="0.25">
      <c r="B15" t="s">
        <v>152</v>
      </c>
    </row>
    <row r="17" spans="1:2" x14ac:dyDescent="0.25">
      <c r="B17" t="s">
        <v>153</v>
      </c>
    </row>
    <row r="18" spans="1:2" x14ac:dyDescent="0.25">
      <c r="B18" s="2">
        <v>2020</v>
      </c>
    </row>
    <row r="19" spans="1:2" x14ac:dyDescent="0.25">
      <c r="B19" t="s">
        <v>154</v>
      </c>
    </row>
    <row r="20" spans="1:2" x14ac:dyDescent="0.25">
      <c r="B20" s="3" t="s">
        <v>155</v>
      </c>
    </row>
    <row r="21" spans="1:2" x14ac:dyDescent="0.25">
      <c r="B21" s="68" t="s">
        <v>156</v>
      </c>
    </row>
    <row r="22" spans="1:2" x14ac:dyDescent="0.25">
      <c r="B22" s="68" t="s">
        <v>157</v>
      </c>
    </row>
    <row r="23" spans="1:2" x14ac:dyDescent="0.25">
      <c r="B23" s="68" t="s">
        <v>158</v>
      </c>
    </row>
    <row r="25" spans="1:2" x14ac:dyDescent="0.25">
      <c r="A25" s="1" t="s">
        <v>2</v>
      </c>
    </row>
    <row r="26" spans="1:2" x14ac:dyDescent="0.25">
      <c r="A26" t="s">
        <v>136</v>
      </c>
    </row>
    <row r="27" spans="1:2" x14ac:dyDescent="0.25">
      <c r="A27" t="s">
        <v>137</v>
      </c>
    </row>
    <row r="28" spans="1:2" x14ac:dyDescent="0.25">
      <c r="A28" t="s">
        <v>138</v>
      </c>
    </row>
    <row r="30" spans="1:2" x14ac:dyDescent="0.25">
      <c r="A30" t="s">
        <v>1158</v>
      </c>
    </row>
    <row r="31" spans="1:2" x14ac:dyDescent="0.25">
      <c r="A31" t="s">
        <v>1159</v>
      </c>
    </row>
    <row r="32" spans="1:2" x14ac:dyDescent="0.25">
      <c r="A32" t="s">
        <v>1160</v>
      </c>
    </row>
    <row r="33" spans="1:2" x14ac:dyDescent="0.25">
      <c r="A33" t="s">
        <v>1161</v>
      </c>
    </row>
    <row r="34" spans="1:2" x14ac:dyDescent="0.25">
      <c r="A34" s="3" t="s">
        <v>146</v>
      </c>
    </row>
    <row r="36" spans="1:2" x14ac:dyDescent="0.25">
      <c r="A36" t="s">
        <v>141</v>
      </c>
    </row>
    <row r="37" spans="1:2" x14ac:dyDescent="0.25">
      <c r="A37" s="16">
        <v>0.9686815713640794</v>
      </c>
      <c r="B37" t="s">
        <v>142</v>
      </c>
    </row>
  </sheetData>
  <hyperlinks>
    <hyperlink ref="B7" r:id="rId1" xr:uid="{C914AE0B-59C0-465D-B416-7732EA12FF11}"/>
    <hyperlink ref="B20" r:id="rId2" xr:uid="{75D62EE3-1867-4566-B5D0-F65D9057DE5B}"/>
    <hyperlink ref="A34" r:id="rId3" xr:uid="{4893E3FE-35AF-4F05-8AAC-FB415FA959C9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0CF3-8B3B-41DC-A935-B8F6C9564C97}">
  <dimension ref="A1:AU50"/>
  <sheetViews>
    <sheetView showGridLines="0" topLeftCell="A2" workbookViewId="0">
      <selection activeCell="A2" sqref="A2"/>
    </sheetView>
  </sheetViews>
  <sheetFormatPr defaultRowHeight="12.75" x14ac:dyDescent="0.2"/>
  <cols>
    <col min="1" max="1" width="27.42578125" style="6" customWidth="1"/>
    <col min="2" max="2" width="2.42578125" style="6" customWidth="1"/>
    <col min="3" max="23" width="9.28515625" style="6" bestFit="1" customWidth="1"/>
    <col min="24" max="26" width="9.5703125" style="6" bestFit="1" customWidth="1"/>
    <col min="27" max="30" width="9.28515625" style="6" bestFit="1" customWidth="1"/>
    <col min="31" max="36" width="9.5703125" style="6" bestFit="1" customWidth="1"/>
    <col min="37" max="38" width="9.28515625" style="6" bestFit="1" customWidth="1"/>
    <col min="39" max="39" width="10.42578125" style="6" bestFit="1" customWidth="1"/>
    <col min="40" max="40" width="9.28515625" style="6" bestFit="1" customWidth="1"/>
    <col min="41" max="42" width="9.5703125" style="6" bestFit="1" customWidth="1"/>
    <col min="43" max="45" width="9.28515625" style="6" bestFit="1" customWidth="1"/>
    <col min="46" max="46" width="9.5703125" style="6" bestFit="1" customWidth="1"/>
    <col min="47" max="47" width="10.140625" style="6" bestFit="1" customWidth="1"/>
    <col min="48" max="16384" width="9.140625" style="6"/>
  </cols>
  <sheetData>
    <row r="1" spans="1:47" hidden="1" x14ac:dyDescent="0.2">
      <c r="A1" s="5" t="e">
        <f ca="1">DotStatQuery(B1)</f>
        <v>#NAME?</v>
      </c>
      <c r="B1" s="5" t="s">
        <v>3</v>
      </c>
    </row>
    <row r="2" spans="1:47" ht="23.25" x14ac:dyDescent="0.2">
      <c r="A2" s="7" t="s">
        <v>41</v>
      </c>
    </row>
    <row r="3" spans="1:47" x14ac:dyDescent="0.2">
      <c r="A3" s="23" t="s">
        <v>42</v>
      </c>
      <c r="B3" s="24"/>
      <c r="C3" s="30" t="s">
        <v>43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2"/>
    </row>
    <row r="4" spans="1:47" x14ac:dyDescent="0.2">
      <c r="A4" s="23" t="s">
        <v>4</v>
      </c>
      <c r="B4" s="24"/>
      <c r="C4" s="25" t="s">
        <v>5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7"/>
    </row>
    <row r="5" spans="1:47" x14ac:dyDescent="0.2">
      <c r="A5" s="23" t="s">
        <v>6</v>
      </c>
      <c r="B5" s="24"/>
      <c r="C5" s="25" t="s">
        <v>7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7"/>
    </row>
    <row r="6" spans="1:47" x14ac:dyDescent="0.2">
      <c r="A6" s="23" t="s">
        <v>8</v>
      </c>
      <c r="B6" s="24"/>
      <c r="C6" s="25" t="s">
        <v>44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7"/>
    </row>
    <row r="7" spans="1:47" ht="126" x14ac:dyDescent="0.2">
      <c r="A7" s="28" t="s">
        <v>45</v>
      </c>
      <c r="B7" s="29"/>
      <c r="C7" s="8" t="s">
        <v>46</v>
      </c>
      <c r="D7" s="8" t="s">
        <v>47</v>
      </c>
      <c r="E7" s="8" t="s">
        <v>48</v>
      </c>
      <c r="F7" s="8" t="s">
        <v>49</v>
      </c>
      <c r="G7" s="8" t="s">
        <v>50</v>
      </c>
      <c r="H7" s="8" t="s">
        <v>51</v>
      </c>
      <c r="I7" s="8" t="s">
        <v>52</v>
      </c>
      <c r="J7" s="8" t="s">
        <v>53</v>
      </c>
      <c r="K7" s="8" t="s">
        <v>54</v>
      </c>
      <c r="L7" s="8" t="s">
        <v>55</v>
      </c>
      <c r="M7" s="8" t="s">
        <v>56</v>
      </c>
      <c r="N7" s="8" t="s">
        <v>57</v>
      </c>
      <c r="O7" s="8" t="s">
        <v>58</v>
      </c>
      <c r="P7" s="8" t="s">
        <v>59</v>
      </c>
      <c r="Q7" s="8" t="s">
        <v>60</v>
      </c>
      <c r="R7" s="8" t="s">
        <v>61</v>
      </c>
      <c r="S7" s="8" t="s">
        <v>62</v>
      </c>
      <c r="T7" s="8" t="s">
        <v>63</v>
      </c>
      <c r="U7" s="8" t="s">
        <v>64</v>
      </c>
      <c r="V7" s="8" t="s">
        <v>65</v>
      </c>
      <c r="W7" s="8" t="s">
        <v>66</v>
      </c>
      <c r="X7" s="8" t="s">
        <v>67</v>
      </c>
      <c r="Y7" s="8" t="s">
        <v>68</v>
      </c>
      <c r="Z7" s="8" t="s">
        <v>69</v>
      </c>
      <c r="AA7" s="8" t="s">
        <v>70</v>
      </c>
      <c r="AB7" s="8" t="s">
        <v>71</v>
      </c>
      <c r="AC7" s="8" t="s">
        <v>72</v>
      </c>
      <c r="AD7" s="8" t="s">
        <v>73</v>
      </c>
      <c r="AE7" s="8" t="s">
        <v>74</v>
      </c>
      <c r="AF7" s="8" t="s">
        <v>75</v>
      </c>
      <c r="AG7" s="8" t="s">
        <v>76</v>
      </c>
      <c r="AH7" s="8" t="s">
        <v>77</v>
      </c>
      <c r="AI7" s="8" t="s">
        <v>78</v>
      </c>
      <c r="AJ7" s="8" t="s">
        <v>79</v>
      </c>
      <c r="AK7" s="8" t="s">
        <v>80</v>
      </c>
      <c r="AL7" s="8" t="s">
        <v>81</v>
      </c>
      <c r="AM7" s="8" t="s">
        <v>82</v>
      </c>
      <c r="AN7" s="8" t="s">
        <v>83</v>
      </c>
      <c r="AO7" s="8" t="s">
        <v>84</v>
      </c>
      <c r="AP7" s="8" t="s">
        <v>85</v>
      </c>
      <c r="AQ7" s="8" t="s">
        <v>86</v>
      </c>
      <c r="AR7" s="8" t="s">
        <v>87</v>
      </c>
      <c r="AS7" s="8" t="s">
        <v>88</v>
      </c>
      <c r="AT7" s="8" t="s">
        <v>89</v>
      </c>
      <c r="AU7" s="8" t="s">
        <v>90</v>
      </c>
    </row>
    <row r="8" spans="1:47" ht="13.5" x14ac:dyDescent="0.25">
      <c r="A8" s="9" t="s">
        <v>91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  <c r="AM8" s="10" t="s">
        <v>9</v>
      </c>
      <c r="AN8" s="10" t="s">
        <v>9</v>
      </c>
      <c r="AO8" s="10" t="s">
        <v>9</v>
      </c>
      <c r="AP8" s="10" t="s">
        <v>9</v>
      </c>
      <c r="AQ8" s="10" t="s">
        <v>9</v>
      </c>
      <c r="AR8" s="10" t="s">
        <v>9</v>
      </c>
      <c r="AS8" s="10" t="s">
        <v>9</v>
      </c>
      <c r="AT8" s="10" t="s">
        <v>9</v>
      </c>
      <c r="AU8" s="10" t="s">
        <v>9</v>
      </c>
    </row>
    <row r="9" spans="1:47" ht="21" x14ac:dyDescent="0.25">
      <c r="A9" s="11" t="s">
        <v>92</v>
      </c>
      <c r="B9" s="10" t="s">
        <v>9</v>
      </c>
      <c r="C9" s="12">
        <v>67012.600000000006</v>
      </c>
      <c r="D9" s="12">
        <v>103.4</v>
      </c>
      <c r="E9" s="12">
        <v>27.2</v>
      </c>
      <c r="F9" s="12">
        <v>10.199999999999999</v>
      </c>
      <c r="G9" s="12">
        <v>221344.9</v>
      </c>
      <c r="H9" s="12">
        <v>2197.8000000000002</v>
      </c>
      <c r="I9" s="12">
        <v>8765.7999999999993</v>
      </c>
      <c r="J9" s="12">
        <v>3937.3</v>
      </c>
      <c r="K9" s="12">
        <v>15.7</v>
      </c>
      <c r="L9" s="12">
        <v>5128.2</v>
      </c>
      <c r="M9" s="12">
        <v>227.7</v>
      </c>
      <c r="N9" s="12">
        <v>21.9</v>
      </c>
      <c r="O9" s="12">
        <v>138.5</v>
      </c>
      <c r="P9" s="12">
        <v>41.4</v>
      </c>
      <c r="Q9" s="12">
        <v>3.5</v>
      </c>
      <c r="R9" s="12">
        <v>4.4000000000000004</v>
      </c>
      <c r="S9" s="12">
        <v>25.6</v>
      </c>
      <c r="T9" s="12">
        <v>32.200000000000003</v>
      </c>
      <c r="U9" s="12">
        <v>18.3</v>
      </c>
      <c r="V9" s="12">
        <v>940</v>
      </c>
      <c r="W9" s="12">
        <v>113.8</v>
      </c>
      <c r="X9" s="12">
        <v>1771.8</v>
      </c>
      <c r="Y9" s="12">
        <v>3999.1</v>
      </c>
      <c r="Z9" s="12">
        <v>79.599999999999994</v>
      </c>
      <c r="AA9" s="12">
        <v>2242.4</v>
      </c>
      <c r="AB9" s="12">
        <v>23.8</v>
      </c>
      <c r="AC9" s="12">
        <v>14.9</v>
      </c>
      <c r="AD9" s="12">
        <v>63.3</v>
      </c>
      <c r="AE9" s="12">
        <v>55.4</v>
      </c>
      <c r="AF9" s="12">
        <v>314.2</v>
      </c>
      <c r="AG9" s="12">
        <v>3992.7</v>
      </c>
      <c r="AH9" s="12">
        <v>2090.4</v>
      </c>
      <c r="AI9" s="12">
        <v>693.9</v>
      </c>
      <c r="AJ9" s="12">
        <v>1735.3</v>
      </c>
      <c r="AK9" s="12">
        <v>1363.9</v>
      </c>
      <c r="AL9" s="12">
        <v>0</v>
      </c>
      <c r="AM9" s="12">
        <v>109689.9</v>
      </c>
      <c r="AN9" s="12">
        <v>2166.8000000000002</v>
      </c>
      <c r="AO9" s="12">
        <v>71</v>
      </c>
      <c r="AP9" s="12">
        <v>633.4</v>
      </c>
      <c r="AQ9" s="12">
        <v>-143.5</v>
      </c>
      <c r="AR9" s="12">
        <v>1165.5999999999999</v>
      </c>
      <c r="AS9" s="12">
        <v>1920.1</v>
      </c>
      <c r="AT9" s="12">
        <v>49518.6</v>
      </c>
      <c r="AU9" s="12">
        <v>-37816</v>
      </c>
    </row>
    <row r="10" spans="1:47" ht="31.5" x14ac:dyDescent="0.25">
      <c r="A10" s="11" t="s">
        <v>93</v>
      </c>
      <c r="B10" s="10" t="s">
        <v>9</v>
      </c>
      <c r="C10" s="13">
        <v>2211.3000000000002</v>
      </c>
      <c r="D10" s="13">
        <v>20554</v>
      </c>
      <c r="E10" s="13">
        <v>4843.5</v>
      </c>
      <c r="F10" s="13">
        <v>7971.8</v>
      </c>
      <c r="G10" s="13">
        <v>8068.1</v>
      </c>
      <c r="H10" s="13">
        <v>74.5</v>
      </c>
      <c r="I10" s="13">
        <v>73.8</v>
      </c>
      <c r="J10" s="13">
        <v>463.7</v>
      </c>
      <c r="K10" s="13">
        <v>251591.7</v>
      </c>
      <c r="L10" s="13">
        <v>27125</v>
      </c>
      <c r="M10" s="13">
        <v>151.19999999999999</v>
      </c>
      <c r="N10" s="13">
        <v>779.4</v>
      </c>
      <c r="O10" s="13">
        <v>9613.2000000000007</v>
      </c>
      <c r="P10" s="13">
        <v>104.6</v>
      </c>
      <c r="Q10" s="13">
        <v>16.399999999999999</v>
      </c>
      <c r="R10" s="13">
        <v>30.7</v>
      </c>
      <c r="S10" s="13">
        <v>237.6</v>
      </c>
      <c r="T10" s="13">
        <v>121.8</v>
      </c>
      <c r="U10" s="13">
        <v>418.4</v>
      </c>
      <c r="V10" s="13">
        <v>308.3</v>
      </c>
      <c r="W10" s="13">
        <v>41877.5</v>
      </c>
      <c r="X10" s="13">
        <v>944.4</v>
      </c>
      <c r="Y10" s="13">
        <v>670.7</v>
      </c>
      <c r="Z10" s="13">
        <v>7094.5</v>
      </c>
      <c r="AA10" s="13">
        <v>277.5</v>
      </c>
      <c r="AB10" s="13">
        <v>90.5</v>
      </c>
      <c r="AC10" s="13">
        <v>416.6</v>
      </c>
      <c r="AD10" s="13">
        <v>110.3</v>
      </c>
      <c r="AE10" s="13">
        <v>361.3</v>
      </c>
      <c r="AF10" s="13">
        <v>229.7</v>
      </c>
      <c r="AG10" s="13">
        <v>5912</v>
      </c>
      <c r="AH10" s="13">
        <v>20054.8</v>
      </c>
      <c r="AI10" s="13">
        <v>382.4</v>
      </c>
      <c r="AJ10" s="13">
        <v>2687.8</v>
      </c>
      <c r="AK10" s="13">
        <v>3577</v>
      </c>
      <c r="AL10" s="13">
        <v>0</v>
      </c>
      <c r="AM10" s="13">
        <v>9940.1</v>
      </c>
      <c r="AN10" s="13">
        <v>120</v>
      </c>
      <c r="AO10" s="13">
        <v>10.4</v>
      </c>
      <c r="AP10" s="13">
        <v>5733.6</v>
      </c>
      <c r="AQ10" s="13">
        <v>371</v>
      </c>
      <c r="AR10" s="13">
        <v>63.2</v>
      </c>
      <c r="AS10" s="13">
        <v>69.8</v>
      </c>
      <c r="AT10" s="13">
        <v>18940.2</v>
      </c>
      <c r="AU10" s="13">
        <v>-161022.9</v>
      </c>
    </row>
    <row r="11" spans="1:47" ht="31.5" x14ac:dyDescent="0.25">
      <c r="A11" s="11" t="s">
        <v>94</v>
      </c>
      <c r="B11" s="10" t="s">
        <v>9</v>
      </c>
      <c r="C11" s="12">
        <v>551.1</v>
      </c>
      <c r="D11" s="12">
        <v>1199.9000000000001</v>
      </c>
      <c r="E11" s="12">
        <v>836.4</v>
      </c>
      <c r="F11" s="12">
        <v>726.5</v>
      </c>
      <c r="G11" s="12">
        <v>671.5</v>
      </c>
      <c r="H11" s="12">
        <v>34.200000000000003</v>
      </c>
      <c r="I11" s="12">
        <v>37.4</v>
      </c>
      <c r="J11" s="12">
        <v>500.6</v>
      </c>
      <c r="K11" s="12">
        <v>1531.1</v>
      </c>
      <c r="L11" s="12">
        <v>7190.3</v>
      </c>
      <c r="M11" s="12">
        <v>151.30000000000001</v>
      </c>
      <c r="N11" s="12">
        <v>6349.6</v>
      </c>
      <c r="O11" s="12">
        <v>17808.5</v>
      </c>
      <c r="P11" s="12">
        <v>1513</v>
      </c>
      <c r="Q11" s="12">
        <v>122.1</v>
      </c>
      <c r="R11" s="12">
        <v>301.60000000000002</v>
      </c>
      <c r="S11" s="12">
        <v>475.3</v>
      </c>
      <c r="T11" s="12">
        <v>353.5</v>
      </c>
      <c r="U11" s="12">
        <v>157.9</v>
      </c>
      <c r="V11" s="12">
        <v>804.3</v>
      </c>
      <c r="W11" s="12">
        <v>491.7</v>
      </c>
      <c r="X11" s="12">
        <v>10451.799999999999</v>
      </c>
      <c r="Y11" s="12">
        <v>666.5</v>
      </c>
      <c r="Z11" s="12">
        <v>353.8</v>
      </c>
      <c r="AA11" s="12">
        <v>65.5</v>
      </c>
      <c r="AB11" s="12">
        <v>6.9</v>
      </c>
      <c r="AC11" s="12">
        <v>16.899999999999999</v>
      </c>
      <c r="AD11" s="12">
        <v>9.8000000000000007</v>
      </c>
      <c r="AE11" s="12">
        <v>23.1</v>
      </c>
      <c r="AF11" s="12">
        <v>1466.3</v>
      </c>
      <c r="AG11" s="12">
        <v>605.20000000000005</v>
      </c>
      <c r="AH11" s="12">
        <v>1388.6</v>
      </c>
      <c r="AI11" s="12">
        <v>37.700000000000003</v>
      </c>
      <c r="AJ11" s="12">
        <v>163.5</v>
      </c>
      <c r="AK11" s="12">
        <v>195.5</v>
      </c>
      <c r="AL11" s="12">
        <v>0</v>
      </c>
      <c r="AM11" s="12">
        <v>1205.7</v>
      </c>
      <c r="AN11" s="12">
        <v>1.5</v>
      </c>
      <c r="AO11" s="12">
        <v>6.5</v>
      </c>
      <c r="AP11" s="12">
        <v>7905.1</v>
      </c>
      <c r="AQ11" s="12">
        <v>56.9</v>
      </c>
      <c r="AR11" s="12">
        <v>16.5</v>
      </c>
      <c r="AS11" s="12">
        <v>3.8</v>
      </c>
      <c r="AT11" s="12">
        <v>6342.5</v>
      </c>
      <c r="AU11" s="12">
        <v>-7908.2</v>
      </c>
    </row>
    <row r="12" spans="1:47" ht="21" x14ac:dyDescent="0.25">
      <c r="A12" s="11" t="s">
        <v>95</v>
      </c>
      <c r="B12" s="10" t="s">
        <v>9</v>
      </c>
      <c r="C12" s="13">
        <v>3070.6</v>
      </c>
      <c r="D12" s="13">
        <v>27907.3</v>
      </c>
      <c r="E12" s="13">
        <v>9294</v>
      </c>
      <c r="F12" s="13">
        <v>15182.3</v>
      </c>
      <c r="G12" s="13">
        <v>10156.799999999999</v>
      </c>
      <c r="H12" s="13">
        <v>2.9</v>
      </c>
      <c r="I12" s="13">
        <v>5.4</v>
      </c>
      <c r="J12" s="13">
        <v>11.9</v>
      </c>
      <c r="K12" s="13">
        <v>436.8</v>
      </c>
      <c r="L12" s="13">
        <v>4431.8</v>
      </c>
      <c r="M12" s="13">
        <v>13.2</v>
      </c>
      <c r="N12" s="13">
        <v>7.3</v>
      </c>
      <c r="O12" s="13">
        <v>1083.5</v>
      </c>
      <c r="P12" s="13">
        <v>48.5</v>
      </c>
      <c r="Q12" s="13">
        <v>7.4</v>
      </c>
      <c r="R12" s="13">
        <v>9</v>
      </c>
      <c r="S12" s="13">
        <v>34</v>
      </c>
      <c r="T12" s="13">
        <v>60.3</v>
      </c>
      <c r="U12" s="13">
        <v>106.5</v>
      </c>
      <c r="V12" s="13">
        <v>11.9</v>
      </c>
      <c r="W12" s="13">
        <v>537.9</v>
      </c>
      <c r="X12" s="13">
        <v>95.1</v>
      </c>
      <c r="Y12" s="13">
        <v>28.5</v>
      </c>
      <c r="Z12" s="13">
        <v>27.5</v>
      </c>
      <c r="AA12" s="13">
        <v>16.2</v>
      </c>
      <c r="AB12" s="13">
        <v>3.7</v>
      </c>
      <c r="AC12" s="13">
        <v>8.6</v>
      </c>
      <c r="AD12" s="13">
        <v>7.3</v>
      </c>
      <c r="AE12" s="13">
        <v>7.3</v>
      </c>
      <c r="AF12" s="13">
        <v>65.2</v>
      </c>
      <c r="AG12" s="13">
        <v>5618.6</v>
      </c>
      <c r="AH12" s="13">
        <v>87.5</v>
      </c>
      <c r="AI12" s="13">
        <v>4.4000000000000004</v>
      </c>
      <c r="AJ12" s="13">
        <v>17.5</v>
      </c>
      <c r="AK12" s="13">
        <v>148.30000000000001</v>
      </c>
      <c r="AL12" s="13">
        <v>0</v>
      </c>
      <c r="AM12" s="13">
        <v>180.1</v>
      </c>
      <c r="AN12" s="13">
        <v>0.6</v>
      </c>
      <c r="AO12" s="13">
        <v>0.3</v>
      </c>
      <c r="AP12" s="13">
        <v>7591.1</v>
      </c>
      <c r="AQ12" s="13">
        <v>24.9</v>
      </c>
      <c r="AR12" s="13">
        <v>4.5999999999999996</v>
      </c>
      <c r="AS12" s="13">
        <v>0.9</v>
      </c>
      <c r="AT12" s="13">
        <v>2983.2</v>
      </c>
      <c r="AU12" s="13">
        <v>-1554.4</v>
      </c>
    </row>
    <row r="13" spans="1:47" ht="21" x14ac:dyDescent="0.25">
      <c r="A13" s="11" t="s">
        <v>96</v>
      </c>
      <c r="B13" s="10" t="s">
        <v>9</v>
      </c>
      <c r="C13" s="12">
        <v>32898.800000000003</v>
      </c>
      <c r="D13" s="12">
        <v>40.200000000000003</v>
      </c>
      <c r="E13" s="12">
        <v>20</v>
      </c>
      <c r="F13" s="12">
        <v>21.7</v>
      </c>
      <c r="G13" s="12">
        <v>109205.7</v>
      </c>
      <c r="H13" s="12">
        <v>627</v>
      </c>
      <c r="I13" s="12">
        <v>263.5</v>
      </c>
      <c r="J13" s="12">
        <v>1915.2</v>
      </c>
      <c r="K13" s="12">
        <v>514.4</v>
      </c>
      <c r="L13" s="12">
        <v>9607.9</v>
      </c>
      <c r="M13" s="12">
        <v>1679.5</v>
      </c>
      <c r="N13" s="12">
        <v>244.7</v>
      </c>
      <c r="O13" s="12">
        <v>271</v>
      </c>
      <c r="P13" s="12">
        <v>390.2</v>
      </c>
      <c r="Q13" s="12">
        <v>180.3</v>
      </c>
      <c r="R13" s="12">
        <v>151</v>
      </c>
      <c r="S13" s="12">
        <v>398.5</v>
      </c>
      <c r="T13" s="12">
        <v>888.1</v>
      </c>
      <c r="U13" s="12">
        <v>394.5</v>
      </c>
      <c r="V13" s="12">
        <v>537.1</v>
      </c>
      <c r="W13" s="12">
        <v>494.6</v>
      </c>
      <c r="X13" s="12">
        <v>1400.9</v>
      </c>
      <c r="Y13" s="12">
        <v>14772.9</v>
      </c>
      <c r="Z13" s="12">
        <v>935.8</v>
      </c>
      <c r="AA13" s="12">
        <v>103985.8</v>
      </c>
      <c r="AB13" s="12">
        <v>328.8</v>
      </c>
      <c r="AC13" s="12">
        <v>172.6</v>
      </c>
      <c r="AD13" s="12">
        <v>201.8</v>
      </c>
      <c r="AE13" s="12">
        <v>545.29999999999995</v>
      </c>
      <c r="AF13" s="12">
        <v>1336.6</v>
      </c>
      <c r="AG13" s="12">
        <v>4232</v>
      </c>
      <c r="AH13" s="12">
        <v>16752.099999999999</v>
      </c>
      <c r="AI13" s="12">
        <v>2774.9</v>
      </c>
      <c r="AJ13" s="12">
        <v>20849.099999999999</v>
      </c>
      <c r="AK13" s="12">
        <v>6603.2</v>
      </c>
      <c r="AL13" s="12">
        <v>0</v>
      </c>
      <c r="AM13" s="12">
        <v>601442.9</v>
      </c>
      <c r="AN13" s="12">
        <v>9711.2999999999993</v>
      </c>
      <c r="AO13" s="12">
        <v>367.5</v>
      </c>
      <c r="AP13" s="12">
        <v>983.8</v>
      </c>
      <c r="AQ13" s="12">
        <v>227.1</v>
      </c>
      <c r="AR13" s="12">
        <v>4374.2</v>
      </c>
      <c r="AS13" s="12">
        <v>7370.3</v>
      </c>
      <c r="AT13" s="12">
        <v>60181.5</v>
      </c>
      <c r="AU13" s="12">
        <v>-84486.2</v>
      </c>
    </row>
    <row r="14" spans="1:47" ht="31.5" x14ac:dyDescent="0.25">
      <c r="A14" s="11" t="s">
        <v>97</v>
      </c>
      <c r="B14" s="10" t="s">
        <v>9</v>
      </c>
      <c r="C14" s="13">
        <v>356</v>
      </c>
      <c r="D14" s="13">
        <v>59.9</v>
      </c>
      <c r="E14" s="13">
        <v>28.6</v>
      </c>
      <c r="F14" s="13">
        <v>27</v>
      </c>
      <c r="G14" s="13">
        <v>587.9</v>
      </c>
      <c r="H14" s="13">
        <v>11850.3</v>
      </c>
      <c r="I14" s="13">
        <v>629.6</v>
      </c>
      <c r="J14" s="13">
        <v>2131.6999999999998</v>
      </c>
      <c r="K14" s="13">
        <v>65.5</v>
      </c>
      <c r="L14" s="13">
        <v>2129.6999999999998</v>
      </c>
      <c r="M14" s="13">
        <v>2063.9</v>
      </c>
      <c r="N14" s="13">
        <v>270.7</v>
      </c>
      <c r="O14" s="13">
        <v>93</v>
      </c>
      <c r="P14" s="13">
        <v>188.1</v>
      </c>
      <c r="Q14" s="13">
        <v>149.5</v>
      </c>
      <c r="R14" s="13">
        <v>70.8</v>
      </c>
      <c r="S14" s="13">
        <v>647</v>
      </c>
      <c r="T14" s="13">
        <v>4312.8</v>
      </c>
      <c r="U14" s="13">
        <v>948.4</v>
      </c>
      <c r="V14" s="13">
        <v>5590.7</v>
      </c>
      <c r="W14" s="13">
        <v>268.60000000000002</v>
      </c>
      <c r="X14" s="13">
        <v>1482.6</v>
      </c>
      <c r="Y14" s="13">
        <v>7163.8</v>
      </c>
      <c r="Z14" s="13">
        <v>925.7</v>
      </c>
      <c r="AA14" s="13">
        <v>989.3</v>
      </c>
      <c r="AB14" s="13">
        <v>187.2</v>
      </c>
      <c r="AC14" s="13">
        <v>93.8</v>
      </c>
      <c r="AD14" s="13">
        <v>165.7</v>
      </c>
      <c r="AE14" s="13">
        <v>348.9</v>
      </c>
      <c r="AF14" s="13">
        <v>237.2</v>
      </c>
      <c r="AG14" s="13">
        <v>2377.1999999999998</v>
      </c>
      <c r="AH14" s="13">
        <v>5265.9</v>
      </c>
      <c r="AI14" s="13">
        <v>419</v>
      </c>
      <c r="AJ14" s="13">
        <v>5415.3</v>
      </c>
      <c r="AK14" s="13">
        <v>2442</v>
      </c>
      <c r="AL14" s="13">
        <v>0</v>
      </c>
      <c r="AM14" s="13">
        <v>158748.20000000001</v>
      </c>
      <c r="AN14" s="13">
        <v>685.7</v>
      </c>
      <c r="AO14" s="13">
        <v>39.299999999999997</v>
      </c>
      <c r="AP14" s="13">
        <v>582.29999999999995</v>
      </c>
      <c r="AQ14" s="13">
        <v>111.9</v>
      </c>
      <c r="AR14" s="13">
        <v>2363.9</v>
      </c>
      <c r="AS14" s="13">
        <v>1232.9000000000001</v>
      </c>
      <c r="AT14" s="13">
        <v>8336.7999999999993</v>
      </c>
      <c r="AU14" s="13">
        <v>-145065.5</v>
      </c>
    </row>
    <row r="15" spans="1:47" ht="31.5" x14ac:dyDescent="0.25">
      <c r="A15" s="11" t="s">
        <v>98</v>
      </c>
      <c r="B15" s="10" t="s">
        <v>9</v>
      </c>
      <c r="C15" s="12">
        <v>745.1</v>
      </c>
      <c r="D15" s="12">
        <v>160.4</v>
      </c>
      <c r="E15" s="12">
        <v>72.2</v>
      </c>
      <c r="F15" s="12">
        <v>20.6</v>
      </c>
      <c r="G15" s="12">
        <v>800.4</v>
      </c>
      <c r="H15" s="12">
        <v>119.2</v>
      </c>
      <c r="I15" s="12">
        <v>19684.7</v>
      </c>
      <c r="J15" s="12">
        <v>4820.8</v>
      </c>
      <c r="K15" s="12">
        <v>8.5</v>
      </c>
      <c r="L15" s="12">
        <v>1218.7</v>
      </c>
      <c r="M15" s="12">
        <v>1232</v>
      </c>
      <c r="N15" s="12">
        <v>304.39999999999998</v>
      </c>
      <c r="O15" s="12">
        <v>144.4</v>
      </c>
      <c r="P15" s="12">
        <v>485.4</v>
      </c>
      <c r="Q15" s="12">
        <v>128.69999999999999</v>
      </c>
      <c r="R15" s="12">
        <v>248.2</v>
      </c>
      <c r="S15" s="12">
        <v>666.3</v>
      </c>
      <c r="T15" s="12">
        <v>2950</v>
      </c>
      <c r="U15" s="12">
        <v>730.9</v>
      </c>
      <c r="V15" s="12">
        <v>16448.900000000001</v>
      </c>
      <c r="W15" s="12">
        <v>596</v>
      </c>
      <c r="X15" s="12">
        <v>25108.9</v>
      </c>
      <c r="Y15" s="12">
        <v>3051.1</v>
      </c>
      <c r="Z15" s="12">
        <v>683.7</v>
      </c>
      <c r="AA15" s="12">
        <v>3177.4</v>
      </c>
      <c r="AB15" s="12">
        <v>237.3</v>
      </c>
      <c r="AC15" s="12">
        <v>126.3</v>
      </c>
      <c r="AD15" s="12">
        <v>182.2</v>
      </c>
      <c r="AE15" s="12">
        <v>130.69999999999999</v>
      </c>
      <c r="AF15" s="12">
        <v>4479</v>
      </c>
      <c r="AG15" s="12">
        <v>3878.4</v>
      </c>
      <c r="AH15" s="12">
        <v>3127.4</v>
      </c>
      <c r="AI15" s="12">
        <v>259.39999999999998</v>
      </c>
      <c r="AJ15" s="12">
        <v>934.3</v>
      </c>
      <c r="AK15" s="12">
        <v>1878.6</v>
      </c>
      <c r="AL15" s="12">
        <v>0</v>
      </c>
      <c r="AM15" s="12">
        <v>7780.5</v>
      </c>
      <c r="AN15" s="12">
        <v>1.7</v>
      </c>
      <c r="AO15" s="12">
        <v>1.2</v>
      </c>
      <c r="AP15" s="12">
        <v>2066</v>
      </c>
      <c r="AQ15" s="12">
        <v>262.89999999999998</v>
      </c>
      <c r="AR15" s="12">
        <v>163.19999999999999</v>
      </c>
      <c r="AS15" s="12">
        <v>205</v>
      </c>
      <c r="AT15" s="12">
        <v>6289.2</v>
      </c>
      <c r="AU15" s="12">
        <v>-16997.3</v>
      </c>
    </row>
    <row r="16" spans="1:47" ht="21" x14ac:dyDescent="0.25">
      <c r="A16" s="11" t="s">
        <v>99</v>
      </c>
      <c r="B16" s="10" t="s">
        <v>9</v>
      </c>
      <c r="C16" s="13">
        <v>864.6</v>
      </c>
      <c r="D16" s="13">
        <v>66.5</v>
      </c>
      <c r="E16" s="13">
        <v>71</v>
      </c>
      <c r="F16" s="13">
        <v>27.3</v>
      </c>
      <c r="G16" s="13">
        <v>12726.7</v>
      </c>
      <c r="H16" s="13">
        <v>1812.7</v>
      </c>
      <c r="I16" s="13">
        <v>823.2</v>
      </c>
      <c r="J16" s="13">
        <v>44981.7</v>
      </c>
      <c r="K16" s="13">
        <v>99</v>
      </c>
      <c r="L16" s="13">
        <v>6696.4</v>
      </c>
      <c r="M16" s="13">
        <v>5593.8</v>
      </c>
      <c r="N16" s="13">
        <v>1260.7</v>
      </c>
      <c r="O16" s="13">
        <v>835.3</v>
      </c>
      <c r="P16" s="13">
        <v>2908.9</v>
      </c>
      <c r="Q16" s="13">
        <v>576.1</v>
      </c>
      <c r="R16" s="13">
        <v>849.7</v>
      </c>
      <c r="S16" s="13">
        <v>1956.1</v>
      </c>
      <c r="T16" s="13">
        <v>4846</v>
      </c>
      <c r="U16" s="13">
        <v>1323.8</v>
      </c>
      <c r="V16" s="13">
        <v>3070.3</v>
      </c>
      <c r="W16" s="13">
        <v>1840.6</v>
      </c>
      <c r="X16" s="13">
        <v>4572.1000000000004</v>
      </c>
      <c r="Y16" s="13">
        <v>13367.7</v>
      </c>
      <c r="Z16" s="13">
        <v>3235.1</v>
      </c>
      <c r="AA16" s="13">
        <v>7034.1</v>
      </c>
      <c r="AB16" s="13">
        <v>8316.5</v>
      </c>
      <c r="AC16" s="13">
        <v>2382</v>
      </c>
      <c r="AD16" s="13">
        <v>3109.5</v>
      </c>
      <c r="AE16" s="13">
        <v>5304.1</v>
      </c>
      <c r="AF16" s="13">
        <v>833.1</v>
      </c>
      <c r="AG16" s="13">
        <v>18660.2</v>
      </c>
      <c r="AH16" s="13">
        <v>15413.6</v>
      </c>
      <c r="AI16" s="13">
        <v>2882.5</v>
      </c>
      <c r="AJ16" s="13">
        <v>10312.299999999999</v>
      </c>
      <c r="AK16" s="13">
        <v>6483.5</v>
      </c>
      <c r="AL16" s="13">
        <v>0</v>
      </c>
      <c r="AM16" s="13">
        <v>64058.7</v>
      </c>
      <c r="AN16" s="13">
        <v>49.6</v>
      </c>
      <c r="AO16" s="13">
        <v>17</v>
      </c>
      <c r="AP16" s="13">
        <v>1888.5</v>
      </c>
      <c r="AQ16" s="13">
        <v>229.8</v>
      </c>
      <c r="AR16" s="13">
        <v>471.1</v>
      </c>
      <c r="AS16" s="13">
        <v>1161.8</v>
      </c>
      <c r="AT16" s="13">
        <v>30004.1</v>
      </c>
      <c r="AU16" s="13">
        <v>-23813.7</v>
      </c>
    </row>
    <row r="17" spans="1:47" ht="21" x14ac:dyDescent="0.25">
      <c r="A17" s="11" t="s">
        <v>100</v>
      </c>
      <c r="B17" s="10" t="s">
        <v>9</v>
      </c>
      <c r="C17" s="12">
        <v>10126.4</v>
      </c>
      <c r="D17" s="12">
        <v>507.6</v>
      </c>
      <c r="E17" s="12">
        <v>704</v>
      </c>
      <c r="F17" s="12">
        <v>382.5</v>
      </c>
      <c r="G17" s="12">
        <v>4523.8999999999996</v>
      </c>
      <c r="H17" s="12">
        <v>312</v>
      </c>
      <c r="I17" s="12">
        <v>593.6</v>
      </c>
      <c r="J17" s="12">
        <v>3180.1</v>
      </c>
      <c r="K17" s="12">
        <v>4852.3999999999996</v>
      </c>
      <c r="L17" s="12">
        <v>25880</v>
      </c>
      <c r="M17" s="12">
        <v>1423.5</v>
      </c>
      <c r="N17" s="12">
        <v>735.6</v>
      </c>
      <c r="O17" s="12">
        <v>5591.2</v>
      </c>
      <c r="P17" s="12">
        <v>1167.0999999999999</v>
      </c>
      <c r="Q17" s="12">
        <v>155.1</v>
      </c>
      <c r="R17" s="12">
        <v>760.2</v>
      </c>
      <c r="S17" s="12">
        <v>1189.4000000000001</v>
      </c>
      <c r="T17" s="12">
        <v>859.8</v>
      </c>
      <c r="U17" s="12">
        <v>2349.5</v>
      </c>
      <c r="V17" s="12">
        <v>1421.2</v>
      </c>
      <c r="W17" s="12">
        <v>8364.7000000000007</v>
      </c>
      <c r="X17" s="12">
        <v>26306</v>
      </c>
      <c r="Y17" s="12">
        <v>3998.7</v>
      </c>
      <c r="Z17" s="12">
        <v>88382.6</v>
      </c>
      <c r="AA17" s="12">
        <v>2094.4</v>
      </c>
      <c r="AB17" s="12">
        <v>461.8</v>
      </c>
      <c r="AC17" s="12">
        <v>1605.7</v>
      </c>
      <c r="AD17" s="12">
        <v>1421.2</v>
      </c>
      <c r="AE17" s="12">
        <v>2337.4</v>
      </c>
      <c r="AF17" s="12">
        <v>3197.1</v>
      </c>
      <c r="AG17" s="12">
        <v>12335.1</v>
      </c>
      <c r="AH17" s="12">
        <v>56326.6</v>
      </c>
      <c r="AI17" s="12">
        <v>1594.6</v>
      </c>
      <c r="AJ17" s="12">
        <v>6481.2</v>
      </c>
      <c r="AK17" s="12">
        <v>5032.3</v>
      </c>
      <c r="AL17" s="12">
        <v>0</v>
      </c>
      <c r="AM17" s="12">
        <v>170851.7</v>
      </c>
      <c r="AN17" s="12">
        <v>4.0999999999999996</v>
      </c>
      <c r="AO17" s="12">
        <v>43.8</v>
      </c>
      <c r="AP17" s="12">
        <v>590.70000000000005</v>
      </c>
      <c r="AQ17" s="12">
        <v>549.1</v>
      </c>
      <c r="AR17" s="12">
        <v>1039</v>
      </c>
      <c r="AS17" s="12">
        <v>2736.2</v>
      </c>
      <c r="AT17" s="12">
        <v>83383.3</v>
      </c>
      <c r="AU17" s="12">
        <v>-55734.3</v>
      </c>
    </row>
    <row r="18" spans="1:47" ht="21" x14ac:dyDescent="0.25">
      <c r="A18" s="11" t="s">
        <v>101</v>
      </c>
      <c r="B18" s="10" t="s">
        <v>9</v>
      </c>
      <c r="C18" s="13">
        <v>16289.2</v>
      </c>
      <c r="D18" s="13">
        <v>701.3</v>
      </c>
      <c r="E18" s="13">
        <v>348.3</v>
      </c>
      <c r="F18" s="13">
        <v>283</v>
      </c>
      <c r="G18" s="13">
        <v>7120.1</v>
      </c>
      <c r="H18" s="13">
        <v>5688.3</v>
      </c>
      <c r="I18" s="13">
        <v>2626.9</v>
      </c>
      <c r="J18" s="13">
        <v>10052.1</v>
      </c>
      <c r="K18" s="13">
        <v>7325.3</v>
      </c>
      <c r="L18" s="13">
        <v>106423</v>
      </c>
      <c r="M18" s="13">
        <v>36591.4</v>
      </c>
      <c r="N18" s="13">
        <v>3196.8</v>
      </c>
      <c r="O18" s="13">
        <v>5974.9</v>
      </c>
      <c r="P18" s="13">
        <v>6845.1</v>
      </c>
      <c r="Q18" s="13">
        <v>3214.2</v>
      </c>
      <c r="R18" s="13">
        <v>2538.4</v>
      </c>
      <c r="S18" s="13">
        <v>4774.8999999999996</v>
      </c>
      <c r="T18" s="13">
        <v>10886.4</v>
      </c>
      <c r="U18" s="13">
        <v>4495.3999999999996</v>
      </c>
      <c r="V18" s="13">
        <v>5131.6000000000004</v>
      </c>
      <c r="W18" s="13">
        <v>2171.9</v>
      </c>
      <c r="X18" s="13">
        <v>11890.3</v>
      </c>
      <c r="Y18" s="13">
        <v>10437.700000000001</v>
      </c>
      <c r="Z18" s="13">
        <v>4685.3999999999996</v>
      </c>
      <c r="AA18" s="13">
        <v>2841.8</v>
      </c>
      <c r="AB18" s="13">
        <v>1813</v>
      </c>
      <c r="AC18" s="13">
        <v>1184.3</v>
      </c>
      <c r="AD18" s="13">
        <v>707.2</v>
      </c>
      <c r="AE18" s="13">
        <v>935.4</v>
      </c>
      <c r="AF18" s="13">
        <v>6011.6</v>
      </c>
      <c r="AG18" s="13">
        <v>13098.4</v>
      </c>
      <c r="AH18" s="13">
        <v>13024.2</v>
      </c>
      <c r="AI18" s="13">
        <v>2668.6</v>
      </c>
      <c r="AJ18" s="13">
        <v>82628.800000000003</v>
      </c>
      <c r="AK18" s="13">
        <v>7452.8</v>
      </c>
      <c r="AL18" s="13">
        <v>0</v>
      </c>
      <c r="AM18" s="13">
        <v>395215.5</v>
      </c>
      <c r="AN18" s="13">
        <v>137.5</v>
      </c>
      <c r="AO18" s="13">
        <v>4681.7</v>
      </c>
      <c r="AP18" s="13">
        <v>7342.1</v>
      </c>
      <c r="AQ18" s="13">
        <v>1419.3</v>
      </c>
      <c r="AR18" s="13">
        <v>982.4</v>
      </c>
      <c r="AS18" s="13">
        <v>1918.4</v>
      </c>
      <c r="AT18" s="13">
        <v>136712.4</v>
      </c>
      <c r="AU18" s="13">
        <v>-165140.70000000001</v>
      </c>
    </row>
    <row r="19" spans="1:47" ht="21" x14ac:dyDescent="0.25">
      <c r="A19" s="11" t="s">
        <v>102</v>
      </c>
      <c r="B19" s="10" t="s">
        <v>9</v>
      </c>
      <c r="C19" s="12">
        <v>2124.5</v>
      </c>
      <c r="D19" s="12">
        <v>308.89999999999998</v>
      </c>
      <c r="E19" s="12">
        <v>210.7</v>
      </c>
      <c r="F19" s="12">
        <v>126.6</v>
      </c>
      <c r="G19" s="12">
        <v>12477.3</v>
      </c>
      <c r="H19" s="12">
        <v>1009.1</v>
      </c>
      <c r="I19" s="12">
        <v>812</v>
      </c>
      <c r="J19" s="12">
        <v>3584.7</v>
      </c>
      <c r="K19" s="12">
        <v>92.4</v>
      </c>
      <c r="L19" s="12">
        <v>8378.4</v>
      </c>
      <c r="M19" s="12">
        <v>16729.5</v>
      </c>
      <c r="N19" s="12">
        <v>1023.5</v>
      </c>
      <c r="O19" s="12">
        <v>1957.2</v>
      </c>
      <c r="P19" s="12">
        <v>3435.4</v>
      </c>
      <c r="Q19" s="12">
        <v>990.8</v>
      </c>
      <c r="R19" s="12">
        <v>1324.5</v>
      </c>
      <c r="S19" s="12">
        <v>7177.3</v>
      </c>
      <c r="T19" s="12">
        <v>27216.3</v>
      </c>
      <c r="U19" s="12">
        <v>7150.6</v>
      </c>
      <c r="V19" s="12">
        <v>5863.8</v>
      </c>
      <c r="W19" s="12">
        <v>1302.2</v>
      </c>
      <c r="X19" s="12">
        <v>21824.9</v>
      </c>
      <c r="Y19" s="12">
        <v>13765.2</v>
      </c>
      <c r="Z19" s="12">
        <v>7570.7</v>
      </c>
      <c r="AA19" s="12">
        <v>7206.4</v>
      </c>
      <c r="AB19" s="12">
        <v>496.8</v>
      </c>
      <c r="AC19" s="12">
        <v>1670.9</v>
      </c>
      <c r="AD19" s="12">
        <v>679.8</v>
      </c>
      <c r="AE19" s="12">
        <v>931.2</v>
      </c>
      <c r="AF19" s="12">
        <v>2515</v>
      </c>
      <c r="AG19" s="12">
        <v>7967.4</v>
      </c>
      <c r="AH19" s="12">
        <v>9488.2999999999993</v>
      </c>
      <c r="AI19" s="12">
        <v>2634.5</v>
      </c>
      <c r="AJ19" s="12">
        <v>11039.6</v>
      </c>
      <c r="AK19" s="12">
        <v>2576.5</v>
      </c>
      <c r="AL19" s="12">
        <v>0</v>
      </c>
      <c r="AM19" s="12">
        <v>52725.3</v>
      </c>
      <c r="AN19" s="12">
        <v>9.5</v>
      </c>
      <c r="AO19" s="12">
        <v>9.1999999999999993</v>
      </c>
      <c r="AP19" s="12">
        <v>5435.4</v>
      </c>
      <c r="AQ19" s="12">
        <v>1005.3</v>
      </c>
      <c r="AR19" s="12">
        <v>55.5</v>
      </c>
      <c r="AS19" s="12">
        <v>61.4</v>
      </c>
      <c r="AT19" s="12">
        <v>27545.8</v>
      </c>
      <c r="AU19" s="12">
        <v>-49527.3</v>
      </c>
    </row>
    <row r="20" spans="1:47" ht="21" x14ac:dyDescent="0.25">
      <c r="A20" s="11" t="s">
        <v>103</v>
      </c>
      <c r="B20" s="10" t="s">
        <v>9</v>
      </c>
      <c r="C20" s="13">
        <v>151.6</v>
      </c>
      <c r="D20" s="13">
        <v>102.1</v>
      </c>
      <c r="E20" s="13">
        <v>226.9</v>
      </c>
      <c r="F20" s="13">
        <v>142.9</v>
      </c>
      <c r="G20" s="13">
        <v>4353.8999999999996</v>
      </c>
      <c r="H20" s="13">
        <v>344</v>
      </c>
      <c r="I20" s="13">
        <v>1307.5</v>
      </c>
      <c r="J20" s="13">
        <v>651.9</v>
      </c>
      <c r="K20" s="13">
        <v>266.60000000000002</v>
      </c>
      <c r="L20" s="13">
        <v>3320</v>
      </c>
      <c r="M20" s="13">
        <v>2199.8000000000002</v>
      </c>
      <c r="N20" s="13">
        <v>14361.8</v>
      </c>
      <c r="O20" s="13">
        <v>1659.8</v>
      </c>
      <c r="P20" s="13">
        <v>1655.7</v>
      </c>
      <c r="Q20" s="13">
        <v>236.1</v>
      </c>
      <c r="R20" s="13">
        <v>1057.5</v>
      </c>
      <c r="S20" s="13">
        <v>1852.3</v>
      </c>
      <c r="T20" s="13">
        <v>7860.5</v>
      </c>
      <c r="U20" s="13">
        <v>1468.6</v>
      </c>
      <c r="V20" s="13">
        <v>1487.8</v>
      </c>
      <c r="W20" s="13">
        <v>745.7</v>
      </c>
      <c r="X20" s="13">
        <v>48327.7</v>
      </c>
      <c r="Y20" s="13">
        <v>1509</v>
      </c>
      <c r="Z20" s="13">
        <v>1133</v>
      </c>
      <c r="AA20" s="13">
        <v>4766.8</v>
      </c>
      <c r="AB20" s="13">
        <v>77.2</v>
      </c>
      <c r="AC20" s="13">
        <v>341.1</v>
      </c>
      <c r="AD20" s="13">
        <v>175.6</v>
      </c>
      <c r="AE20" s="13">
        <v>237.7</v>
      </c>
      <c r="AF20" s="13">
        <v>1423.6</v>
      </c>
      <c r="AG20" s="13">
        <v>3339.8</v>
      </c>
      <c r="AH20" s="13">
        <v>3768.1</v>
      </c>
      <c r="AI20" s="13">
        <v>658.6</v>
      </c>
      <c r="AJ20" s="13">
        <v>4558.3999999999996</v>
      </c>
      <c r="AK20" s="13">
        <v>1376.4</v>
      </c>
      <c r="AL20" s="13">
        <v>0</v>
      </c>
      <c r="AM20" s="13">
        <v>15837.2</v>
      </c>
      <c r="AN20" s="13">
        <v>5.4</v>
      </c>
      <c r="AO20" s="13">
        <v>10.6</v>
      </c>
      <c r="AP20" s="13">
        <v>1968.1</v>
      </c>
      <c r="AQ20" s="13">
        <v>136.4</v>
      </c>
      <c r="AR20" s="13">
        <v>28.4</v>
      </c>
      <c r="AS20" s="13">
        <v>17.7</v>
      </c>
      <c r="AT20" s="13">
        <v>10452.299999999999</v>
      </c>
      <c r="AU20" s="13">
        <v>-26110.400000000001</v>
      </c>
    </row>
    <row r="21" spans="1:47" ht="21" x14ac:dyDescent="0.25">
      <c r="A21" s="11" t="s">
        <v>104</v>
      </c>
      <c r="B21" s="10" t="s">
        <v>9</v>
      </c>
      <c r="C21" s="12">
        <v>236.9</v>
      </c>
      <c r="D21" s="12">
        <v>292.8</v>
      </c>
      <c r="E21" s="12">
        <v>146.80000000000001</v>
      </c>
      <c r="F21" s="12">
        <v>393.7</v>
      </c>
      <c r="G21" s="12">
        <v>1078.5</v>
      </c>
      <c r="H21" s="12">
        <v>68.2</v>
      </c>
      <c r="I21" s="12">
        <v>185.5</v>
      </c>
      <c r="J21" s="12">
        <v>1770.9</v>
      </c>
      <c r="K21" s="12">
        <v>170.2</v>
      </c>
      <c r="L21" s="12">
        <v>1865.7</v>
      </c>
      <c r="M21" s="12">
        <v>1375</v>
      </c>
      <c r="N21" s="12">
        <v>1089.7</v>
      </c>
      <c r="O21" s="12">
        <v>41911.5</v>
      </c>
      <c r="P21" s="12">
        <v>57483.5</v>
      </c>
      <c r="Q21" s="12">
        <v>4779.8999999999996</v>
      </c>
      <c r="R21" s="12">
        <v>12082.9</v>
      </c>
      <c r="S21" s="12">
        <v>24688.1</v>
      </c>
      <c r="T21" s="12">
        <v>32379.8</v>
      </c>
      <c r="U21" s="12">
        <v>16457.7</v>
      </c>
      <c r="V21" s="12">
        <v>12036.6</v>
      </c>
      <c r="W21" s="12">
        <v>1726.8</v>
      </c>
      <c r="X21" s="12">
        <v>32067.8</v>
      </c>
      <c r="Y21" s="12">
        <v>4423.7</v>
      </c>
      <c r="Z21" s="12">
        <v>558.79999999999995</v>
      </c>
      <c r="AA21" s="12">
        <v>125.9</v>
      </c>
      <c r="AB21" s="12">
        <v>60.8</v>
      </c>
      <c r="AC21" s="12">
        <v>370.8</v>
      </c>
      <c r="AD21" s="12">
        <v>44.1</v>
      </c>
      <c r="AE21" s="12">
        <v>71.599999999999994</v>
      </c>
      <c r="AF21" s="12">
        <v>503.4</v>
      </c>
      <c r="AG21" s="12">
        <v>788.6</v>
      </c>
      <c r="AH21" s="12">
        <v>846.8</v>
      </c>
      <c r="AI21" s="12">
        <v>153.5</v>
      </c>
      <c r="AJ21" s="12">
        <v>610.5</v>
      </c>
      <c r="AK21" s="12">
        <v>475.5</v>
      </c>
      <c r="AL21" s="12">
        <v>0</v>
      </c>
      <c r="AM21" s="12">
        <v>3866.5</v>
      </c>
      <c r="AN21" s="12">
        <v>5.7</v>
      </c>
      <c r="AO21" s="12">
        <v>3.1</v>
      </c>
      <c r="AP21" s="12">
        <v>1607.6</v>
      </c>
      <c r="AQ21" s="12">
        <v>245</v>
      </c>
      <c r="AR21" s="12">
        <v>62.1</v>
      </c>
      <c r="AS21" s="12">
        <v>2.8</v>
      </c>
      <c r="AT21" s="12">
        <v>43658.1</v>
      </c>
      <c r="AU21" s="12">
        <v>-77529.899999999994</v>
      </c>
    </row>
    <row r="22" spans="1:47" ht="31.5" x14ac:dyDescent="0.25">
      <c r="A22" s="11" t="s">
        <v>105</v>
      </c>
      <c r="B22" s="10" t="s">
        <v>9</v>
      </c>
      <c r="C22" s="13">
        <v>3511.3</v>
      </c>
      <c r="D22" s="13">
        <v>693.5</v>
      </c>
      <c r="E22" s="13">
        <v>329.3</v>
      </c>
      <c r="F22" s="13">
        <v>257.39999999999998</v>
      </c>
      <c r="G22" s="13">
        <v>10648.4</v>
      </c>
      <c r="H22" s="13">
        <v>943.6</v>
      </c>
      <c r="I22" s="13">
        <v>3060.2</v>
      </c>
      <c r="J22" s="13">
        <v>6706</v>
      </c>
      <c r="K22" s="13">
        <v>146.30000000000001</v>
      </c>
      <c r="L22" s="13">
        <v>5599.4</v>
      </c>
      <c r="M22" s="13">
        <v>7947.4</v>
      </c>
      <c r="N22" s="13">
        <v>2787.1</v>
      </c>
      <c r="O22" s="13">
        <v>10872.1</v>
      </c>
      <c r="P22" s="13">
        <v>41894.400000000001</v>
      </c>
      <c r="Q22" s="13">
        <v>4414.8999999999996</v>
      </c>
      <c r="R22" s="13">
        <v>6825.3</v>
      </c>
      <c r="S22" s="13">
        <v>26061.599999999999</v>
      </c>
      <c r="T22" s="13">
        <v>46947.3</v>
      </c>
      <c r="U22" s="13">
        <v>13756.7</v>
      </c>
      <c r="V22" s="13">
        <v>7331.8</v>
      </c>
      <c r="W22" s="13">
        <v>2902.5</v>
      </c>
      <c r="X22" s="13">
        <v>70265.5</v>
      </c>
      <c r="Y22" s="13">
        <v>4965.8</v>
      </c>
      <c r="Z22" s="13">
        <v>5718.6</v>
      </c>
      <c r="AA22" s="13">
        <v>8497.7999999999993</v>
      </c>
      <c r="AB22" s="13">
        <v>680.5</v>
      </c>
      <c r="AC22" s="13">
        <v>939.7</v>
      </c>
      <c r="AD22" s="13">
        <v>955.4</v>
      </c>
      <c r="AE22" s="13">
        <v>535.5</v>
      </c>
      <c r="AF22" s="13">
        <v>2915.2</v>
      </c>
      <c r="AG22" s="13">
        <v>11007.2</v>
      </c>
      <c r="AH22" s="13">
        <v>18085.099999999999</v>
      </c>
      <c r="AI22" s="13">
        <v>1619.2</v>
      </c>
      <c r="AJ22" s="13">
        <v>3028.3</v>
      </c>
      <c r="AK22" s="13">
        <v>2741.1</v>
      </c>
      <c r="AL22" s="13">
        <v>0</v>
      </c>
      <c r="AM22" s="13">
        <v>36580.800000000003</v>
      </c>
      <c r="AN22" s="13">
        <v>12.3</v>
      </c>
      <c r="AO22" s="13">
        <v>18.5</v>
      </c>
      <c r="AP22" s="13">
        <v>14052.8</v>
      </c>
      <c r="AQ22" s="13">
        <v>2702.7</v>
      </c>
      <c r="AR22" s="13">
        <v>67.5</v>
      </c>
      <c r="AS22" s="13">
        <v>83.6</v>
      </c>
      <c r="AT22" s="13">
        <v>43973.8</v>
      </c>
      <c r="AU22" s="13">
        <v>-65502.400000000001</v>
      </c>
    </row>
    <row r="23" spans="1:47" ht="21" x14ac:dyDescent="0.25">
      <c r="A23" s="11" t="s">
        <v>106</v>
      </c>
      <c r="B23" s="10" t="s">
        <v>9</v>
      </c>
      <c r="C23" s="12">
        <v>471.8</v>
      </c>
      <c r="D23" s="12">
        <v>135.19999999999999</v>
      </c>
      <c r="E23" s="12">
        <v>110.9</v>
      </c>
      <c r="F23" s="12">
        <v>194</v>
      </c>
      <c r="G23" s="12">
        <v>1398.2</v>
      </c>
      <c r="H23" s="12">
        <v>1117.5999999999999</v>
      </c>
      <c r="I23" s="12">
        <v>1432.8</v>
      </c>
      <c r="J23" s="12">
        <v>6526.7</v>
      </c>
      <c r="K23" s="12">
        <v>148.4</v>
      </c>
      <c r="L23" s="12">
        <v>2337.1999999999998</v>
      </c>
      <c r="M23" s="12">
        <v>4361.3999999999996</v>
      </c>
      <c r="N23" s="12">
        <v>1702</v>
      </c>
      <c r="O23" s="12">
        <v>1157</v>
      </c>
      <c r="P23" s="12">
        <v>8118.6</v>
      </c>
      <c r="Q23" s="12">
        <v>36990.5</v>
      </c>
      <c r="R23" s="12">
        <v>5461.7</v>
      </c>
      <c r="S23" s="12">
        <v>11901.8</v>
      </c>
      <c r="T23" s="12">
        <v>38479.4</v>
      </c>
      <c r="U23" s="12">
        <v>7541.6</v>
      </c>
      <c r="V23" s="12">
        <v>3364.1</v>
      </c>
      <c r="W23" s="12">
        <v>2148.9</v>
      </c>
      <c r="X23" s="12">
        <v>13548.9</v>
      </c>
      <c r="Y23" s="12">
        <v>14167.7</v>
      </c>
      <c r="Z23" s="12">
        <v>4388.7</v>
      </c>
      <c r="AA23" s="12">
        <v>1939.5</v>
      </c>
      <c r="AB23" s="12">
        <v>5907</v>
      </c>
      <c r="AC23" s="12">
        <v>38142.199999999997</v>
      </c>
      <c r="AD23" s="12">
        <v>18338.599999999999</v>
      </c>
      <c r="AE23" s="12">
        <v>7173.2</v>
      </c>
      <c r="AF23" s="12">
        <v>1231.8</v>
      </c>
      <c r="AG23" s="12">
        <v>26638.5</v>
      </c>
      <c r="AH23" s="12">
        <v>50426.5</v>
      </c>
      <c r="AI23" s="12">
        <v>4303.3999999999996</v>
      </c>
      <c r="AJ23" s="12">
        <v>9754.6</v>
      </c>
      <c r="AK23" s="12">
        <v>8860.1</v>
      </c>
      <c r="AL23" s="12">
        <v>0</v>
      </c>
      <c r="AM23" s="12">
        <v>142946.6</v>
      </c>
      <c r="AN23" s="12">
        <v>42.7</v>
      </c>
      <c r="AO23" s="12">
        <v>24</v>
      </c>
      <c r="AP23" s="12">
        <v>49337.7</v>
      </c>
      <c r="AQ23" s="12">
        <v>12156</v>
      </c>
      <c r="AR23" s="12">
        <v>570.79999999999995</v>
      </c>
      <c r="AS23" s="12">
        <v>1191.0999999999999</v>
      </c>
      <c r="AT23" s="12">
        <v>75532.2</v>
      </c>
      <c r="AU23" s="12">
        <v>-240846.5</v>
      </c>
    </row>
    <row r="24" spans="1:47" ht="13.5" x14ac:dyDescent="0.25">
      <c r="A24" s="11" t="s">
        <v>107</v>
      </c>
      <c r="B24" s="10" t="s">
        <v>9</v>
      </c>
      <c r="C24" s="13">
        <v>697.2</v>
      </c>
      <c r="D24" s="13">
        <v>141.80000000000001</v>
      </c>
      <c r="E24" s="13">
        <v>93.2</v>
      </c>
      <c r="F24" s="13">
        <v>73.400000000000006</v>
      </c>
      <c r="G24" s="13">
        <v>941</v>
      </c>
      <c r="H24" s="13">
        <v>161.9</v>
      </c>
      <c r="I24" s="13">
        <v>1003.8</v>
      </c>
      <c r="J24" s="13">
        <v>1027.2</v>
      </c>
      <c r="K24" s="13">
        <v>34.200000000000003</v>
      </c>
      <c r="L24" s="13">
        <v>1408.6</v>
      </c>
      <c r="M24" s="13">
        <v>1508.1</v>
      </c>
      <c r="N24" s="13">
        <v>266.39999999999998</v>
      </c>
      <c r="O24" s="13">
        <v>1916.6</v>
      </c>
      <c r="P24" s="13">
        <v>4371.8999999999996</v>
      </c>
      <c r="Q24" s="13">
        <v>2706.8</v>
      </c>
      <c r="R24" s="13">
        <v>6785.1</v>
      </c>
      <c r="S24" s="13">
        <v>12348.2</v>
      </c>
      <c r="T24" s="13">
        <v>7637.3</v>
      </c>
      <c r="U24" s="13">
        <v>6910.1</v>
      </c>
      <c r="V24" s="13">
        <v>1318.6</v>
      </c>
      <c r="W24" s="13">
        <v>3359.1</v>
      </c>
      <c r="X24" s="13">
        <v>33515.699999999997</v>
      </c>
      <c r="Y24" s="13">
        <v>2030.6</v>
      </c>
      <c r="Z24" s="13">
        <v>3282.1</v>
      </c>
      <c r="AA24" s="13">
        <v>2971.1</v>
      </c>
      <c r="AB24" s="13">
        <v>114.7</v>
      </c>
      <c r="AC24" s="13">
        <v>5962.2</v>
      </c>
      <c r="AD24" s="13">
        <v>2024.7</v>
      </c>
      <c r="AE24" s="13">
        <v>456.7</v>
      </c>
      <c r="AF24" s="13">
        <v>1252.9000000000001</v>
      </c>
      <c r="AG24" s="13">
        <v>7174.3</v>
      </c>
      <c r="AH24" s="13">
        <v>6375.3</v>
      </c>
      <c r="AI24" s="13">
        <v>3558.3</v>
      </c>
      <c r="AJ24" s="13">
        <v>1687.1</v>
      </c>
      <c r="AK24" s="13">
        <v>3036.6</v>
      </c>
      <c r="AL24" s="13">
        <v>0</v>
      </c>
      <c r="AM24" s="13">
        <v>52645.5</v>
      </c>
      <c r="AN24" s="13">
        <v>9.3000000000000007</v>
      </c>
      <c r="AO24" s="13">
        <v>2.9</v>
      </c>
      <c r="AP24" s="13">
        <v>4888</v>
      </c>
      <c r="AQ24" s="13">
        <v>1364.5</v>
      </c>
      <c r="AR24" s="13">
        <v>222.7</v>
      </c>
      <c r="AS24" s="13">
        <v>332.3</v>
      </c>
      <c r="AT24" s="13">
        <v>26067.1</v>
      </c>
      <c r="AU24" s="13">
        <v>-88431.1</v>
      </c>
    </row>
    <row r="25" spans="1:47" ht="21" x14ac:dyDescent="0.25">
      <c r="A25" s="11" t="s">
        <v>108</v>
      </c>
      <c r="B25" s="10" t="s">
        <v>9</v>
      </c>
      <c r="C25" s="12">
        <v>7174</v>
      </c>
      <c r="D25" s="12">
        <v>2315.6999999999998</v>
      </c>
      <c r="E25" s="12">
        <v>1125.2</v>
      </c>
      <c r="F25" s="12">
        <v>2644</v>
      </c>
      <c r="G25" s="12">
        <v>4862.8</v>
      </c>
      <c r="H25" s="12">
        <v>415.9</v>
      </c>
      <c r="I25" s="12">
        <v>1212.5999999999999</v>
      </c>
      <c r="J25" s="12">
        <v>6057</v>
      </c>
      <c r="K25" s="12">
        <v>97.3</v>
      </c>
      <c r="L25" s="12">
        <v>4871.6000000000004</v>
      </c>
      <c r="M25" s="12">
        <v>5012.1000000000004</v>
      </c>
      <c r="N25" s="12">
        <v>831</v>
      </c>
      <c r="O25" s="12">
        <v>5749.1</v>
      </c>
      <c r="P25" s="12">
        <v>10479.799999999999</v>
      </c>
      <c r="Q25" s="12">
        <v>1203.4000000000001</v>
      </c>
      <c r="R25" s="12">
        <v>3872.6</v>
      </c>
      <c r="S25" s="12">
        <v>49749.3</v>
      </c>
      <c r="T25" s="12">
        <v>49257.7</v>
      </c>
      <c r="U25" s="12">
        <v>21480.400000000001</v>
      </c>
      <c r="V25" s="12">
        <v>3117.7</v>
      </c>
      <c r="W25" s="12">
        <v>3925.3</v>
      </c>
      <c r="X25" s="12">
        <v>50404.6</v>
      </c>
      <c r="Y25" s="12">
        <v>6039.9</v>
      </c>
      <c r="Z25" s="12">
        <v>6934.3</v>
      </c>
      <c r="AA25" s="12">
        <v>3513.9</v>
      </c>
      <c r="AB25" s="12">
        <v>539.9</v>
      </c>
      <c r="AC25" s="12">
        <v>2557.1</v>
      </c>
      <c r="AD25" s="12">
        <v>1957.5</v>
      </c>
      <c r="AE25" s="12">
        <v>826.8</v>
      </c>
      <c r="AF25" s="12">
        <v>6622.6</v>
      </c>
      <c r="AG25" s="12">
        <v>12679.7</v>
      </c>
      <c r="AH25" s="12">
        <v>12111.3</v>
      </c>
      <c r="AI25" s="12">
        <v>13216.8</v>
      </c>
      <c r="AJ25" s="12">
        <v>3712.9</v>
      </c>
      <c r="AK25" s="12">
        <v>3699</v>
      </c>
      <c r="AL25" s="12">
        <v>0</v>
      </c>
      <c r="AM25" s="12">
        <v>29113.3</v>
      </c>
      <c r="AN25" s="12">
        <v>30.8</v>
      </c>
      <c r="AO25" s="12">
        <v>9.8000000000000007</v>
      </c>
      <c r="AP25" s="12">
        <v>54856.1</v>
      </c>
      <c r="AQ25" s="12">
        <v>18910.7</v>
      </c>
      <c r="AR25" s="12">
        <v>99.7</v>
      </c>
      <c r="AS25" s="12">
        <v>57.9</v>
      </c>
      <c r="AT25" s="12">
        <v>96005.1</v>
      </c>
      <c r="AU25" s="12">
        <v>-128475.8</v>
      </c>
    </row>
    <row r="26" spans="1:47" ht="21" x14ac:dyDescent="0.25">
      <c r="A26" s="11" t="s">
        <v>109</v>
      </c>
      <c r="B26" s="10" t="s">
        <v>9</v>
      </c>
      <c r="C26" s="13">
        <v>823.4</v>
      </c>
      <c r="D26" s="13">
        <v>95.6</v>
      </c>
      <c r="E26" s="13">
        <v>55.3</v>
      </c>
      <c r="F26" s="13">
        <v>105.2</v>
      </c>
      <c r="G26" s="13">
        <v>628.4</v>
      </c>
      <c r="H26" s="13">
        <v>162.80000000000001</v>
      </c>
      <c r="I26" s="13">
        <v>470.2</v>
      </c>
      <c r="J26" s="13">
        <v>928.2</v>
      </c>
      <c r="K26" s="13">
        <v>35.799999999999997</v>
      </c>
      <c r="L26" s="13">
        <v>598.1</v>
      </c>
      <c r="M26" s="13">
        <v>791.4</v>
      </c>
      <c r="N26" s="13">
        <v>389.8</v>
      </c>
      <c r="O26" s="13">
        <v>722.4</v>
      </c>
      <c r="P26" s="13">
        <v>1981.9</v>
      </c>
      <c r="Q26" s="13">
        <v>645.9</v>
      </c>
      <c r="R26" s="13">
        <v>572.9</v>
      </c>
      <c r="S26" s="13">
        <v>6571.7</v>
      </c>
      <c r="T26" s="13">
        <v>98450.2</v>
      </c>
      <c r="U26" s="13">
        <v>2943.9</v>
      </c>
      <c r="V26" s="13">
        <v>616.1</v>
      </c>
      <c r="W26" s="13">
        <v>622.4</v>
      </c>
      <c r="X26" s="13">
        <v>6974.4</v>
      </c>
      <c r="Y26" s="13">
        <v>13797.5</v>
      </c>
      <c r="Z26" s="13">
        <v>5716.7</v>
      </c>
      <c r="AA26" s="13">
        <v>885.7</v>
      </c>
      <c r="AB26" s="13">
        <v>269.89999999999998</v>
      </c>
      <c r="AC26" s="13">
        <v>707.6</v>
      </c>
      <c r="AD26" s="13">
        <v>399.5</v>
      </c>
      <c r="AE26" s="13">
        <v>327.3</v>
      </c>
      <c r="AF26" s="13">
        <v>457.6</v>
      </c>
      <c r="AG26" s="13">
        <v>3208.4</v>
      </c>
      <c r="AH26" s="13">
        <v>6784.5</v>
      </c>
      <c r="AI26" s="13">
        <v>1708.8</v>
      </c>
      <c r="AJ26" s="13">
        <v>1114.7</v>
      </c>
      <c r="AK26" s="13">
        <v>719.7</v>
      </c>
      <c r="AL26" s="13">
        <v>0</v>
      </c>
      <c r="AM26" s="13">
        <v>239100.1</v>
      </c>
      <c r="AN26" s="13">
        <v>66.8</v>
      </c>
      <c r="AO26" s="13">
        <v>11.1</v>
      </c>
      <c r="AP26" s="13">
        <v>416012.5</v>
      </c>
      <c r="AQ26" s="13">
        <v>50425.5</v>
      </c>
      <c r="AR26" s="13">
        <v>375.2</v>
      </c>
      <c r="AS26" s="13">
        <v>656.6</v>
      </c>
      <c r="AT26" s="13">
        <v>105195.7</v>
      </c>
      <c r="AU26" s="13">
        <v>-306727.09999999998</v>
      </c>
    </row>
    <row r="27" spans="1:47" ht="21" x14ac:dyDescent="0.25">
      <c r="A27" s="11" t="s">
        <v>110</v>
      </c>
      <c r="B27" s="10" t="s">
        <v>9</v>
      </c>
      <c r="C27" s="12">
        <v>238.6</v>
      </c>
      <c r="D27" s="12">
        <v>85</v>
      </c>
      <c r="E27" s="12">
        <v>35.700000000000003</v>
      </c>
      <c r="F27" s="12">
        <v>66.900000000000006</v>
      </c>
      <c r="G27" s="12">
        <v>345.7</v>
      </c>
      <c r="H27" s="12">
        <v>149.1</v>
      </c>
      <c r="I27" s="12">
        <v>88.3</v>
      </c>
      <c r="J27" s="12">
        <v>299.10000000000002</v>
      </c>
      <c r="K27" s="12">
        <v>19.5</v>
      </c>
      <c r="L27" s="12">
        <v>296.60000000000002</v>
      </c>
      <c r="M27" s="12">
        <v>312.7</v>
      </c>
      <c r="N27" s="12">
        <v>68.400000000000006</v>
      </c>
      <c r="O27" s="12">
        <v>258.5</v>
      </c>
      <c r="P27" s="12">
        <v>673.4</v>
      </c>
      <c r="Q27" s="12">
        <v>223.3</v>
      </c>
      <c r="R27" s="12">
        <v>257.8</v>
      </c>
      <c r="S27" s="12">
        <v>1908.9</v>
      </c>
      <c r="T27" s="12">
        <v>3252.1</v>
      </c>
      <c r="U27" s="12">
        <v>27191.599999999999</v>
      </c>
      <c r="V27" s="12">
        <v>236.4</v>
      </c>
      <c r="W27" s="12">
        <v>193.2</v>
      </c>
      <c r="X27" s="12">
        <v>2679.5</v>
      </c>
      <c r="Y27" s="12">
        <v>1482.9</v>
      </c>
      <c r="Z27" s="12">
        <v>3112.3</v>
      </c>
      <c r="AA27" s="12">
        <v>282.39999999999998</v>
      </c>
      <c r="AB27" s="12">
        <v>87.2</v>
      </c>
      <c r="AC27" s="12">
        <v>323.5</v>
      </c>
      <c r="AD27" s="12">
        <v>301.10000000000002</v>
      </c>
      <c r="AE27" s="12">
        <v>194.6</v>
      </c>
      <c r="AF27" s="12">
        <v>373.9</v>
      </c>
      <c r="AG27" s="12">
        <v>1647.6</v>
      </c>
      <c r="AH27" s="12">
        <v>10847.4</v>
      </c>
      <c r="AI27" s="12">
        <v>449.6</v>
      </c>
      <c r="AJ27" s="12">
        <v>359.8</v>
      </c>
      <c r="AK27" s="12">
        <v>313.10000000000002</v>
      </c>
      <c r="AL27" s="12">
        <v>0</v>
      </c>
      <c r="AM27" s="12">
        <v>54630.400000000001</v>
      </c>
      <c r="AN27" s="12">
        <v>19.899999999999999</v>
      </c>
      <c r="AO27" s="12">
        <v>99.3</v>
      </c>
      <c r="AP27" s="12">
        <v>146001</v>
      </c>
      <c r="AQ27" s="12">
        <v>7263.9</v>
      </c>
      <c r="AR27" s="12">
        <v>26.6</v>
      </c>
      <c r="AS27" s="12">
        <v>37.6</v>
      </c>
      <c r="AT27" s="12">
        <v>129693.6</v>
      </c>
      <c r="AU27" s="12">
        <v>-61444.6</v>
      </c>
    </row>
    <row r="28" spans="1:47" ht="42" x14ac:dyDescent="0.25">
      <c r="A28" s="11" t="s">
        <v>111</v>
      </c>
      <c r="B28" s="10" t="s">
        <v>9</v>
      </c>
      <c r="C28" s="13">
        <v>402.5</v>
      </c>
      <c r="D28" s="13">
        <v>71.599999999999994</v>
      </c>
      <c r="E28" s="13">
        <v>36.4</v>
      </c>
      <c r="F28" s="13">
        <v>65.8</v>
      </c>
      <c r="G28" s="13">
        <v>997.3</v>
      </c>
      <c r="H28" s="13">
        <v>485.9</v>
      </c>
      <c r="I28" s="13">
        <v>409.6</v>
      </c>
      <c r="J28" s="13">
        <v>665.7</v>
      </c>
      <c r="K28" s="13">
        <v>80.5</v>
      </c>
      <c r="L28" s="13">
        <v>922.9</v>
      </c>
      <c r="M28" s="13">
        <v>599.9</v>
      </c>
      <c r="N28" s="13">
        <v>251.3</v>
      </c>
      <c r="O28" s="13">
        <v>1183.5</v>
      </c>
      <c r="P28" s="13">
        <v>1920.9</v>
      </c>
      <c r="Q28" s="13">
        <v>617.20000000000005</v>
      </c>
      <c r="R28" s="13">
        <v>538</v>
      </c>
      <c r="S28" s="13">
        <v>1909.5</v>
      </c>
      <c r="T28" s="13">
        <v>3800.3</v>
      </c>
      <c r="U28" s="13">
        <v>1368.1</v>
      </c>
      <c r="V28" s="13">
        <v>5705.1</v>
      </c>
      <c r="W28" s="13">
        <v>432.2</v>
      </c>
      <c r="X28" s="13">
        <v>4945.3</v>
      </c>
      <c r="Y28" s="13">
        <v>3744.1</v>
      </c>
      <c r="Z28" s="13">
        <v>1107.4000000000001</v>
      </c>
      <c r="AA28" s="13">
        <v>1141.5999999999999</v>
      </c>
      <c r="AB28" s="13">
        <v>383.5</v>
      </c>
      <c r="AC28" s="13">
        <v>551.20000000000005</v>
      </c>
      <c r="AD28" s="13">
        <v>414.4</v>
      </c>
      <c r="AE28" s="13">
        <v>1071.8</v>
      </c>
      <c r="AF28" s="13">
        <v>2773.5</v>
      </c>
      <c r="AG28" s="13">
        <v>3974</v>
      </c>
      <c r="AH28" s="13">
        <v>5820.4</v>
      </c>
      <c r="AI28" s="13">
        <v>1944.8</v>
      </c>
      <c r="AJ28" s="13">
        <v>16166</v>
      </c>
      <c r="AK28" s="13">
        <v>2058.9</v>
      </c>
      <c r="AL28" s="13">
        <v>0</v>
      </c>
      <c r="AM28" s="13">
        <v>204902.1</v>
      </c>
      <c r="AN28" s="13">
        <v>28.3</v>
      </c>
      <c r="AO28" s="13">
        <v>15.1</v>
      </c>
      <c r="AP28" s="13">
        <v>41724.300000000003</v>
      </c>
      <c r="AQ28" s="13">
        <v>5332.8</v>
      </c>
      <c r="AR28" s="13">
        <v>1788.7</v>
      </c>
      <c r="AS28" s="13">
        <v>2449</v>
      </c>
      <c r="AT28" s="13">
        <v>21561.4</v>
      </c>
      <c r="AU28" s="13">
        <v>-99643.3</v>
      </c>
    </row>
    <row r="29" spans="1:47" ht="31.5" x14ac:dyDescent="0.25">
      <c r="A29" s="11" t="s">
        <v>112</v>
      </c>
      <c r="B29" s="10" t="s">
        <v>9</v>
      </c>
      <c r="C29" s="12">
        <v>3079.4</v>
      </c>
      <c r="D29" s="12">
        <v>1099.9000000000001</v>
      </c>
      <c r="E29" s="12">
        <v>554.9</v>
      </c>
      <c r="F29" s="12">
        <v>273.8</v>
      </c>
      <c r="G29" s="12">
        <v>5858.8</v>
      </c>
      <c r="H29" s="12">
        <v>1275.2</v>
      </c>
      <c r="I29" s="12">
        <v>1217</v>
      </c>
      <c r="J29" s="12">
        <v>6752.4</v>
      </c>
      <c r="K29" s="12">
        <v>2410.4</v>
      </c>
      <c r="L29" s="12">
        <v>10159.5</v>
      </c>
      <c r="M29" s="12">
        <v>3216.1</v>
      </c>
      <c r="N29" s="12">
        <v>2889.6</v>
      </c>
      <c r="O29" s="12">
        <v>10306</v>
      </c>
      <c r="P29" s="12">
        <v>3637.6</v>
      </c>
      <c r="Q29" s="12">
        <v>1014.9</v>
      </c>
      <c r="R29" s="12">
        <v>609.5</v>
      </c>
      <c r="S29" s="12">
        <v>2042.3</v>
      </c>
      <c r="T29" s="12">
        <v>3850.9</v>
      </c>
      <c r="U29" s="12">
        <v>1498.8</v>
      </c>
      <c r="V29" s="12">
        <v>1227.8</v>
      </c>
      <c r="W29" s="12">
        <v>24785.599999999999</v>
      </c>
      <c r="X29" s="12">
        <v>3355.7</v>
      </c>
      <c r="Y29" s="12">
        <v>20988.2</v>
      </c>
      <c r="Z29" s="12">
        <v>7384</v>
      </c>
      <c r="AA29" s="12">
        <v>9465</v>
      </c>
      <c r="AB29" s="12">
        <v>1455.8</v>
      </c>
      <c r="AC29" s="12">
        <v>2953.7</v>
      </c>
      <c r="AD29" s="12">
        <v>1633.4</v>
      </c>
      <c r="AE29" s="12">
        <v>4654.8</v>
      </c>
      <c r="AF29" s="12">
        <v>36832.699999999997</v>
      </c>
      <c r="AG29" s="12">
        <v>13696.7</v>
      </c>
      <c r="AH29" s="12">
        <v>36029.199999999997</v>
      </c>
      <c r="AI29" s="12">
        <v>7876.7</v>
      </c>
      <c r="AJ29" s="12">
        <v>21506</v>
      </c>
      <c r="AK29" s="12">
        <v>8010.2</v>
      </c>
      <c r="AL29" s="12">
        <v>0</v>
      </c>
      <c r="AM29" s="12">
        <v>211236.2</v>
      </c>
      <c r="AN29" s="12">
        <v>77.400000000000006</v>
      </c>
      <c r="AO29" s="12">
        <v>1177.0999999999999</v>
      </c>
      <c r="AP29" s="12">
        <v>3887.9</v>
      </c>
      <c r="AQ29" s="12">
        <v>132.4</v>
      </c>
      <c r="AR29" s="12">
        <v>101.2</v>
      </c>
      <c r="AS29" s="12">
        <v>19.100000000000001</v>
      </c>
      <c r="AT29" s="12">
        <v>319.2</v>
      </c>
      <c r="AU29" s="12">
        <v>-4933</v>
      </c>
    </row>
    <row r="30" spans="1:47" ht="13.5" x14ac:dyDescent="0.25">
      <c r="A30" s="11" t="s">
        <v>113</v>
      </c>
      <c r="B30" s="10" t="s">
        <v>9</v>
      </c>
      <c r="C30" s="13">
        <v>173.4</v>
      </c>
      <c r="D30" s="13">
        <v>50.7</v>
      </c>
      <c r="E30" s="13">
        <v>44.9</v>
      </c>
      <c r="F30" s="13">
        <v>12.9</v>
      </c>
      <c r="G30" s="13">
        <v>91.2</v>
      </c>
      <c r="H30" s="13">
        <v>16.3</v>
      </c>
      <c r="I30" s="13">
        <v>16.3</v>
      </c>
      <c r="J30" s="13">
        <v>53.4</v>
      </c>
      <c r="K30" s="13">
        <v>193.5</v>
      </c>
      <c r="L30" s="13">
        <v>205.4</v>
      </c>
      <c r="M30" s="13">
        <v>33.700000000000003</v>
      </c>
      <c r="N30" s="13">
        <v>41.3</v>
      </c>
      <c r="O30" s="13">
        <v>89.2</v>
      </c>
      <c r="P30" s="13">
        <v>58.3</v>
      </c>
      <c r="Q30" s="13">
        <v>12.9</v>
      </c>
      <c r="R30" s="13">
        <v>12.4</v>
      </c>
      <c r="S30" s="13">
        <v>48.7</v>
      </c>
      <c r="T30" s="13">
        <v>91</v>
      </c>
      <c r="U30" s="13">
        <v>64</v>
      </c>
      <c r="V30" s="13">
        <v>57.5</v>
      </c>
      <c r="W30" s="13">
        <v>370.6</v>
      </c>
      <c r="X30" s="13">
        <v>136.6</v>
      </c>
      <c r="Y30" s="13">
        <v>268.39999999999998</v>
      </c>
      <c r="Z30" s="13">
        <v>789.4</v>
      </c>
      <c r="AA30" s="13">
        <v>116.7</v>
      </c>
      <c r="AB30" s="13">
        <v>48.5</v>
      </c>
      <c r="AC30" s="13">
        <v>429.4</v>
      </c>
      <c r="AD30" s="13">
        <v>122.3</v>
      </c>
      <c r="AE30" s="13">
        <v>243.8</v>
      </c>
      <c r="AF30" s="13">
        <v>10227.1</v>
      </c>
      <c r="AG30" s="13">
        <v>1518.8</v>
      </c>
      <c r="AH30" s="13">
        <v>3793.8</v>
      </c>
      <c r="AI30" s="13">
        <v>89.1</v>
      </c>
      <c r="AJ30" s="13">
        <v>428.4</v>
      </c>
      <c r="AK30" s="13">
        <v>535</v>
      </c>
      <c r="AL30" s="13">
        <v>0</v>
      </c>
      <c r="AM30" s="13">
        <v>7229.2</v>
      </c>
      <c r="AN30" s="13">
        <v>3</v>
      </c>
      <c r="AO30" s="13">
        <v>0.9</v>
      </c>
      <c r="AP30" s="13">
        <v>1325367.1000000001</v>
      </c>
      <c r="AQ30" s="13">
        <v>8.1999999999999993</v>
      </c>
      <c r="AR30" s="13">
        <v>165</v>
      </c>
      <c r="AS30" s="13">
        <v>0</v>
      </c>
      <c r="AT30" s="13">
        <v>10.9</v>
      </c>
      <c r="AU30" s="13">
        <v>-1563</v>
      </c>
    </row>
    <row r="31" spans="1:47" ht="31.5" x14ac:dyDescent="0.25">
      <c r="A31" s="11" t="s">
        <v>114</v>
      </c>
      <c r="B31" s="10" t="s">
        <v>9</v>
      </c>
      <c r="C31" s="12">
        <v>48766.400000000001</v>
      </c>
      <c r="D31" s="12">
        <v>2206.4</v>
      </c>
      <c r="E31" s="12">
        <v>1298.5</v>
      </c>
      <c r="F31" s="12">
        <v>1532.4</v>
      </c>
      <c r="G31" s="12">
        <v>139302.29999999999</v>
      </c>
      <c r="H31" s="12">
        <v>16252.7</v>
      </c>
      <c r="I31" s="12">
        <v>11630.1</v>
      </c>
      <c r="J31" s="12">
        <v>26910.6</v>
      </c>
      <c r="K31" s="12">
        <v>9983.6</v>
      </c>
      <c r="L31" s="12">
        <v>67914.8</v>
      </c>
      <c r="M31" s="12">
        <v>29327.599999999999</v>
      </c>
      <c r="N31" s="12">
        <v>9414.4</v>
      </c>
      <c r="O31" s="12">
        <v>16259.6</v>
      </c>
      <c r="P31" s="12">
        <v>27217.4</v>
      </c>
      <c r="Q31" s="12">
        <v>17171.599999999999</v>
      </c>
      <c r="R31" s="12">
        <v>12562.2</v>
      </c>
      <c r="S31" s="12">
        <v>40596.5</v>
      </c>
      <c r="T31" s="12">
        <v>82842.100000000006</v>
      </c>
      <c r="U31" s="12">
        <v>29602.2</v>
      </c>
      <c r="V31" s="12">
        <v>27000.6</v>
      </c>
      <c r="W31" s="12">
        <v>12466.2</v>
      </c>
      <c r="X31" s="12">
        <v>95841</v>
      </c>
      <c r="Y31" s="12">
        <v>114660.2</v>
      </c>
      <c r="Z31" s="12">
        <v>48970.5</v>
      </c>
      <c r="AA31" s="12">
        <v>66313.600000000006</v>
      </c>
      <c r="AB31" s="12">
        <v>20573.099999999999</v>
      </c>
      <c r="AC31" s="12">
        <v>25356</v>
      </c>
      <c r="AD31" s="12">
        <v>14076</v>
      </c>
      <c r="AE31" s="12">
        <v>21582.7</v>
      </c>
      <c r="AF31" s="12">
        <v>25453.9</v>
      </c>
      <c r="AG31" s="12">
        <v>84385.7</v>
      </c>
      <c r="AH31" s="12">
        <v>81409</v>
      </c>
      <c r="AI31" s="12">
        <v>17676.5</v>
      </c>
      <c r="AJ31" s="12">
        <v>82967.100000000006</v>
      </c>
      <c r="AK31" s="12">
        <v>29580.6</v>
      </c>
      <c r="AL31" s="12">
        <v>0</v>
      </c>
      <c r="AM31" s="12">
        <v>1290767.5</v>
      </c>
      <c r="AN31" s="12">
        <v>6055.9</v>
      </c>
      <c r="AO31" s="12">
        <v>2545.5</v>
      </c>
      <c r="AP31" s="12">
        <v>222282.5</v>
      </c>
      <c r="AQ31" s="12">
        <v>24697</v>
      </c>
      <c r="AR31" s="12">
        <v>5140</v>
      </c>
      <c r="AS31" s="12">
        <v>10452.200000000001</v>
      </c>
      <c r="AT31" s="12">
        <v>247263.3</v>
      </c>
      <c r="AU31" s="12">
        <v>-197714.9</v>
      </c>
    </row>
    <row r="32" spans="1:47" ht="21" x14ac:dyDescent="0.25">
      <c r="A32" s="11" t="s">
        <v>115</v>
      </c>
      <c r="B32" s="10" t="s">
        <v>9</v>
      </c>
      <c r="C32" s="13">
        <v>11809.7</v>
      </c>
      <c r="D32" s="13">
        <v>1626.3</v>
      </c>
      <c r="E32" s="13">
        <v>650.70000000000005</v>
      </c>
      <c r="F32" s="13">
        <v>745.4</v>
      </c>
      <c r="G32" s="13">
        <v>37654.6</v>
      </c>
      <c r="H32" s="13">
        <v>2454.9</v>
      </c>
      <c r="I32" s="13">
        <v>3358.7</v>
      </c>
      <c r="J32" s="13">
        <v>7802.5</v>
      </c>
      <c r="K32" s="13">
        <v>29827.7</v>
      </c>
      <c r="L32" s="13">
        <v>19755.099999999999</v>
      </c>
      <c r="M32" s="13">
        <v>5161.8999999999996</v>
      </c>
      <c r="N32" s="13">
        <v>6436.8</v>
      </c>
      <c r="O32" s="13">
        <v>13370.9</v>
      </c>
      <c r="P32" s="13">
        <v>7644.2</v>
      </c>
      <c r="Q32" s="13">
        <v>2878</v>
      </c>
      <c r="R32" s="13">
        <v>2265.6999999999998</v>
      </c>
      <c r="S32" s="13">
        <v>7166.1</v>
      </c>
      <c r="T32" s="13">
        <v>15433.7</v>
      </c>
      <c r="U32" s="13">
        <v>5882.4</v>
      </c>
      <c r="V32" s="13">
        <v>5487.8</v>
      </c>
      <c r="W32" s="13">
        <v>9815.2999999999993</v>
      </c>
      <c r="X32" s="13">
        <v>26028.5</v>
      </c>
      <c r="Y32" s="13">
        <v>62089.2</v>
      </c>
      <c r="Z32" s="13">
        <v>106787.6</v>
      </c>
      <c r="AA32" s="13">
        <v>9544.4</v>
      </c>
      <c r="AB32" s="13">
        <v>8190.2</v>
      </c>
      <c r="AC32" s="13">
        <v>8488.2000000000007</v>
      </c>
      <c r="AD32" s="13">
        <v>4385.3999999999996</v>
      </c>
      <c r="AE32" s="13">
        <v>17759</v>
      </c>
      <c r="AF32" s="13">
        <v>9884.6</v>
      </c>
      <c r="AG32" s="13">
        <v>35095</v>
      </c>
      <c r="AH32" s="13">
        <v>52857.8</v>
      </c>
      <c r="AI32" s="13">
        <v>7072.8</v>
      </c>
      <c r="AJ32" s="13">
        <v>18864.900000000001</v>
      </c>
      <c r="AK32" s="13">
        <v>9680.1</v>
      </c>
      <c r="AL32" s="13">
        <v>0</v>
      </c>
      <c r="AM32" s="13">
        <v>474752.4</v>
      </c>
      <c r="AN32" s="13">
        <v>1344.2</v>
      </c>
      <c r="AO32" s="13">
        <v>2523.6</v>
      </c>
      <c r="AP32" s="13">
        <v>39248.699999999997</v>
      </c>
      <c r="AQ32" s="13">
        <v>2720.1</v>
      </c>
      <c r="AR32" s="13">
        <v>14604</v>
      </c>
      <c r="AS32" s="13">
        <v>26025.9</v>
      </c>
      <c r="AT32" s="13">
        <v>114350</v>
      </c>
      <c r="AU32" s="13">
        <v>-127601.9</v>
      </c>
    </row>
    <row r="33" spans="1:47" ht="21" x14ac:dyDescent="0.25">
      <c r="A33" s="11" t="s">
        <v>116</v>
      </c>
      <c r="B33" s="10" t="s">
        <v>9</v>
      </c>
      <c r="C33" s="12">
        <v>299.60000000000002</v>
      </c>
      <c r="D33" s="12">
        <v>35.4</v>
      </c>
      <c r="E33" s="12">
        <v>25.2</v>
      </c>
      <c r="F33" s="12">
        <v>152.5</v>
      </c>
      <c r="G33" s="12">
        <v>1029.0999999999999</v>
      </c>
      <c r="H33" s="12">
        <v>309.89999999999998</v>
      </c>
      <c r="I33" s="12">
        <v>632</v>
      </c>
      <c r="J33" s="12">
        <v>1734.4</v>
      </c>
      <c r="K33" s="12">
        <v>107</v>
      </c>
      <c r="L33" s="12">
        <v>1093</v>
      </c>
      <c r="M33" s="12">
        <v>1172.5</v>
      </c>
      <c r="N33" s="12">
        <v>546.79999999999995</v>
      </c>
      <c r="O33" s="12">
        <v>324.3</v>
      </c>
      <c r="P33" s="12">
        <v>1563.2</v>
      </c>
      <c r="Q33" s="12">
        <v>120</v>
      </c>
      <c r="R33" s="12">
        <v>85</v>
      </c>
      <c r="S33" s="12">
        <v>868.3</v>
      </c>
      <c r="T33" s="12">
        <v>1251.5</v>
      </c>
      <c r="U33" s="12">
        <v>858.8</v>
      </c>
      <c r="V33" s="12">
        <v>374.9</v>
      </c>
      <c r="W33" s="12">
        <v>772.7</v>
      </c>
      <c r="X33" s="12">
        <v>1726.9</v>
      </c>
      <c r="Y33" s="12">
        <v>6514.2</v>
      </c>
      <c r="Z33" s="12">
        <v>4613.3</v>
      </c>
      <c r="AA33" s="12">
        <v>5641.9</v>
      </c>
      <c r="AB33" s="12">
        <v>1750.7</v>
      </c>
      <c r="AC33" s="12">
        <v>695.7</v>
      </c>
      <c r="AD33" s="12">
        <v>2804.5</v>
      </c>
      <c r="AE33" s="12">
        <v>11702</v>
      </c>
      <c r="AF33" s="12">
        <v>16799.5</v>
      </c>
      <c r="AG33" s="12">
        <v>27873.8</v>
      </c>
      <c r="AH33" s="12">
        <v>16750.599999999999</v>
      </c>
      <c r="AI33" s="12">
        <v>5994.8</v>
      </c>
      <c r="AJ33" s="12">
        <v>18306.900000000001</v>
      </c>
      <c r="AK33" s="12">
        <v>5923.2</v>
      </c>
      <c r="AL33" s="12">
        <v>0</v>
      </c>
      <c r="AM33" s="12">
        <v>707411.1</v>
      </c>
      <c r="AN33" s="12">
        <v>8979.7999999999993</v>
      </c>
      <c r="AO33" s="12">
        <v>174.6</v>
      </c>
      <c r="AP33" s="12">
        <v>3412</v>
      </c>
      <c r="AQ33" s="12">
        <v>5</v>
      </c>
      <c r="AR33" s="12">
        <v>51262</v>
      </c>
      <c r="AS33" s="12">
        <v>57492.7</v>
      </c>
      <c r="AT33" s="12">
        <v>359.8</v>
      </c>
      <c r="AU33" s="12">
        <v>-51797.3</v>
      </c>
    </row>
    <row r="34" spans="1:47" ht="31.5" x14ac:dyDescent="0.25">
      <c r="A34" s="11" t="s">
        <v>117</v>
      </c>
      <c r="B34" s="10" t="s">
        <v>9</v>
      </c>
      <c r="C34" s="13">
        <v>118.7</v>
      </c>
      <c r="D34" s="13">
        <v>39.5</v>
      </c>
      <c r="E34" s="13">
        <v>18.100000000000001</v>
      </c>
      <c r="F34" s="13">
        <v>6.8</v>
      </c>
      <c r="G34" s="13">
        <v>2582.3000000000002</v>
      </c>
      <c r="H34" s="13">
        <v>97</v>
      </c>
      <c r="I34" s="13">
        <v>38.799999999999997</v>
      </c>
      <c r="J34" s="13">
        <v>318.7</v>
      </c>
      <c r="K34" s="13">
        <v>52.9</v>
      </c>
      <c r="L34" s="13">
        <v>2285.8000000000002</v>
      </c>
      <c r="M34" s="13">
        <v>107.7</v>
      </c>
      <c r="N34" s="13">
        <v>48</v>
      </c>
      <c r="O34" s="13">
        <v>193.2</v>
      </c>
      <c r="P34" s="13">
        <v>173.4</v>
      </c>
      <c r="Q34" s="13">
        <v>168</v>
      </c>
      <c r="R34" s="13">
        <v>56.4</v>
      </c>
      <c r="S34" s="13">
        <v>162</v>
      </c>
      <c r="T34" s="13">
        <v>313.5</v>
      </c>
      <c r="U34" s="13">
        <v>1393.4</v>
      </c>
      <c r="V34" s="13">
        <v>228.2</v>
      </c>
      <c r="W34" s="13">
        <v>382.4</v>
      </c>
      <c r="X34" s="13">
        <v>432.4</v>
      </c>
      <c r="Y34" s="13">
        <v>18909.8</v>
      </c>
      <c r="Z34" s="13">
        <v>3668</v>
      </c>
      <c r="AA34" s="13">
        <v>3123.9</v>
      </c>
      <c r="AB34" s="13">
        <v>91719.7</v>
      </c>
      <c r="AC34" s="13">
        <v>23118</v>
      </c>
      <c r="AD34" s="13">
        <v>10020.200000000001</v>
      </c>
      <c r="AE34" s="13">
        <v>6532</v>
      </c>
      <c r="AF34" s="13">
        <v>6279.9</v>
      </c>
      <c r="AG34" s="13">
        <v>52494.3</v>
      </c>
      <c r="AH34" s="13">
        <v>18210.900000000001</v>
      </c>
      <c r="AI34" s="13">
        <v>4607</v>
      </c>
      <c r="AJ34" s="13">
        <v>6913</v>
      </c>
      <c r="AK34" s="13">
        <v>25480.799999999999</v>
      </c>
      <c r="AL34" s="13">
        <v>0</v>
      </c>
      <c r="AM34" s="13">
        <v>195100.4</v>
      </c>
      <c r="AN34" s="13">
        <v>11.2</v>
      </c>
      <c r="AO34" s="13">
        <v>1117.8</v>
      </c>
      <c r="AP34" s="13">
        <v>139312.6</v>
      </c>
      <c r="AQ34" s="13">
        <v>271.60000000000002</v>
      </c>
      <c r="AR34" s="13">
        <v>792.9</v>
      </c>
      <c r="AS34" s="13">
        <v>899.6</v>
      </c>
      <c r="AT34" s="13">
        <v>51784.5</v>
      </c>
      <c r="AU34" s="13">
        <v>-11993.5</v>
      </c>
    </row>
    <row r="35" spans="1:47" ht="13.5" x14ac:dyDescent="0.25">
      <c r="A35" s="11" t="s">
        <v>118</v>
      </c>
      <c r="B35" s="10" t="s">
        <v>9</v>
      </c>
      <c r="C35" s="12">
        <v>1123.5999999999999</v>
      </c>
      <c r="D35" s="12">
        <v>108.6</v>
      </c>
      <c r="E35" s="12">
        <v>88.9</v>
      </c>
      <c r="F35" s="12">
        <v>125.1</v>
      </c>
      <c r="G35" s="12">
        <v>1890.7</v>
      </c>
      <c r="H35" s="12">
        <v>436.6</v>
      </c>
      <c r="I35" s="12">
        <v>336</v>
      </c>
      <c r="J35" s="12">
        <v>1018.1</v>
      </c>
      <c r="K35" s="12">
        <v>496.7</v>
      </c>
      <c r="L35" s="12">
        <v>1807.8</v>
      </c>
      <c r="M35" s="12">
        <v>795</v>
      </c>
      <c r="N35" s="12">
        <v>468.7</v>
      </c>
      <c r="O35" s="12">
        <v>393.3</v>
      </c>
      <c r="P35" s="12">
        <v>1369.7</v>
      </c>
      <c r="Q35" s="12">
        <v>994.1</v>
      </c>
      <c r="R35" s="12">
        <v>337.4</v>
      </c>
      <c r="S35" s="12">
        <v>1268.9000000000001</v>
      </c>
      <c r="T35" s="12">
        <v>2047.5</v>
      </c>
      <c r="U35" s="12">
        <v>1245.7</v>
      </c>
      <c r="V35" s="12">
        <v>825.5</v>
      </c>
      <c r="W35" s="12">
        <v>1552.6</v>
      </c>
      <c r="X35" s="12">
        <v>3001.6</v>
      </c>
      <c r="Y35" s="12">
        <v>27793.3</v>
      </c>
      <c r="Z35" s="12">
        <v>11476.1</v>
      </c>
      <c r="AA35" s="12">
        <v>5007.3</v>
      </c>
      <c r="AB35" s="12">
        <v>8168.7</v>
      </c>
      <c r="AC35" s="12">
        <v>122956.9</v>
      </c>
      <c r="AD35" s="12">
        <v>11263.2</v>
      </c>
      <c r="AE35" s="12">
        <v>25556</v>
      </c>
      <c r="AF35" s="12">
        <v>13115.4</v>
      </c>
      <c r="AG35" s="12">
        <v>36049.9</v>
      </c>
      <c r="AH35" s="12">
        <v>44122.1</v>
      </c>
      <c r="AI35" s="12">
        <v>4379.3999999999996</v>
      </c>
      <c r="AJ35" s="12">
        <v>16122.5</v>
      </c>
      <c r="AK35" s="12">
        <v>9280.2999999999993</v>
      </c>
      <c r="AL35" s="12">
        <v>0</v>
      </c>
      <c r="AM35" s="12">
        <v>251201.3</v>
      </c>
      <c r="AN35" s="12">
        <v>155.19999999999999</v>
      </c>
      <c r="AO35" s="12">
        <v>202.1</v>
      </c>
      <c r="AP35" s="12">
        <v>4139</v>
      </c>
      <c r="AQ35" s="12">
        <v>50.6</v>
      </c>
      <c r="AR35" s="12">
        <v>2619.5</v>
      </c>
      <c r="AS35" s="12">
        <v>4700.8999999999996</v>
      </c>
      <c r="AT35" s="12">
        <v>19652.7</v>
      </c>
      <c r="AU35" s="12">
        <v>-3766.8</v>
      </c>
    </row>
    <row r="36" spans="1:47" ht="21" x14ac:dyDescent="0.25">
      <c r="A36" s="11" t="s">
        <v>119</v>
      </c>
      <c r="B36" s="10" t="s">
        <v>9</v>
      </c>
      <c r="C36" s="13">
        <v>691.8</v>
      </c>
      <c r="D36" s="13">
        <v>182.3</v>
      </c>
      <c r="E36" s="13">
        <v>41.8</v>
      </c>
      <c r="F36" s="13">
        <v>44.9</v>
      </c>
      <c r="G36" s="13">
        <v>2915.6</v>
      </c>
      <c r="H36" s="13">
        <v>318.2</v>
      </c>
      <c r="I36" s="13">
        <v>312.2</v>
      </c>
      <c r="J36" s="13">
        <v>1023.6</v>
      </c>
      <c r="K36" s="13">
        <v>385.4</v>
      </c>
      <c r="L36" s="13">
        <v>2402.4</v>
      </c>
      <c r="M36" s="13">
        <v>758.8</v>
      </c>
      <c r="N36" s="13">
        <v>340.8</v>
      </c>
      <c r="O36" s="13">
        <v>547</v>
      </c>
      <c r="P36" s="13">
        <v>1019.2</v>
      </c>
      <c r="Q36" s="13">
        <v>1052.8</v>
      </c>
      <c r="R36" s="13">
        <v>433.1</v>
      </c>
      <c r="S36" s="13">
        <v>1258.0999999999999</v>
      </c>
      <c r="T36" s="13">
        <v>2280.9</v>
      </c>
      <c r="U36" s="13">
        <v>1094</v>
      </c>
      <c r="V36" s="13">
        <v>738</v>
      </c>
      <c r="W36" s="13">
        <v>1065.5999999999999</v>
      </c>
      <c r="X36" s="13">
        <v>2872.9</v>
      </c>
      <c r="Y36" s="13">
        <v>13356.6</v>
      </c>
      <c r="Z36" s="13">
        <v>5577.1</v>
      </c>
      <c r="AA36" s="13">
        <v>2192.1999999999998</v>
      </c>
      <c r="AB36" s="13">
        <v>7082.1</v>
      </c>
      <c r="AC36" s="13">
        <v>7414.2</v>
      </c>
      <c r="AD36" s="13">
        <v>21809.9</v>
      </c>
      <c r="AE36" s="13">
        <v>16345.7</v>
      </c>
      <c r="AF36" s="13">
        <v>6167.6</v>
      </c>
      <c r="AG36" s="13">
        <v>23516.6</v>
      </c>
      <c r="AH36" s="13">
        <v>21715.3</v>
      </c>
      <c r="AI36" s="13">
        <v>2622.5</v>
      </c>
      <c r="AJ36" s="13">
        <v>7367.6</v>
      </c>
      <c r="AK36" s="13">
        <v>4700.3</v>
      </c>
      <c r="AL36" s="13">
        <v>0</v>
      </c>
      <c r="AM36" s="13">
        <v>78414.7</v>
      </c>
      <c r="AN36" s="13">
        <v>65.900000000000006</v>
      </c>
      <c r="AO36" s="13">
        <v>2648.8</v>
      </c>
      <c r="AP36" s="13">
        <v>367960.7</v>
      </c>
      <c r="AQ36" s="13">
        <v>282.5</v>
      </c>
      <c r="AR36" s="13">
        <v>111.2</v>
      </c>
      <c r="AS36" s="13">
        <v>257.60000000000002</v>
      </c>
      <c r="AT36" s="13">
        <v>29688.2</v>
      </c>
      <c r="AU36" s="13">
        <v>-62979.199999999997</v>
      </c>
    </row>
    <row r="37" spans="1:47" ht="21" x14ac:dyDescent="0.25">
      <c r="A37" s="11" t="s">
        <v>120</v>
      </c>
      <c r="B37" s="10" t="s">
        <v>9</v>
      </c>
      <c r="C37" s="12">
        <v>19879.400000000001</v>
      </c>
      <c r="D37" s="12">
        <v>1013.6</v>
      </c>
      <c r="E37" s="12">
        <v>532</v>
      </c>
      <c r="F37" s="12">
        <v>869.9</v>
      </c>
      <c r="G37" s="12">
        <v>11966.6</v>
      </c>
      <c r="H37" s="12">
        <v>2135.6999999999998</v>
      </c>
      <c r="I37" s="12">
        <v>1325.8</v>
      </c>
      <c r="J37" s="12">
        <v>3516</v>
      </c>
      <c r="K37" s="12">
        <v>839.4</v>
      </c>
      <c r="L37" s="12">
        <v>12687.3</v>
      </c>
      <c r="M37" s="12">
        <v>3367.5</v>
      </c>
      <c r="N37" s="12">
        <v>2129.3000000000002</v>
      </c>
      <c r="O37" s="12">
        <v>6817</v>
      </c>
      <c r="P37" s="12">
        <v>5119.8</v>
      </c>
      <c r="Q37" s="12">
        <v>1436.8</v>
      </c>
      <c r="R37" s="12">
        <v>1075.5</v>
      </c>
      <c r="S37" s="12">
        <v>3768.8</v>
      </c>
      <c r="T37" s="12">
        <v>6295.7</v>
      </c>
      <c r="U37" s="12">
        <v>8710.4</v>
      </c>
      <c r="V37" s="12">
        <v>3812.9</v>
      </c>
      <c r="W37" s="12">
        <v>7203.3</v>
      </c>
      <c r="X37" s="12">
        <v>11891.7</v>
      </c>
      <c r="Y37" s="12">
        <v>94452.1</v>
      </c>
      <c r="Z37" s="12">
        <v>39681.1</v>
      </c>
      <c r="AA37" s="12">
        <v>23269.7</v>
      </c>
      <c r="AB37" s="12">
        <v>7083.9</v>
      </c>
      <c r="AC37" s="12">
        <v>11923.1</v>
      </c>
      <c r="AD37" s="12">
        <v>11375.8</v>
      </c>
      <c r="AE37" s="12">
        <v>643060.4</v>
      </c>
      <c r="AF37" s="12">
        <v>128298</v>
      </c>
      <c r="AG37" s="12">
        <v>101336.6</v>
      </c>
      <c r="AH37" s="12">
        <v>38879.800000000003</v>
      </c>
      <c r="AI37" s="12">
        <v>14933</v>
      </c>
      <c r="AJ37" s="12">
        <v>158865</v>
      </c>
      <c r="AK37" s="12">
        <v>19112.400000000001</v>
      </c>
      <c r="AL37" s="12">
        <v>0</v>
      </c>
      <c r="AM37" s="12">
        <v>790851</v>
      </c>
      <c r="AN37" s="12">
        <v>7.7</v>
      </c>
      <c r="AO37" s="12">
        <v>52</v>
      </c>
      <c r="AP37" s="12">
        <v>7648.9</v>
      </c>
      <c r="AQ37" s="12">
        <v>556.1</v>
      </c>
      <c r="AR37" s="12">
        <v>2300.6</v>
      </c>
      <c r="AS37" s="12">
        <v>4152.8999999999996</v>
      </c>
      <c r="AT37" s="12">
        <v>137386.4</v>
      </c>
      <c r="AU37" s="12">
        <v>-56936.7</v>
      </c>
    </row>
    <row r="38" spans="1:47" ht="13.5" x14ac:dyDescent="0.25">
      <c r="A38" s="11" t="s">
        <v>121</v>
      </c>
      <c r="B38" s="10" t="s">
        <v>9</v>
      </c>
      <c r="C38" s="13">
        <v>4793.8</v>
      </c>
      <c r="D38" s="13">
        <v>45.8</v>
      </c>
      <c r="E38" s="13">
        <v>57</v>
      </c>
      <c r="F38" s="13">
        <v>43.1</v>
      </c>
      <c r="G38" s="13">
        <v>5588.6</v>
      </c>
      <c r="H38" s="13">
        <v>860.9</v>
      </c>
      <c r="I38" s="13">
        <v>348.3</v>
      </c>
      <c r="J38" s="13">
        <v>781.2</v>
      </c>
      <c r="K38" s="13">
        <v>73.599999999999994</v>
      </c>
      <c r="L38" s="13">
        <v>3453.7</v>
      </c>
      <c r="M38" s="13">
        <v>585.9</v>
      </c>
      <c r="N38" s="13">
        <v>254.6</v>
      </c>
      <c r="O38" s="13">
        <v>637.70000000000005</v>
      </c>
      <c r="P38" s="13">
        <v>1310.2</v>
      </c>
      <c r="Q38" s="13">
        <v>1884</v>
      </c>
      <c r="R38" s="13">
        <v>207.5</v>
      </c>
      <c r="S38" s="13">
        <v>652.9</v>
      </c>
      <c r="T38" s="13">
        <v>1006.8</v>
      </c>
      <c r="U38" s="13">
        <v>3180.9</v>
      </c>
      <c r="V38" s="13">
        <v>2579.6</v>
      </c>
      <c r="W38" s="13">
        <v>3346.5</v>
      </c>
      <c r="X38" s="13">
        <v>8612.4</v>
      </c>
      <c r="Y38" s="13">
        <v>209348.5</v>
      </c>
      <c r="Z38" s="13">
        <v>27785.7</v>
      </c>
      <c r="AA38" s="13">
        <v>56818.7</v>
      </c>
      <c r="AB38" s="13">
        <v>6175.2</v>
      </c>
      <c r="AC38" s="13">
        <v>17850.2</v>
      </c>
      <c r="AD38" s="13">
        <v>12648.1</v>
      </c>
      <c r="AE38" s="13">
        <v>22451.599999999999</v>
      </c>
      <c r="AF38" s="13">
        <v>343201.9</v>
      </c>
      <c r="AG38" s="13">
        <v>91468.6</v>
      </c>
      <c r="AH38" s="13">
        <v>74392.2</v>
      </c>
      <c r="AI38" s="13">
        <v>129731.9</v>
      </c>
      <c r="AJ38" s="13">
        <v>147461.9</v>
      </c>
      <c r="AK38" s="13">
        <v>31408.1</v>
      </c>
      <c r="AL38" s="13">
        <v>0</v>
      </c>
      <c r="AM38" s="13">
        <v>1473676.9</v>
      </c>
      <c r="AN38" s="13">
        <v>0.6</v>
      </c>
      <c r="AO38" s="13">
        <v>1686.7</v>
      </c>
      <c r="AP38" s="13">
        <v>304998.7</v>
      </c>
      <c r="AQ38" s="13">
        <v>15</v>
      </c>
      <c r="AR38" s="13">
        <v>7005.3</v>
      </c>
      <c r="AS38" s="13">
        <v>9892.2999999999993</v>
      </c>
      <c r="AT38" s="13">
        <v>4065.6</v>
      </c>
      <c r="AU38" s="13">
        <v>-10003</v>
      </c>
    </row>
    <row r="39" spans="1:47" ht="21" x14ac:dyDescent="0.25">
      <c r="A39" s="11" t="s">
        <v>122</v>
      </c>
      <c r="B39" s="10" t="s">
        <v>9</v>
      </c>
      <c r="C39" s="12">
        <v>16366.6</v>
      </c>
      <c r="D39" s="12">
        <v>4966.8</v>
      </c>
      <c r="E39" s="12">
        <v>897.7</v>
      </c>
      <c r="F39" s="12">
        <v>2761.9</v>
      </c>
      <c r="G39" s="12">
        <v>50085</v>
      </c>
      <c r="H39" s="12">
        <v>5128.2</v>
      </c>
      <c r="I39" s="12">
        <v>5593.2</v>
      </c>
      <c r="J39" s="12">
        <v>18116.5</v>
      </c>
      <c r="K39" s="12">
        <v>7959.9</v>
      </c>
      <c r="L39" s="12">
        <v>47163.9</v>
      </c>
      <c r="M39" s="12">
        <v>13918.7</v>
      </c>
      <c r="N39" s="12">
        <v>8099.6</v>
      </c>
      <c r="O39" s="12">
        <v>8198</v>
      </c>
      <c r="P39" s="12">
        <v>21447.9</v>
      </c>
      <c r="Q39" s="12">
        <v>16971</v>
      </c>
      <c r="R39" s="12">
        <v>6514.8</v>
      </c>
      <c r="S39" s="12">
        <v>18170.8</v>
      </c>
      <c r="T39" s="12">
        <v>41913.800000000003</v>
      </c>
      <c r="U39" s="12">
        <v>24050.400000000001</v>
      </c>
      <c r="V39" s="12">
        <v>12211.4</v>
      </c>
      <c r="W39" s="12">
        <v>22564</v>
      </c>
      <c r="X39" s="12">
        <v>80988.100000000006</v>
      </c>
      <c r="Y39" s="12">
        <v>335004</v>
      </c>
      <c r="Z39" s="12">
        <v>101314.5</v>
      </c>
      <c r="AA39" s="12">
        <v>77497.600000000006</v>
      </c>
      <c r="AB39" s="12">
        <v>43560</v>
      </c>
      <c r="AC39" s="12">
        <v>57257.8</v>
      </c>
      <c r="AD39" s="12">
        <v>62270.6</v>
      </c>
      <c r="AE39" s="12">
        <v>149895.79999999999</v>
      </c>
      <c r="AF39" s="12">
        <v>175729.4</v>
      </c>
      <c r="AG39" s="12">
        <v>568238.4</v>
      </c>
      <c r="AH39" s="12">
        <v>243314.4</v>
      </c>
      <c r="AI39" s="12">
        <v>45743.6</v>
      </c>
      <c r="AJ39" s="12">
        <v>145602.9</v>
      </c>
      <c r="AK39" s="12">
        <v>77972.600000000006</v>
      </c>
      <c r="AL39" s="12">
        <v>0</v>
      </c>
      <c r="AM39" s="12">
        <v>326683</v>
      </c>
      <c r="AN39" s="12">
        <v>44153.7</v>
      </c>
      <c r="AO39" s="12">
        <v>3196.3</v>
      </c>
      <c r="AP39" s="12">
        <v>325618.59999999998</v>
      </c>
      <c r="AQ39" s="12">
        <v>1241.5</v>
      </c>
      <c r="AR39" s="12">
        <v>3382.7</v>
      </c>
      <c r="AS39" s="12">
        <v>5838.4</v>
      </c>
      <c r="AT39" s="12">
        <v>250423.6</v>
      </c>
      <c r="AU39" s="12">
        <v>-132575.6</v>
      </c>
    </row>
    <row r="40" spans="1:47" ht="31.5" x14ac:dyDescent="0.25">
      <c r="A40" s="11" t="s">
        <v>123</v>
      </c>
      <c r="B40" s="10" t="s">
        <v>9</v>
      </c>
      <c r="C40" s="13">
        <v>208.9</v>
      </c>
      <c r="D40" s="13">
        <v>352</v>
      </c>
      <c r="E40" s="13">
        <v>240.2</v>
      </c>
      <c r="F40" s="13">
        <v>1.6</v>
      </c>
      <c r="G40" s="13">
        <v>3521.6</v>
      </c>
      <c r="H40" s="13">
        <v>1140.5</v>
      </c>
      <c r="I40" s="13">
        <v>445.7</v>
      </c>
      <c r="J40" s="13">
        <v>1604</v>
      </c>
      <c r="K40" s="13">
        <v>1107.5</v>
      </c>
      <c r="L40" s="13">
        <v>5745.5</v>
      </c>
      <c r="M40" s="13">
        <v>1001.8</v>
      </c>
      <c r="N40" s="13">
        <v>709.7</v>
      </c>
      <c r="O40" s="13">
        <v>341.1</v>
      </c>
      <c r="P40" s="13">
        <v>1482.8</v>
      </c>
      <c r="Q40" s="13">
        <v>203.2</v>
      </c>
      <c r="R40" s="13">
        <v>219.1</v>
      </c>
      <c r="S40" s="13">
        <v>576.20000000000005</v>
      </c>
      <c r="T40" s="13">
        <v>1729.2</v>
      </c>
      <c r="U40" s="13">
        <v>2674.7</v>
      </c>
      <c r="V40" s="13">
        <v>1658.4</v>
      </c>
      <c r="W40" s="13">
        <v>6514.6</v>
      </c>
      <c r="X40" s="13">
        <v>40.700000000000003</v>
      </c>
      <c r="Y40" s="13">
        <v>11359.5</v>
      </c>
      <c r="Z40" s="13">
        <v>21674.1</v>
      </c>
      <c r="AA40" s="13">
        <v>8291.7000000000007</v>
      </c>
      <c r="AB40" s="13">
        <v>3054.2</v>
      </c>
      <c r="AC40" s="13">
        <v>8783.4</v>
      </c>
      <c r="AD40" s="13">
        <v>5328</v>
      </c>
      <c r="AE40" s="13">
        <v>6628.8</v>
      </c>
      <c r="AF40" s="13">
        <v>6475.2</v>
      </c>
      <c r="AG40" s="13">
        <v>59399.5</v>
      </c>
      <c r="AH40" s="13">
        <v>40977.599999999999</v>
      </c>
      <c r="AI40" s="13">
        <v>2046.2</v>
      </c>
      <c r="AJ40" s="13">
        <v>19801.599999999999</v>
      </c>
      <c r="AK40" s="13">
        <v>16486.7</v>
      </c>
      <c r="AL40" s="13">
        <v>0</v>
      </c>
      <c r="AM40" s="13">
        <v>78387.3</v>
      </c>
      <c r="AN40" s="13">
        <v>29.3</v>
      </c>
      <c r="AO40" s="13">
        <v>2189917.7000000002</v>
      </c>
      <c r="AP40" s="13">
        <v>689.1</v>
      </c>
      <c r="AQ40" s="13">
        <v>4.7</v>
      </c>
      <c r="AR40" s="13">
        <v>354.4</v>
      </c>
      <c r="AS40" s="13">
        <v>0</v>
      </c>
      <c r="AT40" s="13">
        <v>0</v>
      </c>
      <c r="AU40" s="13">
        <v>-2410.8000000000002</v>
      </c>
    </row>
    <row r="41" spans="1:47" ht="13.5" x14ac:dyDescent="0.25">
      <c r="A41" s="11" t="s">
        <v>124</v>
      </c>
      <c r="B41" s="10" t="s">
        <v>9</v>
      </c>
      <c r="C41" s="12">
        <v>2767.4</v>
      </c>
      <c r="D41" s="12">
        <v>627.29999999999995</v>
      </c>
      <c r="E41" s="12">
        <v>233</v>
      </c>
      <c r="F41" s="12">
        <v>27.9</v>
      </c>
      <c r="G41" s="12">
        <v>2932.1</v>
      </c>
      <c r="H41" s="12">
        <v>259.2</v>
      </c>
      <c r="I41" s="12">
        <v>193.6</v>
      </c>
      <c r="J41" s="12">
        <v>1247.4000000000001</v>
      </c>
      <c r="K41" s="12">
        <v>61.7</v>
      </c>
      <c r="L41" s="12">
        <v>4259.7</v>
      </c>
      <c r="M41" s="12">
        <v>425.3</v>
      </c>
      <c r="N41" s="12">
        <v>186.7</v>
      </c>
      <c r="O41" s="12">
        <v>618.5</v>
      </c>
      <c r="P41" s="12">
        <v>548.9</v>
      </c>
      <c r="Q41" s="12">
        <v>102.9</v>
      </c>
      <c r="R41" s="12">
        <v>43.7</v>
      </c>
      <c r="S41" s="12">
        <v>321.8</v>
      </c>
      <c r="T41" s="12">
        <v>504.3</v>
      </c>
      <c r="U41" s="12">
        <v>1243.5999999999999</v>
      </c>
      <c r="V41" s="12">
        <v>186.3</v>
      </c>
      <c r="W41" s="12">
        <v>1520.6</v>
      </c>
      <c r="X41" s="12">
        <v>967.1</v>
      </c>
      <c r="Y41" s="12">
        <v>69087.5</v>
      </c>
      <c r="Z41" s="12">
        <v>8175.7</v>
      </c>
      <c r="AA41" s="12">
        <v>1591.7</v>
      </c>
      <c r="AB41" s="12">
        <v>871.5</v>
      </c>
      <c r="AC41" s="12">
        <v>7307</v>
      </c>
      <c r="AD41" s="12">
        <v>12536.5</v>
      </c>
      <c r="AE41" s="12">
        <v>10810</v>
      </c>
      <c r="AF41" s="12">
        <v>4637.3</v>
      </c>
      <c r="AG41" s="12">
        <v>51377.3</v>
      </c>
      <c r="AH41" s="12">
        <v>10309.700000000001</v>
      </c>
      <c r="AI41" s="12">
        <v>48672</v>
      </c>
      <c r="AJ41" s="12">
        <v>5617.1</v>
      </c>
      <c r="AK41" s="12">
        <v>17639</v>
      </c>
      <c r="AL41" s="12">
        <v>0</v>
      </c>
      <c r="AM41" s="12">
        <v>578021.19999999995</v>
      </c>
      <c r="AN41" s="12">
        <v>150.30000000000001</v>
      </c>
      <c r="AO41" s="12">
        <v>403870.6</v>
      </c>
      <c r="AP41" s="12">
        <v>31768.799999999999</v>
      </c>
      <c r="AQ41" s="12">
        <v>5.8</v>
      </c>
      <c r="AR41" s="12">
        <v>6835.8</v>
      </c>
      <c r="AS41" s="12">
        <v>25064.1</v>
      </c>
      <c r="AT41" s="12">
        <v>1550.8</v>
      </c>
      <c r="AU41" s="12">
        <v>-11121.3</v>
      </c>
    </row>
    <row r="42" spans="1:47" ht="21" x14ac:dyDescent="0.25">
      <c r="A42" s="11" t="s">
        <v>125</v>
      </c>
      <c r="B42" s="10" t="s">
        <v>9</v>
      </c>
      <c r="C42" s="13">
        <v>4.7</v>
      </c>
      <c r="D42" s="13">
        <v>5</v>
      </c>
      <c r="E42" s="13">
        <v>4.4000000000000004</v>
      </c>
      <c r="F42" s="13">
        <v>0.4</v>
      </c>
      <c r="G42" s="13">
        <v>186.5</v>
      </c>
      <c r="H42" s="13">
        <v>12.9</v>
      </c>
      <c r="I42" s="13">
        <v>1.7</v>
      </c>
      <c r="J42" s="13">
        <v>3.9</v>
      </c>
      <c r="K42" s="13">
        <v>7.3</v>
      </c>
      <c r="L42" s="13">
        <v>78</v>
      </c>
      <c r="M42" s="13">
        <v>3.9</v>
      </c>
      <c r="N42" s="13">
        <v>1.6</v>
      </c>
      <c r="O42" s="13">
        <v>228.3</v>
      </c>
      <c r="P42" s="13">
        <v>5</v>
      </c>
      <c r="Q42" s="13">
        <v>5</v>
      </c>
      <c r="R42" s="13">
        <v>2.2000000000000002</v>
      </c>
      <c r="S42" s="13">
        <v>7.5</v>
      </c>
      <c r="T42" s="13">
        <v>16.3</v>
      </c>
      <c r="U42" s="13">
        <v>7.1</v>
      </c>
      <c r="V42" s="13">
        <v>4.0999999999999996</v>
      </c>
      <c r="W42" s="13">
        <v>3.8</v>
      </c>
      <c r="X42" s="13">
        <v>16</v>
      </c>
      <c r="Y42" s="13">
        <v>207.5</v>
      </c>
      <c r="Z42" s="13">
        <v>21</v>
      </c>
      <c r="AA42" s="13">
        <v>11.6</v>
      </c>
      <c r="AB42" s="13">
        <v>3.4</v>
      </c>
      <c r="AC42" s="13">
        <v>27.1</v>
      </c>
      <c r="AD42" s="13">
        <v>10.5</v>
      </c>
      <c r="AE42" s="13">
        <v>61.5</v>
      </c>
      <c r="AF42" s="13">
        <v>43.9</v>
      </c>
      <c r="AG42" s="13">
        <v>580.79999999999995</v>
      </c>
      <c r="AH42" s="13">
        <v>40.1</v>
      </c>
      <c r="AI42" s="13">
        <v>16.2</v>
      </c>
      <c r="AJ42" s="13">
        <v>53504.9</v>
      </c>
      <c r="AK42" s="13">
        <v>1464.1</v>
      </c>
      <c r="AL42" s="13">
        <v>0</v>
      </c>
      <c r="AM42" s="13">
        <v>2127707.2999999998</v>
      </c>
      <c r="AN42" s="13">
        <v>15.3</v>
      </c>
      <c r="AO42" s="13">
        <v>2.9</v>
      </c>
      <c r="AP42" s="13">
        <v>804.5</v>
      </c>
      <c r="AQ42" s="13">
        <v>4.8</v>
      </c>
      <c r="AR42" s="13">
        <v>2090.6999999999998</v>
      </c>
      <c r="AS42" s="13">
        <v>3078</v>
      </c>
      <c r="AT42" s="13">
        <v>3.9</v>
      </c>
      <c r="AU42" s="13">
        <v>-2867.1</v>
      </c>
    </row>
    <row r="43" spans="1:47" ht="31.5" x14ac:dyDescent="0.25">
      <c r="A43" s="11" t="s">
        <v>126</v>
      </c>
      <c r="B43" s="10" t="s">
        <v>9</v>
      </c>
      <c r="C43" s="12">
        <v>333.1</v>
      </c>
      <c r="D43" s="12">
        <v>139.5</v>
      </c>
      <c r="E43" s="12">
        <v>67.5</v>
      </c>
      <c r="F43" s="12">
        <v>59.6</v>
      </c>
      <c r="G43" s="12">
        <v>779.6</v>
      </c>
      <c r="H43" s="12">
        <v>129.9</v>
      </c>
      <c r="I43" s="12">
        <v>138.5</v>
      </c>
      <c r="J43" s="12">
        <v>352.9</v>
      </c>
      <c r="K43" s="12">
        <v>142.5</v>
      </c>
      <c r="L43" s="12">
        <v>488.6</v>
      </c>
      <c r="M43" s="12">
        <v>213.2</v>
      </c>
      <c r="N43" s="12">
        <v>137.9</v>
      </c>
      <c r="O43" s="12">
        <v>483.3</v>
      </c>
      <c r="P43" s="12">
        <v>310.89999999999998</v>
      </c>
      <c r="Q43" s="12">
        <v>241.1</v>
      </c>
      <c r="R43" s="12">
        <v>92.5</v>
      </c>
      <c r="S43" s="12">
        <v>244.8</v>
      </c>
      <c r="T43" s="12">
        <v>720.2</v>
      </c>
      <c r="U43" s="12">
        <v>417.1</v>
      </c>
      <c r="V43" s="12">
        <v>244.5</v>
      </c>
      <c r="W43" s="12">
        <v>444.1</v>
      </c>
      <c r="X43" s="12">
        <v>1275.5</v>
      </c>
      <c r="Y43" s="12">
        <v>5684.9</v>
      </c>
      <c r="Z43" s="12">
        <v>2569.1999999999998</v>
      </c>
      <c r="AA43" s="12">
        <v>3583.7</v>
      </c>
      <c r="AB43" s="12">
        <v>2075.6</v>
      </c>
      <c r="AC43" s="12">
        <v>1382.3</v>
      </c>
      <c r="AD43" s="12">
        <v>1606.2</v>
      </c>
      <c r="AE43" s="12">
        <v>2416.1</v>
      </c>
      <c r="AF43" s="12">
        <v>2363.8000000000002</v>
      </c>
      <c r="AG43" s="12">
        <v>7591.2</v>
      </c>
      <c r="AH43" s="12">
        <v>7673.3</v>
      </c>
      <c r="AI43" s="12">
        <v>1920.5</v>
      </c>
      <c r="AJ43" s="12">
        <v>10506.9</v>
      </c>
      <c r="AK43" s="12">
        <v>12853.4</v>
      </c>
      <c r="AL43" s="12">
        <v>0</v>
      </c>
      <c r="AM43" s="12">
        <v>448022.6</v>
      </c>
      <c r="AN43" s="12">
        <v>254724.3</v>
      </c>
      <c r="AO43" s="12">
        <v>2892.5</v>
      </c>
      <c r="AP43" s="12">
        <v>11913.9</v>
      </c>
      <c r="AQ43" s="12">
        <v>13.6</v>
      </c>
      <c r="AR43" s="12">
        <v>7174</v>
      </c>
      <c r="AS43" s="12">
        <v>12348.7</v>
      </c>
      <c r="AT43" s="12">
        <v>2915.5</v>
      </c>
      <c r="AU43" s="12">
        <v>-8872.6</v>
      </c>
    </row>
    <row r="44" spans="1:47" ht="21" x14ac:dyDescent="0.25">
      <c r="A44" s="11" t="s">
        <v>127</v>
      </c>
      <c r="B44" s="10" t="s">
        <v>9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21351.7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</row>
    <row r="45" spans="1:47" ht="42" x14ac:dyDescent="0.25">
      <c r="A45" s="11" t="s">
        <v>128</v>
      </c>
      <c r="B45" s="10" t="s">
        <v>9</v>
      </c>
      <c r="C45" s="12">
        <v>465.9</v>
      </c>
      <c r="D45" s="12">
        <v>51.6</v>
      </c>
      <c r="E45" s="12">
        <v>34.700000000000003</v>
      </c>
      <c r="F45" s="12">
        <v>31.2</v>
      </c>
      <c r="G45" s="12">
        <v>324.89999999999998</v>
      </c>
      <c r="H45" s="12">
        <v>188.9</v>
      </c>
      <c r="I45" s="12">
        <v>86.3</v>
      </c>
      <c r="J45" s="12">
        <v>286.39999999999998</v>
      </c>
      <c r="K45" s="12">
        <v>835.2</v>
      </c>
      <c r="L45" s="12">
        <v>1405.1</v>
      </c>
      <c r="M45" s="12">
        <v>275.10000000000002</v>
      </c>
      <c r="N45" s="12">
        <v>89.7</v>
      </c>
      <c r="O45" s="12">
        <v>348.7</v>
      </c>
      <c r="P45" s="12">
        <v>297</v>
      </c>
      <c r="Q45" s="12">
        <v>268.39999999999998</v>
      </c>
      <c r="R45" s="12">
        <v>155.80000000000001</v>
      </c>
      <c r="S45" s="12">
        <v>480</v>
      </c>
      <c r="T45" s="12">
        <v>1627.8</v>
      </c>
      <c r="U45" s="12">
        <v>426</v>
      </c>
      <c r="V45" s="12">
        <v>291.7</v>
      </c>
      <c r="W45" s="12">
        <v>463.7</v>
      </c>
      <c r="X45" s="12">
        <v>1618.9</v>
      </c>
      <c r="Y45" s="12">
        <v>758.6</v>
      </c>
      <c r="Z45" s="12">
        <v>3462.2</v>
      </c>
      <c r="AA45" s="12">
        <v>446.9</v>
      </c>
      <c r="AB45" s="12">
        <v>88.5</v>
      </c>
      <c r="AC45" s="12">
        <v>343.3</v>
      </c>
      <c r="AD45" s="12">
        <v>214</v>
      </c>
      <c r="AE45" s="12">
        <v>296.2</v>
      </c>
      <c r="AF45" s="12">
        <v>223.7</v>
      </c>
      <c r="AG45" s="12">
        <v>946.8</v>
      </c>
      <c r="AH45" s="12">
        <v>2866.9</v>
      </c>
      <c r="AI45" s="12">
        <v>217.4</v>
      </c>
      <c r="AJ45" s="12">
        <v>1155.0999999999999</v>
      </c>
      <c r="AK45" s="12">
        <v>406.7</v>
      </c>
      <c r="AL45" s="12">
        <v>0</v>
      </c>
      <c r="AM45" s="12">
        <v>20821.099999999999</v>
      </c>
      <c r="AN45" s="12">
        <v>29.7</v>
      </c>
      <c r="AO45" s="12">
        <v>40.4</v>
      </c>
      <c r="AP45" s="12">
        <v>4853.1000000000004</v>
      </c>
      <c r="AQ45" s="12">
        <v>641.9</v>
      </c>
      <c r="AR45" s="12">
        <v>5015.2</v>
      </c>
      <c r="AS45" s="12">
        <v>0</v>
      </c>
      <c r="AT45" s="12">
        <v>0</v>
      </c>
      <c r="AU45" s="12">
        <v>-52880.800000000003</v>
      </c>
    </row>
    <row r="46" spans="1:47" ht="52.5" x14ac:dyDescent="0.25">
      <c r="A46" s="11" t="s">
        <v>129</v>
      </c>
      <c r="B46" s="10" t="s">
        <v>9</v>
      </c>
      <c r="C46" s="13">
        <v>1037.5</v>
      </c>
      <c r="D46" s="13">
        <v>1119.7</v>
      </c>
      <c r="E46" s="13">
        <v>304.8</v>
      </c>
      <c r="F46" s="13">
        <v>471.4</v>
      </c>
      <c r="G46" s="13">
        <v>7713.8</v>
      </c>
      <c r="H46" s="13">
        <v>792.3</v>
      </c>
      <c r="I46" s="13">
        <v>348.7</v>
      </c>
      <c r="J46" s="13">
        <v>830.7</v>
      </c>
      <c r="K46" s="13">
        <v>9631.6</v>
      </c>
      <c r="L46" s="13">
        <v>3007.4</v>
      </c>
      <c r="M46" s="13">
        <v>798.5</v>
      </c>
      <c r="N46" s="13">
        <v>348.5</v>
      </c>
      <c r="O46" s="13">
        <v>1503.4</v>
      </c>
      <c r="P46" s="13">
        <v>1887</v>
      </c>
      <c r="Q46" s="13">
        <v>475.9</v>
      </c>
      <c r="R46" s="13">
        <v>520.79999999999995</v>
      </c>
      <c r="S46" s="13">
        <v>1461.5</v>
      </c>
      <c r="T46" s="13">
        <v>3363.6</v>
      </c>
      <c r="U46" s="13">
        <v>1272</v>
      </c>
      <c r="V46" s="13">
        <v>1309.2</v>
      </c>
      <c r="W46" s="13">
        <v>2491.6999999999998</v>
      </c>
      <c r="X46" s="13">
        <v>4408.7</v>
      </c>
      <c r="Y46" s="13">
        <v>11203.8</v>
      </c>
      <c r="Z46" s="13">
        <v>3958</v>
      </c>
      <c r="AA46" s="13">
        <v>5922</v>
      </c>
      <c r="AB46" s="13">
        <v>499</v>
      </c>
      <c r="AC46" s="13">
        <v>874.3</v>
      </c>
      <c r="AD46" s="13">
        <v>558.29999999999995</v>
      </c>
      <c r="AE46" s="13">
        <v>2261.6</v>
      </c>
      <c r="AF46" s="13">
        <v>2023.5</v>
      </c>
      <c r="AG46" s="13">
        <v>3970.1</v>
      </c>
      <c r="AH46" s="13">
        <v>6665</v>
      </c>
      <c r="AI46" s="13">
        <v>998</v>
      </c>
      <c r="AJ46" s="13">
        <v>4994.3</v>
      </c>
      <c r="AK46" s="13">
        <v>1616.3</v>
      </c>
      <c r="AL46" s="13">
        <v>0</v>
      </c>
      <c r="AM46" s="13">
        <v>436641.4</v>
      </c>
      <c r="AN46" s="13">
        <v>606.79999999999995</v>
      </c>
      <c r="AO46" s="13">
        <v>-6643.9</v>
      </c>
      <c r="AP46" s="13">
        <v>25935.7</v>
      </c>
      <c r="AQ46" s="13">
        <v>1745.3</v>
      </c>
      <c r="AR46" s="13">
        <v>0</v>
      </c>
      <c r="AS46" s="13">
        <v>912.6</v>
      </c>
      <c r="AT46" s="13">
        <v>10785.7</v>
      </c>
      <c r="AU46" s="13">
        <v>0</v>
      </c>
    </row>
    <row r="47" spans="1:47" ht="31.5" x14ac:dyDescent="0.25">
      <c r="A47" s="11" t="s">
        <v>130</v>
      </c>
      <c r="B47" s="10" t="s">
        <v>9</v>
      </c>
      <c r="C47" s="12">
        <v>261877.3</v>
      </c>
      <c r="D47" s="12">
        <v>69213.3</v>
      </c>
      <c r="E47" s="12">
        <v>23709.599999999999</v>
      </c>
      <c r="F47" s="12">
        <v>35883.9</v>
      </c>
      <c r="G47" s="12">
        <v>687361</v>
      </c>
      <c r="H47" s="12">
        <v>59386.1</v>
      </c>
      <c r="I47" s="12">
        <v>69509.100000000006</v>
      </c>
      <c r="J47" s="12">
        <v>172565.2</v>
      </c>
      <c r="K47" s="12">
        <v>331647.3</v>
      </c>
      <c r="L47" s="12">
        <v>409342.6</v>
      </c>
      <c r="M47" s="12">
        <v>151128</v>
      </c>
      <c r="N47" s="12">
        <v>68086.100000000006</v>
      </c>
      <c r="O47" s="12">
        <v>169600.7</v>
      </c>
      <c r="P47" s="12">
        <v>220800.1</v>
      </c>
      <c r="Q47" s="12">
        <v>102362.8</v>
      </c>
      <c r="R47" s="12">
        <v>68935.7</v>
      </c>
      <c r="S47" s="12">
        <v>233668.7</v>
      </c>
      <c r="T47" s="12">
        <v>505880.7</v>
      </c>
      <c r="U47" s="12">
        <v>200834.2</v>
      </c>
      <c r="V47" s="12">
        <v>133580.9</v>
      </c>
      <c r="W47" s="12">
        <v>169879</v>
      </c>
      <c r="X47" s="12">
        <v>611792.9</v>
      </c>
      <c r="Y47" s="12">
        <v>1125769.5</v>
      </c>
      <c r="Z47" s="12">
        <v>543834</v>
      </c>
      <c r="AA47" s="12">
        <v>432893.9</v>
      </c>
      <c r="AB47" s="12">
        <v>222487.3</v>
      </c>
      <c r="AC47" s="12">
        <v>354748.7</v>
      </c>
      <c r="AD47" s="12">
        <v>203931.9</v>
      </c>
      <c r="AE47" s="12">
        <v>964133.6</v>
      </c>
      <c r="AF47" s="12">
        <v>825997.1</v>
      </c>
      <c r="AG47" s="12">
        <v>1308675.6000000001</v>
      </c>
      <c r="AH47" s="12">
        <v>958092.6</v>
      </c>
      <c r="AI47" s="12">
        <v>336562.7</v>
      </c>
      <c r="AJ47" s="12">
        <v>903243.1</v>
      </c>
      <c r="AK47" s="12">
        <v>333183.8</v>
      </c>
      <c r="AL47" s="12">
        <v>0</v>
      </c>
      <c r="AM47" s="12">
        <v>11869737.4</v>
      </c>
      <c r="AN47" s="12">
        <v>329519.59999999998</v>
      </c>
      <c r="AO47" s="12">
        <v>2610847.7000000002</v>
      </c>
      <c r="AP47" s="12">
        <v>3591042.1</v>
      </c>
      <c r="AQ47" s="12">
        <v>135048.20000000001</v>
      </c>
      <c r="AR47" s="12">
        <v>122895.3</v>
      </c>
      <c r="AS47" s="12">
        <v>182644.2</v>
      </c>
      <c r="AT47" s="12">
        <v>1852937</v>
      </c>
      <c r="AU47" s="12">
        <v>-2583795.2000000002</v>
      </c>
    </row>
    <row r="48" spans="1:47" ht="21" x14ac:dyDescent="0.25">
      <c r="A48" s="11" t="s">
        <v>131</v>
      </c>
      <c r="B48" s="10" t="s">
        <v>9</v>
      </c>
      <c r="C48" s="13">
        <v>193880.1</v>
      </c>
      <c r="D48" s="13">
        <v>224457.8</v>
      </c>
      <c r="E48" s="13">
        <v>41179.699999999997</v>
      </c>
      <c r="F48" s="13">
        <v>51902.2</v>
      </c>
      <c r="G48" s="13">
        <v>248447.3</v>
      </c>
      <c r="H48" s="13">
        <v>27632.7</v>
      </c>
      <c r="I48" s="13">
        <v>29104</v>
      </c>
      <c r="J48" s="13">
        <v>96638.1</v>
      </c>
      <c r="K48" s="13">
        <v>158470.79999999999</v>
      </c>
      <c r="L48" s="13">
        <v>375984.4</v>
      </c>
      <c r="M48" s="13">
        <v>79855</v>
      </c>
      <c r="N48" s="13">
        <v>51405.3</v>
      </c>
      <c r="O48" s="13">
        <v>55642.9</v>
      </c>
      <c r="P48" s="13">
        <v>146781</v>
      </c>
      <c r="Q48" s="13">
        <v>278512</v>
      </c>
      <c r="R48" s="13">
        <v>56318.400000000001</v>
      </c>
      <c r="S48" s="13">
        <v>147210</v>
      </c>
      <c r="T48" s="13">
        <v>160519.29999999999</v>
      </c>
      <c r="U48" s="13">
        <v>134148.79999999999</v>
      </c>
      <c r="V48" s="13">
        <v>113138.6</v>
      </c>
      <c r="W48" s="13">
        <v>305741.09999999998</v>
      </c>
      <c r="X48" s="13">
        <v>739913.7</v>
      </c>
      <c r="Y48" s="13">
        <v>1844823.9</v>
      </c>
      <c r="Z48" s="13">
        <v>578089.19999999995</v>
      </c>
      <c r="AA48" s="13">
        <v>484860</v>
      </c>
      <c r="AB48" s="13">
        <v>435104.7</v>
      </c>
      <c r="AC48" s="13">
        <v>281228.7</v>
      </c>
      <c r="AD48" s="13">
        <v>374165.9</v>
      </c>
      <c r="AE48" s="13">
        <v>1330550.3</v>
      </c>
      <c r="AF48" s="13">
        <v>2176388.2999999998</v>
      </c>
      <c r="AG48" s="13">
        <v>2036776.7</v>
      </c>
      <c r="AH48" s="13">
        <v>1550704.7</v>
      </c>
      <c r="AI48" s="13">
        <v>967494.7</v>
      </c>
      <c r="AJ48" s="13">
        <v>1284195.5</v>
      </c>
      <c r="AK48" s="13">
        <v>467632.2</v>
      </c>
      <c r="AL48" s="13">
        <v>21351.7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</row>
    <row r="49" spans="1:47" ht="13.5" x14ac:dyDescent="0.25">
      <c r="A49" s="11" t="s">
        <v>132</v>
      </c>
      <c r="B49" s="10" t="s">
        <v>9</v>
      </c>
      <c r="C49" s="12">
        <v>455757.4</v>
      </c>
      <c r="D49" s="12">
        <v>293671.09999999998</v>
      </c>
      <c r="E49" s="12">
        <v>64889.3</v>
      </c>
      <c r="F49" s="12">
        <v>87786.1</v>
      </c>
      <c r="G49" s="12">
        <v>935808.4</v>
      </c>
      <c r="H49" s="12">
        <v>87018.8</v>
      </c>
      <c r="I49" s="12">
        <v>98613</v>
      </c>
      <c r="J49" s="12">
        <v>269203.3</v>
      </c>
      <c r="K49" s="12">
        <v>490118.1</v>
      </c>
      <c r="L49" s="12">
        <v>785327</v>
      </c>
      <c r="M49" s="12">
        <v>230983</v>
      </c>
      <c r="N49" s="12">
        <v>119491.4</v>
      </c>
      <c r="O49" s="12">
        <v>225243.7</v>
      </c>
      <c r="P49" s="12">
        <v>367581.1</v>
      </c>
      <c r="Q49" s="12">
        <v>380874.8</v>
      </c>
      <c r="R49" s="12">
        <v>125254.1</v>
      </c>
      <c r="S49" s="12">
        <v>380878.6</v>
      </c>
      <c r="T49" s="12">
        <v>666400</v>
      </c>
      <c r="U49" s="12">
        <v>334983</v>
      </c>
      <c r="V49" s="12">
        <v>246719.5</v>
      </c>
      <c r="W49" s="12">
        <v>475620.1</v>
      </c>
      <c r="X49" s="12">
        <v>1351706.6</v>
      </c>
      <c r="Y49" s="12">
        <v>2970593.4</v>
      </c>
      <c r="Z49" s="12">
        <v>1121923.2</v>
      </c>
      <c r="AA49" s="12">
        <v>917753.9</v>
      </c>
      <c r="AB49" s="12">
        <v>657592</v>
      </c>
      <c r="AC49" s="12">
        <v>635977.4</v>
      </c>
      <c r="AD49" s="12">
        <v>578097.80000000005</v>
      </c>
      <c r="AE49" s="12">
        <v>2294683.9</v>
      </c>
      <c r="AF49" s="12">
        <v>3002385.4</v>
      </c>
      <c r="AG49" s="12">
        <v>3345452.3</v>
      </c>
      <c r="AH49" s="12">
        <v>2508797.2999999998</v>
      </c>
      <c r="AI49" s="12">
        <v>1304057.3999999999</v>
      </c>
      <c r="AJ49" s="12">
        <v>2187438.6</v>
      </c>
      <c r="AK49" s="12">
        <v>800816.1</v>
      </c>
      <c r="AL49" s="12">
        <v>21351.7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</row>
    <row r="50" spans="1:47" x14ac:dyDescent="0.2">
      <c r="A50" s="14" t="s">
        <v>133</v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localhost/OECDStat_Metadata/ShowMetadata.ashx?Dataset=IOTSI4_2018&amp;ShowOnWeb=true&amp;Lang=en" xr:uid="{D1C4AACA-BBF4-43A5-880C-7C65E754CE2A}"/>
    <hyperlink ref="C3" r:id="rId2" display="http://localhost/OECDStat_Metadata/ShowMetadata.ashx?Dataset=IOTSI4_2018&amp;Coords=[VAR].[TTL]&amp;ShowOnWeb=true&amp;Lang=en" xr:uid="{42F580DE-8495-4BA9-90EA-2C61139986C1}"/>
    <hyperlink ref="A50" r:id="rId3" display="https://stats-3.oecd.org/index.aspx?DatasetCode=IOTSI4_2018" xr:uid="{D8DFEA93-7AED-4372-9474-6BEC5C03AEE9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9536F-9934-4689-98A8-C778F8365AC3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1" max="1" width="48.28515625" customWidth="1"/>
    <col min="2" max="2" width="21.7109375" customWidth="1"/>
    <col min="3" max="3" width="40.140625" customWidth="1"/>
    <col min="4" max="4" width="20.28515625" customWidth="1"/>
    <col min="5" max="5" width="24.140625" customWidth="1"/>
    <col min="6" max="6" width="21.42578125" customWidth="1"/>
    <col min="7" max="9" width="20.85546875" customWidth="1"/>
    <col min="10" max="10" width="19.85546875" customWidth="1"/>
    <col min="11" max="11" width="23.42578125" customWidth="1"/>
    <col min="12" max="12" width="22.42578125" customWidth="1"/>
    <col min="13" max="13" width="20.28515625" customWidth="1"/>
    <col min="14" max="15" width="18.42578125" customWidth="1"/>
    <col min="16" max="16" width="23" customWidth="1"/>
    <col min="17" max="17" width="20.85546875" customWidth="1"/>
    <col min="18" max="18" width="19.140625" customWidth="1"/>
    <col min="19" max="19" width="16.5703125" customWidth="1"/>
  </cols>
  <sheetData>
    <row r="1" spans="1:19" x14ac:dyDescent="0.25">
      <c r="A1" s="1" t="s">
        <v>159</v>
      </c>
    </row>
    <row r="2" spans="1:19" x14ac:dyDescent="0.25">
      <c r="A2" s="33" t="s">
        <v>179</v>
      </c>
    </row>
    <row r="3" spans="1:19" s="38" customFormat="1" ht="30.75" thickBot="1" x14ac:dyDescent="0.3">
      <c r="A3" s="34" t="s">
        <v>180</v>
      </c>
      <c r="B3" s="35" t="s">
        <v>181</v>
      </c>
      <c r="C3" s="34" t="s">
        <v>182</v>
      </c>
      <c r="D3" s="36" t="s">
        <v>160</v>
      </c>
      <c r="E3" s="36" t="s">
        <v>161</v>
      </c>
      <c r="F3" s="37" t="s">
        <v>183</v>
      </c>
      <c r="G3" s="36" t="s">
        <v>184</v>
      </c>
      <c r="H3" s="36" t="s">
        <v>185</v>
      </c>
      <c r="I3" s="37" t="s">
        <v>186</v>
      </c>
      <c r="J3" s="36" t="s">
        <v>187</v>
      </c>
      <c r="K3" s="36" t="s">
        <v>188</v>
      </c>
      <c r="L3" s="37" t="s">
        <v>189</v>
      </c>
      <c r="M3" s="36" t="s">
        <v>190</v>
      </c>
      <c r="N3" s="36" t="s">
        <v>191</v>
      </c>
      <c r="O3" s="37" t="s">
        <v>192</v>
      </c>
      <c r="P3" s="36" t="s">
        <v>193</v>
      </c>
      <c r="Q3" s="36" t="s">
        <v>194</v>
      </c>
      <c r="R3" s="36" t="s">
        <v>195</v>
      </c>
      <c r="S3" s="37" t="s">
        <v>196</v>
      </c>
    </row>
    <row r="4" spans="1:19" ht="15.75" thickTop="1" x14ac:dyDescent="0.25">
      <c r="A4" s="39" t="s">
        <v>162</v>
      </c>
      <c r="C4" s="39"/>
      <c r="D4" s="19" t="s">
        <v>163</v>
      </c>
      <c r="E4" s="19" t="s">
        <v>164</v>
      </c>
      <c r="F4" s="40">
        <v>212</v>
      </c>
      <c r="G4" s="19" t="s">
        <v>197</v>
      </c>
      <c r="H4" s="19">
        <v>3254</v>
      </c>
      <c r="I4" s="40">
        <v>325</v>
      </c>
      <c r="J4" s="4">
        <v>3272</v>
      </c>
      <c r="K4" s="4" t="s">
        <v>198</v>
      </c>
      <c r="L4" s="41"/>
      <c r="O4" s="39"/>
      <c r="S4" s="39"/>
    </row>
    <row r="5" spans="1:19" x14ac:dyDescent="0.25">
      <c r="A5" s="39" t="s">
        <v>165</v>
      </c>
      <c r="C5" s="39"/>
      <c r="D5" s="19" t="s">
        <v>166</v>
      </c>
      <c r="E5" s="19" t="s">
        <v>167</v>
      </c>
      <c r="F5" s="40" t="s">
        <v>199</v>
      </c>
      <c r="G5" s="19">
        <v>20</v>
      </c>
      <c r="H5" s="19">
        <v>21</v>
      </c>
      <c r="I5" s="40" t="s">
        <v>200</v>
      </c>
      <c r="J5" s="4">
        <v>231</v>
      </c>
      <c r="K5" s="4">
        <v>239</v>
      </c>
      <c r="L5" s="41">
        <v>23</v>
      </c>
      <c r="M5">
        <v>241</v>
      </c>
      <c r="N5">
        <v>242</v>
      </c>
      <c r="O5" s="39">
        <v>24</v>
      </c>
      <c r="P5" s="4">
        <v>351</v>
      </c>
      <c r="Q5" s="4" t="s">
        <v>201</v>
      </c>
      <c r="R5" s="4" t="s">
        <v>202</v>
      </c>
      <c r="S5" s="41" t="s">
        <v>203</v>
      </c>
    </row>
    <row r="6" spans="1:19" x14ac:dyDescent="0.25">
      <c r="A6" s="39" t="s">
        <v>168</v>
      </c>
      <c r="B6" s="3" t="s">
        <v>169</v>
      </c>
      <c r="C6" s="39" t="s">
        <v>204</v>
      </c>
      <c r="D6">
        <v>64800</v>
      </c>
      <c r="E6">
        <v>185400</v>
      </c>
      <c r="F6" s="39"/>
      <c r="G6">
        <f>815300-284200</f>
        <v>531100</v>
      </c>
      <c r="H6">
        <v>284200</v>
      </c>
      <c r="I6" s="39"/>
      <c r="J6">
        <v>93600</v>
      </c>
      <c r="K6">
        <f>404500-93600</f>
        <v>310900</v>
      </c>
      <c r="L6" s="39"/>
      <c r="M6">
        <f>83700+59200+66600</f>
        <v>209500</v>
      </c>
      <c r="N6">
        <f>62100+62700+57600</f>
        <v>182400</v>
      </c>
      <c r="O6" s="39"/>
      <c r="P6">
        <v>397500</v>
      </c>
      <c r="Q6">
        <v>119700</v>
      </c>
      <c r="R6">
        <v>50300</v>
      </c>
      <c r="S6" s="39"/>
    </row>
    <row r="7" spans="1:19" x14ac:dyDescent="0.25">
      <c r="A7" s="42" t="s">
        <v>205</v>
      </c>
      <c r="B7" s="3" t="s">
        <v>171</v>
      </c>
      <c r="C7" s="39" t="s">
        <v>206</v>
      </c>
      <c r="D7" s="20">
        <f>D41*10^6</f>
        <v>40135000000</v>
      </c>
      <c r="E7" s="20">
        <f>D40*10^6</f>
        <v>268953000000</v>
      </c>
      <c r="F7" s="39"/>
      <c r="G7">
        <f>SUM(D278:D284,D289:D296)*10^6</f>
        <v>515925000000</v>
      </c>
      <c r="H7">
        <f>SUM(D285:D288)*10^6</f>
        <v>269601000000</v>
      </c>
      <c r="I7" s="39"/>
      <c r="J7" s="43">
        <f>D77*10^6</f>
        <v>25886000000</v>
      </c>
      <c r="K7" s="43">
        <f>SUM(D76,D78:D87)*10^6</f>
        <v>93232000000</v>
      </c>
      <c r="L7" s="39"/>
      <c r="M7" s="43">
        <f>SUM(D88:D89,D96)*10^6</f>
        <v>127020000000</v>
      </c>
      <c r="N7">
        <f>SUM(D90:D95,D97)*10^6</f>
        <v>100094000000</v>
      </c>
      <c r="O7" s="39"/>
      <c r="P7" s="43">
        <f>SUM(D48:D57)*10^6</f>
        <v>413205000000</v>
      </c>
      <c r="Q7" s="43">
        <f>D58*10^6</f>
        <v>86048000000</v>
      </c>
      <c r="R7" s="43">
        <f>D59*10^6</f>
        <v>14508000000</v>
      </c>
      <c r="S7" s="39"/>
    </row>
    <row r="8" spans="1:19" x14ac:dyDescent="0.25">
      <c r="A8" s="42" t="s">
        <v>170</v>
      </c>
      <c r="B8" s="3" t="s">
        <v>172</v>
      </c>
      <c r="C8" s="39" t="s">
        <v>156</v>
      </c>
      <c r="D8" s="20"/>
      <c r="E8" s="21">
        <v>268953000000</v>
      </c>
      <c r="F8" s="44">
        <v>106189000000</v>
      </c>
      <c r="G8" s="21"/>
      <c r="H8" s="21"/>
      <c r="I8" s="44">
        <v>785526000000</v>
      </c>
      <c r="L8" s="45">
        <v>119118000000</v>
      </c>
      <c r="O8" s="45">
        <v>227114000000</v>
      </c>
      <c r="S8" s="45">
        <v>513760000000</v>
      </c>
    </row>
    <row r="9" spans="1:19" x14ac:dyDescent="0.25">
      <c r="A9" s="42" t="s">
        <v>173</v>
      </c>
      <c r="B9" s="3" t="s">
        <v>174</v>
      </c>
      <c r="C9" s="39" t="str">
        <f>A9</f>
        <v>Value Added</v>
      </c>
      <c r="D9" s="22">
        <f>$F9*($D$7/$F$8)</f>
        <v>18895640697.24736</v>
      </c>
      <c r="E9" s="21">
        <f>I33*10^6</f>
        <v>158231000000</v>
      </c>
      <c r="F9" s="44">
        <f>I34*10^6</f>
        <v>49994000000</v>
      </c>
      <c r="G9" s="46">
        <f>$I9*(G$7/$I$8)</f>
        <v>218698327521.9407</v>
      </c>
      <c r="H9" s="46">
        <f>$I9*(H$7/$I$8)</f>
        <v>114282672478.05928</v>
      </c>
      <c r="I9" s="44">
        <f>I58*10^6</f>
        <v>332981000000</v>
      </c>
      <c r="J9" s="46">
        <f>$L9*(J$7/$L$8)</f>
        <v>11878596400.208197</v>
      </c>
      <c r="K9" s="46">
        <f>$L9*(K$7/$L$8)</f>
        <v>42782403599.791801</v>
      </c>
      <c r="L9" s="45">
        <f>I41*10^6</f>
        <v>54661000000</v>
      </c>
      <c r="M9" s="46">
        <f>$O9*(M$7/$O$8)</f>
        <v>33593628398.073215</v>
      </c>
      <c r="N9" s="46">
        <f>$O9*(N$7/$O$8)</f>
        <v>26472371601.926785</v>
      </c>
      <c r="O9" s="45">
        <f>I42*10^6</f>
        <v>60066000000</v>
      </c>
      <c r="P9" s="46">
        <f t="shared" ref="P9:R12" si="0">$S9*(P$7/$S$8)</f>
        <v>240665210526.3158</v>
      </c>
      <c r="Q9" s="46">
        <f t="shared" si="0"/>
        <v>50117399439.426971</v>
      </c>
      <c r="R9" s="46">
        <f>$S9*(R$7/$S$8)</f>
        <v>8449972469.6356268</v>
      </c>
      <c r="S9" s="45">
        <f>I36*10^6</f>
        <v>299232000000</v>
      </c>
    </row>
    <row r="10" spans="1:19" x14ac:dyDescent="0.25">
      <c r="A10" s="47" t="s">
        <v>175</v>
      </c>
      <c r="C10" s="39" t="str">
        <f t="shared" ref="C10:C12" si="1">A10</f>
        <v>Compensation of employees</v>
      </c>
      <c r="D10" s="22">
        <f t="shared" ref="D10:D12" si="2">$F10*($D$7/$F$8)</f>
        <v>6824034739.9448147</v>
      </c>
      <c r="E10" s="21">
        <f>J33*10^6</f>
        <v>38814000000</v>
      </c>
      <c r="F10" s="44">
        <f>J34*10^6</f>
        <v>18055000000</v>
      </c>
      <c r="G10" s="46">
        <f t="shared" ref="G10:H12" si="3">$I10*(G$7/$I$8)</f>
        <v>65995493274.57016</v>
      </c>
      <c r="H10" s="46">
        <f t="shared" si="3"/>
        <v>34486506725.42984</v>
      </c>
      <c r="I10" s="44">
        <f>J58*10^6</f>
        <v>100482000000</v>
      </c>
      <c r="J10" s="46">
        <f t="shared" ref="J10:K12" si="4">$L10*(J$7/$L$8)</f>
        <v>5884861062.1400633</v>
      </c>
      <c r="K10" s="46">
        <f t="shared" si="4"/>
        <v>21195138937.859936</v>
      </c>
      <c r="L10" s="45">
        <f>J41*10^6</f>
        <v>27080000000</v>
      </c>
      <c r="M10" s="46">
        <f t="shared" ref="M10:N12" si="5">$O10*(M$7/$O$8)</f>
        <v>17693337795.116112</v>
      </c>
      <c r="N10" s="46">
        <f t="shared" si="5"/>
        <v>13942662204.883892</v>
      </c>
      <c r="O10" s="45">
        <f>J42*10^6</f>
        <v>31636000000</v>
      </c>
      <c r="P10" s="46">
        <f t="shared" si="0"/>
        <v>62434361842.105263</v>
      </c>
      <c r="Q10" s="46">
        <f t="shared" si="0"/>
        <v>13001662535.035814</v>
      </c>
      <c r="R10" s="46">
        <f t="shared" si="0"/>
        <v>2192126720.6477733</v>
      </c>
      <c r="S10" s="45">
        <f>J36*10^6</f>
        <v>77628000000</v>
      </c>
    </row>
    <row r="11" spans="1:19" x14ac:dyDescent="0.25">
      <c r="A11" s="47" t="s">
        <v>207</v>
      </c>
      <c r="C11" s="39" t="str">
        <f t="shared" si="1"/>
        <v>Taxes on production and imports, less subsidies</v>
      </c>
      <c r="D11" s="22">
        <f t="shared" si="2"/>
        <v>1877696183.220484</v>
      </c>
      <c r="E11" s="21">
        <f>K33*10^6</f>
        <v>32690000000</v>
      </c>
      <c r="F11" s="44">
        <f>K34*10^6</f>
        <v>4968000000</v>
      </c>
      <c r="G11" s="46">
        <f t="shared" si="3"/>
        <v>10700409789.109463</v>
      </c>
      <c r="H11" s="46">
        <f t="shared" si="3"/>
        <v>5591590210.8905363</v>
      </c>
      <c r="I11" s="44">
        <f>K58*10^6</f>
        <v>16292000000</v>
      </c>
      <c r="J11" s="46">
        <f t="shared" si="4"/>
        <v>314235934.11575079</v>
      </c>
      <c r="K11" s="46">
        <f t="shared" si="4"/>
        <v>1131764065.8842492</v>
      </c>
      <c r="L11" s="45">
        <f>K41*10^6</f>
        <v>1446000000</v>
      </c>
      <c r="M11" s="46">
        <f t="shared" si="5"/>
        <v>1388688764.2329404</v>
      </c>
      <c r="N11" s="46">
        <f t="shared" si="5"/>
        <v>1094311235.7670598</v>
      </c>
      <c r="O11" s="45">
        <f>K42*10^6</f>
        <v>2483000000</v>
      </c>
      <c r="P11" s="46">
        <f t="shared" si="0"/>
        <v>47461149671.052628</v>
      </c>
      <c r="Q11" s="46">
        <f t="shared" si="0"/>
        <v>9883561445.0326996</v>
      </c>
      <c r="R11" s="46">
        <f t="shared" si="0"/>
        <v>1666403744.9392712</v>
      </c>
      <c r="S11" s="45">
        <f>K36*10^6</f>
        <v>59011000000</v>
      </c>
    </row>
    <row r="12" spans="1:19" x14ac:dyDescent="0.25">
      <c r="A12" s="47" t="s">
        <v>176</v>
      </c>
      <c r="C12" s="39" t="str">
        <f t="shared" si="1"/>
        <v>Gross operating surplus</v>
      </c>
      <c r="D12" s="22">
        <f t="shared" si="2"/>
        <v>10193909774.08206</v>
      </c>
      <c r="E12" s="21">
        <f>L33*10^6</f>
        <v>86727000000</v>
      </c>
      <c r="F12" s="44">
        <f>L34*10^6</f>
        <v>26971000000</v>
      </c>
      <c r="G12" s="46">
        <f t="shared" si="3"/>
        <v>142001767669.05234</v>
      </c>
      <c r="H12" s="46">
        <f t="shared" si="3"/>
        <v>74204232330.947662</v>
      </c>
      <c r="I12" s="44">
        <f>L58*10^6</f>
        <v>216206000000</v>
      </c>
      <c r="J12" s="46">
        <f t="shared" si="4"/>
        <v>5679499403.952384</v>
      </c>
      <c r="K12" s="46">
        <f t="shared" si="4"/>
        <v>20455500596.047615</v>
      </c>
      <c r="L12" s="45">
        <f>L41*10^6</f>
        <v>26135000000</v>
      </c>
      <c r="M12" s="46">
        <f t="shared" si="5"/>
        <v>14511601838.724167</v>
      </c>
      <c r="N12" s="46">
        <f t="shared" si="5"/>
        <v>11435398161.275835</v>
      </c>
      <c r="O12" s="45">
        <f>L42*10^6</f>
        <v>25947000000</v>
      </c>
      <c r="P12" s="46">
        <f t="shared" si="0"/>
        <v>130769699013.1579</v>
      </c>
      <c r="Q12" s="46">
        <f t="shared" si="0"/>
        <v>27232175459.358456</v>
      </c>
      <c r="R12" s="46">
        <f t="shared" si="0"/>
        <v>4591442004.048583</v>
      </c>
      <c r="S12" s="45">
        <f>L36*10^6</f>
        <v>162593000000</v>
      </c>
    </row>
    <row r="19" spans="2:14" x14ac:dyDescent="0.25">
      <c r="B19" s="1" t="s">
        <v>206</v>
      </c>
    </row>
    <row r="20" spans="2:14" x14ac:dyDescent="0.25">
      <c r="B20" t="s">
        <v>208</v>
      </c>
    </row>
    <row r="21" spans="2:14" x14ac:dyDescent="0.25">
      <c r="B21" t="s">
        <v>209</v>
      </c>
    </row>
    <row r="22" spans="2:14" x14ac:dyDescent="0.25">
      <c r="B22" t="s">
        <v>210</v>
      </c>
    </row>
    <row r="23" spans="2:14" x14ac:dyDescent="0.25">
      <c r="B23" t="s">
        <v>211</v>
      </c>
    </row>
    <row r="24" spans="2:14" x14ac:dyDescent="0.25">
      <c r="B24" t="s">
        <v>212</v>
      </c>
    </row>
    <row r="25" spans="2:14" x14ac:dyDescent="0.25">
      <c r="G25" s="1" t="s">
        <v>213</v>
      </c>
      <c r="H25" s="1" t="s">
        <v>208</v>
      </c>
    </row>
    <row r="26" spans="2:14" ht="30" x14ac:dyDescent="0.25">
      <c r="B26" s="18" t="s">
        <v>214</v>
      </c>
      <c r="C26" s="48"/>
      <c r="D26" s="49" t="s">
        <v>7</v>
      </c>
      <c r="E26" s="18" t="s">
        <v>215</v>
      </c>
      <c r="G26" s="48" t="s">
        <v>214</v>
      </c>
      <c r="H26" s="48"/>
      <c r="I26" s="50" t="s">
        <v>173</v>
      </c>
      <c r="J26" s="50" t="s">
        <v>216</v>
      </c>
      <c r="K26" s="50" t="s">
        <v>207</v>
      </c>
      <c r="L26" s="51" t="s">
        <v>176</v>
      </c>
    </row>
    <row r="27" spans="2:14" x14ac:dyDescent="0.25">
      <c r="B27" t="s">
        <v>217</v>
      </c>
      <c r="C27" t="s">
        <v>218</v>
      </c>
      <c r="D27" s="52">
        <v>34314</v>
      </c>
      <c r="G27" t="s">
        <v>217</v>
      </c>
      <c r="H27" t="s">
        <v>219</v>
      </c>
      <c r="I27" s="52">
        <v>18238301</v>
      </c>
      <c r="J27" s="52">
        <v>9709535</v>
      </c>
      <c r="K27" s="52">
        <v>1217959</v>
      </c>
      <c r="L27" s="52">
        <v>7310806</v>
      </c>
    </row>
    <row r="28" spans="2:14" x14ac:dyDescent="0.25">
      <c r="B28" t="s">
        <v>220</v>
      </c>
      <c r="C28" t="s">
        <v>221</v>
      </c>
      <c r="D28" s="52">
        <v>61876</v>
      </c>
      <c r="G28" t="s">
        <v>220</v>
      </c>
      <c r="H28" t="s">
        <v>222</v>
      </c>
      <c r="I28" s="52">
        <v>15898859</v>
      </c>
      <c r="J28" s="52">
        <v>7863213</v>
      </c>
      <c r="K28" s="52">
        <v>1242490</v>
      </c>
      <c r="L28" s="52">
        <v>6793156</v>
      </c>
      <c r="N28" s="20"/>
    </row>
    <row r="29" spans="2:14" x14ac:dyDescent="0.25">
      <c r="B29" t="s">
        <v>223</v>
      </c>
      <c r="C29" t="s">
        <v>224</v>
      </c>
      <c r="D29" s="52">
        <v>19404</v>
      </c>
      <c r="G29" t="s">
        <v>223</v>
      </c>
      <c r="H29" t="s">
        <v>225</v>
      </c>
      <c r="I29" s="52">
        <v>182283</v>
      </c>
      <c r="J29" s="52">
        <v>50616</v>
      </c>
      <c r="K29" s="52">
        <v>2314</v>
      </c>
      <c r="L29" s="52">
        <v>129354</v>
      </c>
      <c r="N29" s="20"/>
    </row>
    <row r="30" spans="2:14" x14ac:dyDescent="0.25">
      <c r="B30" t="s">
        <v>226</v>
      </c>
      <c r="C30" t="s">
        <v>227</v>
      </c>
      <c r="D30" s="52">
        <v>28308</v>
      </c>
      <c r="G30" t="s">
        <v>226</v>
      </c>
      <c r="H30" t="s">
        <v>228</v>
      </c>
      <c r="I30" s="52">
        <v>147384</v>
      </c>
      <c r="J30" s="52">
        <v>27205</v>
      </c>
      <c r="K30" s="52">
        <v>789</v>
      </c>
      <c r="L30" s="52">
        <v>119390</v>
      </c>
      <c r="N30" s="20"/>
    </row>
    <row r="31" spans="2:14" x14ac:dyDescent="0.25">
      <c r="B31" t="s">
        <v>229</v>
      </c>
      <c r="C31" t="s">
        <v>230</v>
      </c>
      <c r="D31" s="52">
        <v>22098</v>
      </c>
      <c r="G31" t="s">
        <v>229</v>
      </c>
      <c r="H31" t="s">
        <v>231</v>
      </c>
      <c r="I31" s="52">
        <v>34899</v>
      </c>
      <c r="J31" s="52">
        <v>23410</v>
      </c>
      <c r="K31" s="52">
        <v>1525</v>
      </c>
      <c r="L31" s="52">
        <v>9964</v>
      </c>
    </row>
    <row r="32" spans="2:14" x14ac:dyDescent="0.25">
      <c r="B32" t="s">
        <v>232</v>
      </c>
      <c r="C32" t="s">
        <v>233</v>
      </c>
      <c r="D32" s="52">
        <v>22767</v>
      </c>
      <c r="G32" t="s">
        <v>232</v>
      </c>
      <c r="H32" t="s">
        <v>234</v>
      </c>
      <c r="I32" s="52">
        <v>261774</v>
      </c>
      <c r="J32" s="52">
        <v>91867</v>
      </c>
      <c r="K32" s="52">
        <v>40072</v>
      </c>
      <c r="L32" s="52">
        <v>129835</v>
      </c>
    </row>
    <row r="33" spans="2:12" x14ac:dyDescent="0.25">
      <c r="B33" t="s">
        <v>235</v>
      </c>
      <c r="C33" t="s">
        <v>236</v>
      </c>
      <c r="D33" s="52">
        <v>36867</v>
      </c>
      <c r="G33" t="s">
        <v>235</v>
      </c>
      <c r="H33" s="53" t="s">
        <v>237</v>
      </c>
      <c r="I33" s="52">
        <v>158231</v>
      </c>
      <c r="J33" s="52">
        <v>38814</v>
      </c>
      <c r="K33" s="52">
        <v>32690</v>
      </c>
      <c r="L33" s="52">
        <v>86727</v>
      </c>
    </row>
    <row r="34" spans="2:12" x14ac:dyDescent="0.25">
      <c r="B34" t="s">
        <v>238</v>
      </c>
      <c r="C34" t="s">
        <v>239</v>
      </c>
      <c r="D34" s="52">
        <v>93695</v>
      </c>
      <c r="G34" t="s">
        <v>238</v>
      </c>
      <c r="H34" s="53" t="s">
        <v>240</v>
      </c>
      <c r="I34" s="52">
        <v>49994</v>
      </c>
      <c r="J34" s="52">
        <v>18055</v>
      </c>
      <c r="K34" s="52">
        <v>4968</v>
      </c>
      <c r="L34" s="52">
        <v>26971</v>
      </c>
    </row>
    <row r="35" spans="2:12" x14ac:dyDescent="0.25">
      <c r="B35" t="s">
        <v>241</v>
      </c>
      <c r="C35" t="s">
        <v>242</v>
      </c>
      <c r="D35" s="52">
        <v>50423</v>
      </c>
      <c r="G35" t="s">
        <v>241</v>
      </c>
      <c r="H35" t="s">
        <v>243</v>
      </c>
      <c r="I35" s="52">
        <v>53550</v>
      </c>
      <c r="J35" s="52">
        <v>34998</v>
      </c>
      <c r="K35" s="52">
        <v>2415</v>
      </c>
      <c r="L35" s="52">
        <v>16137</v>
      </c>
    </row>
    <row r="36" spans="2:12" x14ac:dyDescent="0.25">
      <c r="B36" t="s">
        <v>244</v>
      </c>
      <c r="C36" t="s">
        <v>245</v>
      </c>
      <c r="D36" s="52">
        <v>36649</v>
      </c>
      <c r="G36" t="s">
        <v>244</v>
      </c>
      <c r="H36" s="53" t="s">
        <v>246</v>
      </c>
      <c r="I36" s="52">
        <v>299232</v>
      </c>
      <c r="J36" s="52">
        <v>77628</v>
      </c>
      <c r="K36" s="52">
        <v>59011</v>
      </c>
      <c r="L36" s="52">
        <v>162593</v>
      </c>
    </row>
    <row r="37" spans="2:12" x14ac:dyDescent="0.25">
      <c r="B37" t="s">
        <v>247</v>
      </c>
      <c r="C37" t="s">
        <v>248</v>
      </c>
      <c r="D37" s="52">
        <v>21437</v>
      </c>
      <c r="G37" t="s">
        <v>247</v>
      </c>
      <c r="H37" t="s">
        <v>249</v>
      </c>
      <c r="I37" s="52">
        <v>694943</v>
      </c>
      <c r="J37" s="52">
        <v>458477</v>
      </c>
      <c r="K37" s="52">
        <v>8976</v>
      </c>
      <c r="L37" s="52">
        <v>227490</v>
      </c>
    </row>
    <row r="38" spans="2:12" x14ac:dyDescent="0.25">
      <c r="B38" t="s">
        <v>250</v>
      </c>
      <c r="C38" t="s">
        <v>251</v>
      </c>
      <c r="D38" s="52">
        <v>8667</v>
      </c>
      <c r="G38" t="s">
        <v>250</v>
      </c>
      <c r="H38" t="s">
        <v>252</v>
      </c>
      <c r="I38" s="52">
        <v>2129592</v>
      </c>
      <c r="J38" s="52">
        <v>1006425</v>
      </c>
      <c r="K38" s="52">
        <v>85526</v>
      </c>
      <c r="L38" s="52">
        <v>1037641</v>
      </c>
    </row>
    <row r="39" spans="2:12" x14ac:dyDescent="0.25">
      <c r="B39" t="s">
        <v>253</v>
      </c>
      <c r="C39" t="s">
        <v>254</v>
      </c>
      <c r="D39" s="52">
        <v>23422</v>
      </c>
      <c r="G39" t="s">
        <v>253</v>
      </c>
      <c r="H39" t="s">
        <v>255</v>
      </c>
      <c r="I39" s="52">
        <v>1183755</v>
      </c>
      <c r="J39" s="52">
        <v>662696</v>
      </c>
      <c r="K39" s="52">
        <v>30260</v>
      </c>
      <c r="L39" s="52">
        <v>490800</v>
      </c>
    </row>
    <row r="40" spans="2:12" x14ac:dyDescent="0.25">
      <c r="B40" t="s">
        <v>256</v>
      </c>
      <c r="C40" s="54" t="s">
        <v>161</v>
      </c>
      <c r="D40" s="52">
        <v>268953</v>
      </c>
      <c r="E40" t="s">
        <v>257</v>
      </c>
      <c r="G40" t="s">
        <v>256</v>
      </c>
      <c r="H40" t="s">
        <v>258</v>
      </c>
      <c r="I40" s="52">
        <v>32485</v>
      </c>
      <c r="J40" s="52">
        <v>20428</v>
      </c>
      <c r="K40" s="52">
        <v>704</v>
      </c>
      <c r="L40" s="52">
        <v>11353</v>
      </c>
    </row>
    <row r="41" spans="2:12" x14ac:dyDescent="0.25">
      <c r="B41" t="s">
        <v>259</v>
      </c>
      <c r="C41" s="55" t="s">
        <v>260</v>
      </c>
      <c r="D41" s="52">
        <v>40135</v>
      </c>
      <c r="E41" t="s">
        <v>261</v>
      </c>
      <c r="G41" t="s">
        <v>259</v>
      </c>
      <c r="H41" s="53" t="s">
        <v>262</v>
      </c>
      <c r="I41" s="52">
        <v>54661</v>
      </c>
      <c r="J41" s="52">
        <v>27080</v>
      </c>
      <c r="K41" s="52">
        <v>1446</v>
      </c>
      <c r="L41" s="52">
        <v>26135</v>
      </c>
    </row>
    <row r="42" spans="2:12" x14ac:dyDescent="0.25">
      <c r="B42" t="s">
        <v>263</v>
      </c>
      <c r="C42" t="s">
        <v>264</v>
      </c>
      <c r="D42" s="52">
        <v>11643</v>
      </c>
      <c r="G42" t="s">
        <v>263</v>
      </c>
      <c r="H42" s="53" t="s">
        <v>265</v>
      </c>
      <c r="I42" s="52">
        <v>60066</v>
      </c>
      <c r="J42" s="52">
        <v>31636</v>
      </c>
      <c r="K42" s="52">
        <v>2483</v>
      </c>
      <c r="L42" s="52">
        <v>25947</v>
      </c>
    </row>
    <row r="43" spans="2:12" x14ac:dyDescent="0.25">
      <c r="B43" t="s">
        <v>266</v>
      </c>
      <c r="C43" t="s">
        <v>267</v>
      </c>
      <c r="D43" s="52">
        <v>14089</v>
      </c>
      <c r="G43" t="s">
        <v>266</v>
      </c>
      <c r="H43" t="s">
        <v>268</v>
      </c>
      <c r="I43" s="52">
        <v>147361</v>
      </c>
      <c r="J43" s="52">
        <v>97092</v>
      </c>
      <c r="K43" s="52">
        <v>3374</v>
      </c>
      <c r="L43" s="52">
        <v>46896</v>
      </c>
    </row>
    <row r="44" spans="2:12" x14ac:dyDescent="0.25">
      <c r="B44" t="s">
        <v>269</v>
      </c>
      <c r="C44" t="s">
        <v>270</v>
      </c>
      <c r="D44" s="52">
        <v>19415</v>
      </c>
      <c r="G44" t="s">
        <v>269</v>
      </c>
      <c r="H44" t="s">
        <v>271</v>
      </c>
      <c r="I44" s="52">
        <v>152472</v>
      </c>
      <c r="J44" s="52">
        <v>94664</v>
      </c>
      <c r="K44" s="52">
        <v>3548</v>
      </c>
      <c r="L44" s="52">
        <v>54260</v>
      </c>
    </row>
    <row r="45" spans="2:12" x14ac:dyDescent="0.25">
      <c r="B45" t="s">
        <v>272</v>
      </c>
      <c r="C45" t="s">
        <v>273</v>
      </c>
      <c r="D45" s="52">
        <v>20908</v>
      </c>
      <c r="G45" t="s">
        <v>272</v>
      </c>
      <c r="H45" t="s">
        <v>274</v>
      </c>
      <c r="I45" s="52">
        <v>267323</v>
      </c>
      <c r="J45" s="52">
        <v>137529</v>
      </c>
      <c r="K45" s="52">
        <v>8570</v>
      </c>
      <c r="L45" s="52">
        <v>121224</v>
      </c>
    </row>
    <row r="46" spans="2:12" x14ac:dyDescent="0.25">
      <c r="B46" t="s">
        <v>275</v>
      </c>
      <c r="C46" t="s">
        <v>276</v>
      </c>
      <c r="D46" s="52">
        <v>32318</v>
      </c>
      <c r="G46" t="s">
        <v>275</v>
      </c>
      <c r="H46" t="s">
        <v>277</v>
      </c>
      <c r="I46" s="52">
        <v>63631</v>
      </c>
      <c r="J46" s="52">
        <v>34671</v>
      </c>
      <c r="K46" s="52">
        <v>879</v>
      </c>
      <c r="L46" s="52">
        <v>28080</v>
      </c>
    </row>
    <row r="47" spans="2:12" x14ac:dyDescent="0.25">
      <c r="B47" t="s">
        <v>278</v>
      </c>
      <c r="C47" t="s">
        <v>279</v>
      </c>
      <c r="D47" s="52">
        <v>88512</v>
      </c>
      <c r="G47" t="s">
        <v>278</v>
      </c>
      <c r="H47" t="s">
        <v>280</v>
      </c>
      <c r="I47" s="52">
        <v>146240</v>
      </c>
      <c r="J47" s="52">
        <v>69905</v>
      </c>
      <c r="K47" s="52">
        <v>3414</v>
      </c>
      <c r="L47" s="52">
        <v>72921</v>
      </c>
    </row>
    <row r="48" spans="2:12" x14ac:dyDescent="0.25">
      <c r="B48" t="s">
        <v>281</v>
      </c>
      <c r="C48" s="56" t="s">
        <v>282</v>
      </c>
      <c r="D48" s="52">
        <v>3124</v>
      </c>
      <c r="E48" t="s">
        <v>283</v>
      </c>
      <c r="G48" t="s">
        <v>281</v>
      </c>
      <c r="H48" t="s">
        <v>284</v>
      </c>
      <c r="I48" s="52">
        <v>149076</v>
      </c>
      <c r="J48" s="52">
        <v>77790</v>
      </c>
      <c r="K48" s="52">
        <v>2485</v>
      </c>
      <c r="L48" s="52">
        <v>68800</v>
      </c>
    </row>
    <row r="49" spans="2:12" x14ac:dyDescent="0.25">
      <c r="B49" t="s">
        <v>285</v>
      </c>
      <c r="C49" s="56" t="s">
        <v>286</v>
      </c>
      <c r="D49" s="52">
        <v>103566</v>
      </c>
      <c r="E49" t="s">
        <v>283</v>
      </c>
      <c r="G49" t="s">
        <v>285</v>
      </c>
      <c r="H49" t="s">
        <v>287</v>
      </c>
      <c r="I49" s="52">
        <v>29141</v>
      </c>
      <c r="J49" s="52">
        <v>20277</v>
      </c>
      <c r="K49" s="52">
        <v>387</v>
      </c>
      <c r="L49" s="52">
        <v>8477</v>
      </c>
    </row>
    <row r="50" spans="2:12" x14ac:dyDescent="0.25">
      <c r="B50" t="s">
        <v>288</v>
      </c>
      <c r="C50" s="56" t="s">
        <v>289</v>
      </c>
      <c r="D50" s="52">
        <v>36820</v>
      </c>
      <c r="E50" t="s">
        <v>283</v>
      </c>
      <c r="G50" t="s">
        <v>288</v>
      </c>
      <c r="H50" t="s">
        <v>290</v>
      </c>
      <c r="I50" s="52">
        <v>81299</v>
      </c>
      <c r="J50" s="52">
        <v>51622</v>
      </c>
      <c r="K50" s="52">
        <v>2969</v>
      </c>
      <c r="L50" s="52">
        <v>26708</v>
      </c>
    </row>
    <row r="51" spans="2:12" x14ac:dyDescent="0.25">
      <c r="B51" t="s">
        <v>291</v>
      </c>
      <c r="C51" s="56" t="s">
        <v>292</v>
      </c>
      <c r="D51" s="52">
        <v>749</v>
      </c>
      <c r="E51" t="s">
        <v>283</v>
      </c>
      <c r="G51" t="s">
        <v>291</v>
      </c>
      <c r="H51" t="s">
        <v>293</v>
      </c>
      <c r="I51" s="52">
        <v>945837</v>
      </c>
      <c r="J51" s="52">
        <v>343730</v>
      </c>
      <c r="K51" s="52">
        <v>55266</v>
      </c>
      <c r="L51" s="52">
        <v>546841</v>
      </c>
    </row>
    <row r="52" spans="2:12" x14ac:dyDescent="0.25">
      <c r="B52" t="s">
        <v>294</v>
      </c>
      <c r="C52" s="56" t="s">
        <v>295</v>
      </c>
      <c r="D52" s="52">
        <v>6621</v>
      </c>
      <c r="E52" t="s">
        <v>283</v>
      </c>
      <c r="G52" t="s">
        <v>294</v>
      </c>
      <c r="H52" t="s">
        <v>296</v>
      </c>
      <c r="I52" s="52">
        <v>261724</v>
      </c>
      <c r="J52" s="52">
        <v>103480</v>
      </c>
      <c r="K52" s="52">
        <v>30122</v>
      </c>
      <c r="L52" s="52">
        <v>128122</v>
      </c>
    </row>
    <row r="53" spans="2:12" x14ac:dyDescent="0.25">
      <c r="B53" t="s">
        <v>297</v>
      </c>
      <c r="C53" s="56" t="s">
        <v>298</v>
      </c>
      <c r="D53" s="52">
        <v>1416</v>
      </c>
      <c r="E53" t="s">
        <v>283</v>
      </c>
      <c r="G53" t="s">
        <v>297</v>
      </c>
      <c r="H53" t="s">
        <v>299</v>
      </c>
      <c r="I53" s="52">
        <v>17936</v>
      </c>
      <c r="J53" s="52">
        <v>12017</v>
      </c>
      <c r="K53" s="52">
        <v>571</v>
      </c>
      <c r="L53" s="52">
        <v>5348</v>
      </c>
    </row>
    <row r="54" spans="2:12" x14ac:dyDescent="0.25">
      <c r="B54" t="s">
        <v>300</v>
      </c>
      <c r="C54" s="56" t="s">
        <v>301</v>
      </c>
      <c r="D54" s="52">
        <v>1101</v>
      </c>
      <c r="E54" t="s">
        <v>283</v>
      </c>
      <c r="G54" t="s">
        <v>300</v>
      </c>
      <c r="H54" t="s">
        <v>302</v>
      </c>
      <c r="I54" s="52">
        <v>9694</v>
      </c>
      <c r="J54" s="52">
        <v>8174</v>
      </c>
      <c r="K54" s="52">
        <v>290</v>
      </c>
      <c r="L54" s="52">
        <v>1230</v>
      </c>
    </row>
    <row r="55" spans="2:12" x14ac:dyDescent="0.25">
      <c r="B55" t="s">
        <v>303</v>
      </c>
      <c r="C55" s="56" t="s">
        <v>304</v>
      </c>
      <c r="D55" s="52">
        <v>228</v>
      </c>
      <c r="E55" t="s">
        <v>283</v>
      </c>
      <c r="G55" t="s">
        <v>303</v>
      </c>
      <c r="H55" t="s">
        <v>305</v>
      </c>
      <c r="I55" s="52">
        <v>59668</v>
      </c>
      <c r="J55" s="52">
        <v>30172</v>
      </c>
      <c r="K55" s="52">
        <v>1736</v>
      </c>
      <c r="L55" s="52">
        <v>27760</v>
      </c>
    </row>
    <row r="56" spans="2:12" x14ac:dyDescent="0.25">
      <c r="B56" t="s">
        <v>306</v>
      </c>
      <c r="C56" s="56" t="s">
        <v>307</v>
      </c>
      <c r="D56" s="52">
        <v>12770</v>
      </c>
      <c r="E56" t="s">
        <v>283</v>
      </c>
      <c r="G56" t="s">
        <v>306</v>
      </c>
      <c r="H56" t="s">
        <v>308</v>
      </c>
      <c r="I56" s="52">
        <v>40211</v>
      </c>
      <c r="J56" s="52">
        <v>26028</v>
      </c>
      <c r="K56" s="52">
        <v>762</v>
      </c>
      <c r="L56" s="52">
        <v>13421</v>
      </c>
    </row>
    <row r="57" spans="2:12" x14ac:dyDescent="0.25">
      <c r="B57" t="s">
        <v>309</v>
      </c>
      <c r="C57" s="56" t="s">
        <v>310</v>
      </c>
      <c r="D57" s="52">
        <v>246810</v>
      </c>
      <c r="E57" t="s">
        <v>283</v>
      </c>
      <c r="G57" t="s">
        <v>309</v>
      </c>
      <c r="H57" t="s">
        <v>311</v>
      </c>
      <c r="I57" s="52">
        <v>145371</v>
      </c>
      <c r="J57" s="52">
        <v>19815</v>
      </c>
      <c r="K57" s="52">
        <v>3677</v>
      </c>
      <c r="L57" s="52">
        <v>121879</v>
      </c>
    </row>
    <row r="58" spans="2:12" x14ac:dyDescent="0.25">
      <c r="B58" t="s">
        <v>312</v>
      </c>
      <c r="C58" s="57" t="s">
        <v>313</v>
      </c>
      <c r="D58" s="52">
        <v>86048</v>
      </c>
      <c r="E58" t="s">
        <v>314</v>
      </c>
      <c r="G58" t="s">
        <v>312</v>
      </c>
      <c r="H58" s="53" t="s">
        <v>315</v>
      </c>
      <c r="I58" s="52">
        <v>332981</v>
      </c>
      <c r="J58" s="52">
        <v>100482</v>
      </c>
      <c r="K58" s="52">
        <v>16292</v>
      </c>
      <c r="L58" s="52">
        <v>216206</v>
      </c>
    </row>
    <row r="59" spans="2:12" x14ac:dyDescent="0.25">
      <c r="B59" t="s">
        <v>316</v>
      </c>
      <c r="C59" s="17" t="s">
        <v>317</v>
      </c>
      <c r="D59" s="52">
        <v>14508</v>
      </c>
      <c r="E59" t="s">
        <v>318</v>
      </c>
      <c r="G59" t="s">
        <v>316</v>
      </c>
      <c r="H59" t="s">
        <v>319</v>
      </c>
      <c r="I59" s="52">
        <v>78252</v>
      </c>
      <c r="J59" s="52">
        <v>43560</v>
      </c>
      <c r="K59" s="52">
        <v>1817</v>
      </c>
      <c r="L59" s="52">
        <v>32875</v>
      </c>
    </row>
    <row r="60" spans="2:12" x14ac:dyDescent="0.25">
      <c r="B60" t="s">
        <v>320</v>
      </c>
      <c r="C60" t="s">
        <v>321</v>
      </c>
      <c r="D60" s="52">
        <v>40117</v>
      </c>
      <c r="G60" t="s">
        <v>320</v>
      </c>
      <c r="H60" t="s">
        <v>322</v>
      </c>
      <c r="I60" s="52">
        <v>1142867</v>
      </c>
      <c r="J60" s="52">
        <v>509809</v>
      </c>
      <c r="K60" s="52">
        <v>210383</v>
      </c>
      <c r="L60" s="52">
        <v>422674</v>
      </c>
    </row>
    <row r="61" spans="2:12" x14ac:dyDescent="0.25">
      <c r="B61" t="s">
        <v>323</v>
      </c>
      <c r="C61" t="s">
        <v>324</v>
      </c>
      <c r="D61" s="52">
        <v>88209</v>
      </c>
      <c r="G61" t="s">
        <v>323</v>
      </c>
      <c r="H61" t="s">
        <v>325</v>
      </c>
      <c r="I61" s="52">
        <v>1020079</v>
      </c>
      <c r="J61" s="52">
        <v>573627</v>
      </c>
      <c r="K61" s="52">
        <v>216863</v>
      </c>
      <c r="L61" s="52">
        <v>229589</v>
      </c>
    </row>
    <row r="62" spans="2:12" x14ac:dyDescent="0.25">
      <c r="B62" t="s">
        <v>326</v>
      </c>
      <c r="C62" t="s">
        <v>327</v>
      </c>
      <c r="D62" s="52">
        <v>191101</v>
      </c>
      <c r="G62" t="s">
        <v>326</v>
      </c>
      <c r="H62" t="s">
        <v>328</v>
      </c>
      <c r="I62" s="52">
        <v>565836</v>
      </c>
      <c r="J62" s="52">
        <v>320031</v>
      </c>
      <c r="K62" s="52">
        <v>34977</v>
      </c>
      <c r="L62" s="52">
        <v>210828</v>
      </c>
    </row>
    <row r="63" spans="2:12" x14ac:dyDescent="0.25">
      <c r="B63" t="s">
        <v>329</v>
      </c>
      <c r="C63" t="s">
        <v>330</v>
      </c>
      <c r="D63" s="52">
        <v>76959</v>
      </c>
      <c r="G63" t="s">
        <v>329</v>
      </c>
      <c r="H63" t="s">
        <v>331</v>
      </c>
      <c r="I63" s="52">
        <v>117693</v>
      </c>
      <c r="J63" s="52">
        <v>48445</v>
      </c>
      <c r="K63" s="52">
        <v>22055</v>
      </c>
      <c r="L63" s="52">
        <v>47193</v>
      </c>
    </row>
    <row r="64" spans="2:12" x14ac:dyDescent="0.25">
      <c r="B64" t="s">
        <v>332</v>
      </c>
      <c r="C64" t="s">
        <v>333</v>
      </c>
      <c r="D64" s="52">
        <v>112928</v>
      </c>
      <c r="G64" t="s">
        <v>332</v>
      </c>
      <c r="H64" t="s">
        <v>334</v>
      </c>
      <c r="I64" s="52">
        <v>44301</v>
      </c>
      <c r="J64" s="52">
        <v>24226</v>
      </c>
      <c r="K64" s="52">
        <v>208</v>
      </c>
      <c r="L64" s="52">
        <v>19867</v>
      </c>
    </row>
    <row r="65" spans="2:12" x14ac:dyDescent="0.25">
      <c r="B65" t="s">
        <v>335</v>
      </c>
      <c r="C65" t="s">
        <v>336</v>
      </c>
      <c r="D65" s="52">
        <v>55962</v>
      </c>
      <c r="G65" t="s">
        <v>335</v>
      </c>
      <c r="H65" t="s">
        <v>337</v>
      </c>
      <c r="I65" s="52">
        <v>15792</v>
      </c>
      <c r="J65" s="52">
        <v>7322</v>
      </c>
      <c r="K65" s="52">
        <v>867</v>
      </c>
      <c r="L65" s="52">
        <v>7603</v>
      </c>
    </row>
    <row r="66" spans="2:12" x14ac:dyDescent="0.25">
      <c r="B66" t="s">
        <v>338</v>
      </c>
      <c r="C66" t="s">
        <v>339</v>
      </c>
      <c r="D66" s="52">
        <v>212844</v>
      </c>
      <c r="G66" t="s">
        <v>338</v>
      </c>
      <c r="H66" t="s">
        <v>340</v>
      </c>
      <c r="I66" s="52">
        <v>149029</v>
      </c>
      <c r="J66" s="52">
        <v>92014</v>
      </c>
      <c r="K66" s="52">
        <v>4144</v>
      </c>
      <c r="L66" s="52">
        <v>52871</v>
      </c>
    </row>
    <row r="67" spans="2:12" x14ac:dyDescent="0.25">
      <c r="B67" t="s">
        <v>341</v>
      </c>
      <c r="C67" t="s">
        <v>342</v>
      </c>
      <c r="D67" s="52">
        <v>69028</v>
      </c>
      <c r="G67" t="s">
        <v>341</v>
      </c>
      <c r="H67" t="s">
        <v>343</v>
      </c>
      <c r="I67" s="52">
        <v>42197</v>
      </c>
      <c r="J67" s="52">
        <v>19815</v>
      </c>
      <c r="K67" s="52">
        <v>1708</v>
      </c>
      <c r="L67" s="52">
        <v>20673</v>
      </c>
    </row>
    <row r="68" spans="2:12" x14ac:dyDescent="0.25">
      <c r="B68" t="s">
        <v>344</v>
      </c>
      <c r="C68" t="s">
        <v>345</v>
      </c>
      <c r="D68" s="52">
        <v>105415</v>
      </c>
      <c r="G68" t="s">
        <v>344</v>
      </c>
      <c r="H68" t="s">
        <v>346</v>
      </c>
      <c r="I68" s="52">
        <v>36810</v>
      </c>
      <c r="J68" s="52">
        <v>7146</v>
      </c>
      <c r="K68" s="52">
        <v>2951</v>
      </c>
      <c r="L68" s="52">
        <v>26712</v>
      </c>
    </row>
    <row r="69" spans="2:12" x14ac:dyDescent="0.25">
      <c r="B69" t="s">
        <v>347</v>
      </c>
      <c r="C69" t="s">
        <v>348</v>
      </c>
      <c r="D69" s="52">
        <v>111108</v>
      </c>
      <c r="G69" t="s">
        <v>347</v>
      </c>
      <c r="H69" t="s">
        <v>349</v>
      </c>
      <c r="I69" s="52">
        <v>108074</v>
      </c>
      <c r="J69" s="52">
        <v>77801</v>
      </c>
      <c r="K69" s="52">
        <v>2263</v>
      </c>
      <c r="L69" s="52">
        <v>28010</v>
      </c>
    </row>
    <row r="70" spans="2:12" x14ac:dyDescent="0.25">
      <c r="B70" t="s">
        <v>350</v>
      </c>
      <c r="C70" t="s">
        <v>351</v>
      </c>
      <c r="D70" s="52">
        <v>209093</v>
      </c>
      <c r="G70" t="s">
        <v>350</v>
      </c>
      <c r="H70" t="s">
        <v>352</v>
      </c>
      <c r="I70" s="52">
        <v>51940</v>
      </c>
      <c r="J70" s="52">
        <v>43261</v>
      </c>
      <c r="K70" s="52">
        <v>781</v>
      </c>
      <c r="L70" s="52">
        <v>7898</v>
      </c>
    </row>
    <row r="71" spans="2:12" x14ac:dyDescent="0.25">
      <c r="B71" t="s">
        <v>353</v>
      </c>
      <c r="C71" t="s">
        <v>354</v>
      </c>
      <c r="D71" s="52">
        <v>113347</v>
      </c>
      <c r="G71" t="s">
        <v>353</v>
      </c>
      <c r="H71" t="s">
        <v>355</v>
      </c>
      <c r="I71" s="52">
        <v>906938</v>
      </c>
      <c r="J71" s="52">
        <v>318675</v>
      </c>
      <c r="K71" s="52">
        <v>55293</v>
      </c>
      <c r="L71" s="52">
        <v>532970</v>
      </c>
    </row>
    <row r="72" spans="2:12" x14ac:dyDescent="0.25">
      <c r="B72" t="s">
        <v>356</v>
      </c>
      <c r="C72" t="s">
        <v>357</v>
      </c>
      <c r="D72" s="52">
        <v>29072</v>
      </c>
      <c r="G72" t="s">
        <v>356</v>
      </c>
      <c r="H72" t="s">
        <v>358</v>
      </c>
      <c r="I72" s="52">
        <v>223597</v>
      </c>
      <c r="J72" s="52">
        <v>114787</v>
      </c>
      <c r="K72" s="52">
        <v>5467</v>
      </c>
      <c r="L72" s="52">
        <v>103343</v>
      </c>
    </row>
    <row r="73" spans="2:12" x14ac:dyDescent="0.25">
      <c r="B73" t="s">
        <v>359</v>
      </c>
      <c r="C73" t="s">
        <v>360</v>
      </c>
      <c r="D73" s="52">
        <v>20986</v>
      </c>
      <c r="G73" t="s">
        <v>359</v>
      </c>
      <c r="H73" t="s">
        <v>361</v>
      </c>
      <c r="I73" s="52">
        <v>87592</v>
      </c>
      <c r="J73" s="52">
        <v>34244</v>
      </c>
      <c r="K73" s="52">
        <v>6467</v>
      </c>
      <c r="L73" s="52">
        <v>46882</v>
      </c>
    </row>
    <row r="74" spans="2:12" x14ac:dyDescent="0.25">
      <c r="B74" t="s">
        <v>362</v>
      </c>
      <c r="C74" t="s">
        <v>363</v>
      </c>
      <c r="D74" s="52">
        <v>25586</v>
      </c>
      <c r="G74" t="s">
        <v>362</v>
      </c>
      <c r="H74" t="s">
        <v>364</v>
      </c>
      <c r="I74" s="52">
        <v>426113</v>
      </c>
      <c r="J74" s="52">
        <v>112649</v>
      </c>
      <c r="K74" s="52">
        <v>39472</v>
      </c>
      <c r="L74" s="52">
        <v>273993</v>
      </c>
    </row>
    <row r="75" spans="2:12" x14ac:dyDescent="0.25">
      <c r="B75" t="s">
        <v>365</v>
      </c>
      <c r="C75" t="s">
        <v>366</v>
      </c>
      <c r="D75" s="52">
        <v>25364</v>
      </c>
      <c r="G75" t="s">
        <v>365</v>
      </c>
      <c r="H75" t="s">
        <v>367</v>
      </c>
      <c r="I75" s="52">
        <v>169636</v>
      </c>
      <c r="J75" s="52">
        <v>56995</v>
      </c>
      <c r="K75" s="52">
        <v>3888</v>
      </c>
      <c r="L75" s="52">
        <v>108752</v>
      </c>
    </row>
    <row r="76" spans="2:12" x14ac:dyDescent="0.25">
      <c r="B76" t="s">
        <v>368</v>
      </c>
      <c r="C76" s="58" t="s">
        <v>369</v>
      </c>
      <c r="D76" s="52">
        <v>8343</v>
      </c>
      <c r="E76" t="s">
        <v>370</v>
      </c>
      <c r="G76" t="s">
        <v>368</v>
      </c>
      <c r="H76" t="s">
        <v>371</v>
      </c>
      <c r="I76" s="52">
        <v>3749038</v>
      </c>
      <c r="J76" s="52">
        <v>852412</v>
      </c>
      <c r="K76" s="52">
        <v>319509</v>
      </c>
      <c r="L76" s="52">
        <v>2577118</v>
      </c>
    </row>
    <row r="77" spans="2:12" x14ac:dyDescent="0.25">
      <c r="B77" t="s">
        <v>372</v>
      </c>
      <c r="C77" s="55" t="s">
        <v>373</v>
      </c>
      <c r="D77" s="52">
        <v>25886</v>
      </c>
      <c r="E77" t="s">
        <v>374</v>
      </c>
      <c r="G77" t="s">
        <v>372</v>
      </c>
      <c r="H77" t="s">
        <v>375</v>
      </c>
      <c r="I77" s="52">
        <v>1363092</v>
      </c>
      <c r="J77" s="52">
        <v>715705</v>
      </c>
      <c r="K77" s="52">
        <v>63497</v>
      </c>
      <c r="L77" s="52">
        <v>583890</v>
      </c>
    </row>
    <row r="78" spans="2:12" x14ac:dyDescent="0.25">
      <c r="B78" t="s">
        <v>376</v>
      </c>
      <c r="C78" s="58" t="s">
        <v>377</v>
      </c>
      <c r="D78" s="52">
        <v>8215</v>
      </c>
      <c r="E78" t="s">
        <v>370</v>
      </c>
      <c r="G78" t="s">
        <v>376</v>
      </c>
      <c r="H78" t="s">
        <v>378</v>
      </c>
      <c r="I78" s="52">
        <v>560763</v>
      </c>
      <c r="J78" s="52">
        <v>236473</v>
      </c>
      <c r="K78" s="52">
        <v>17390</v>
      </c>
      <c r="L78" s="52">
        <v>306900</v>
      </c>
    </row>
    <row r="79" spans="2:12" x14ac:dyDescent="0.25">
      <c r="B79" t="s">
        <v>379</v>
      </c>
      <c r="C79" s="58" t="s">
        <v>380</v>
      </c>
      <c r="D79" s="52">
        <v>27726</v>
      </c>
      <c r="E79" t="s">
        <v>370</v>
      </c>
      <c r="G79" t="s">
        <v>379</v>
      </c>
      <c r="H79" t="s">
        <v>381</v>
      </c>
      <c r="I79" s="52">
        <v>230878</v>
      </c>
      <c r="J79" s="52">
        <v>227418</v>
      </c>
      <c r="K79" s="52">
        <v>5065</v>
      </c>
      <c r="L79" s="52">
        <v>-1604</v>
      </c>
    </row>
    <row r="80" spans="2:12" x14ac:dyDescent="0.25">
      <c r="B80" t="s">
        <v>382</v>
      </c>
      <c r="C80" s="58" t="s">
        <v>383</v>
      </c>
      <c r="D80" s="52">
        <v>6454</v>
      </c>
      <c r="E80" t="s">
        <v>370</v>
      </c>
      <c r="G80" t="s">
        <v>382</v>
      </c>
      <c r="H80" t="s">
        <v>384</v>
      </c>
      <c r="I80" s="52">
        <v>554081</v>
      </c>
      <c r="J80" s="52">
        <v>250693</v>
      </c>
      <c r="K80" s="52">
        <v>40312</v>
      </c>
      <c r="L80" s="52">
        <v>263076</v>
      </c>
    </row>
    <row r="81" spans="2:12" x14ac:dyDescent="0.25">
      <c r="B81" t="s">
        <v>385</v>
      </c>
      <c r="C81" s="58" t="s">
        <v>386</v>
      </c>
      <c r="D81" s="52">
        <v>11048</v>
      </c>
      <c r="E81" t="s">
        <v>370</v>
      </c>
      <c r="G81" t="s">
        <v>385</v>
      </c>
      <c r="H81" t="s">
        <v>387</v>
      </c>
      <c r="I81" s="52">
        <v>17371</v>
      </c>
      <c r="J81" s="52">
        <v>1121</v>
      </c>
      <c r="K81" s="52">
        <v>731</v>
      </c>
      <c r="L81" s="52">
        <v>15519</v>
      </c>
    </row>
    <row r="82" spans="2:12" x14ac:dyDescent="0.25">
      <c r="B82" t="s">
        <v>388</v>
      </c>
      <c r="C82" s="58" t="s">
        <v>389</v>
      </c>
      <c r="D82" s="52">
        <v>7478</v>
      </c>
      <c r="E82" t="s">
        <v>370</v>
      </c>
      <c r="G82" t="s">
        <v>388</v>
      </c>
      <c r="H82" t="s">
        <v>390</v>
      </c>
      <c r="I82" s="52">
        <v>2385946</v>
      </c>
      <c r="J82" s="52">
        <v>136707</v>
      </c>
      <c r="K82" s="52">
        <v>256012</v>
      </c>
      <c r="L82" s="52">
        <v>1993228</v>
      </c>
    </row>
    <row r="83" spans="2:12" x14ac:dyDescent="0.25">
      <c r="B83" t="s">
        <v>391</v>
      </c>
      <c r="C83" s="58" t="s">
        <v>392</v>
      </c>
      <c r="D83" s="52">
        <v>5424</v>
      </c>
      <c r="E83" t="s">
        <v>370</v>
      </c>
      <c r="G83" t="s">
        <v>391</v>
      </c>
      <c r="H83" t="s">
        <v>393</v>
      </c>
      <c r="I83" s="52">
        <v>2180002</v>
      </c>
      <c r="J83" s="52">
        <v>102208</v>
      </c>
      <c r="K83" s="52">
        <v>237200</v>
      </c>
      <c r="L83" s="52">
        <v>1840595</v>
      </c>
    </row>
    <row r="84" spans="2:12" x14ac:dyDescent="0.25">
      <c r="B84" t="s">
        <v>394</v>
      </c>
      <c r="C84" s="58" t="s">
        <v>395</v>
      </c>
      <c r="D84" s="52">
        <v>4452</v>
      </c>
      <c r="E84" t="s">
        <v>370</v>
      </c>
      <c r="G84" t="s">
        <v>394</v>
      </c>
      <c r="H84" t="s">
        <v>396</v>
      </c>
      <c r="I84" s="52">
        <v>205944</v>
      </c>
      <c r="J84" s="52">
        <v>34499</v>
      </c>
      <c r="K84" s="52">
        <v>18812</v>
      </c>
      <c r="L84" s="52">
        <v>152633</v>
      </c>
    </row>
    <row r="85" spans="2:12" x14ac:dyDescent="0.25">
      <c r="B85" t="s">
        <v>397</v>
      </c>
      <c r="C85" s="58" t="s">
        <v>398</v>
      </c>
      <c r="D85" s="52">
        <v>3903</v>
      </c>
      <c r="E85" t="s">
        <v>370</v>
      </c>
      <c r="G85" t="s">
        <v>397</v>
      </c>
      <c r="H85" t="s">
        <v>399</v>
      </c>
      <c r="I85" s="52">
        <v>2236932</v>
      </c>
      <c r="J85" s="52">
        <v>1609923</v>
      </c>
      <c r="K85" s="52">
        <v>55918</v>
      </c>
      <c r="L85" s="52">
        <v>571091</v>
      </c>
    </row>
    <row r="86" spans="2:12" x14ac:dyDescent="0.25">
      <c r="B86" t="s">
        <v>400</v>
      </c>
      <c r="C86" s="58" t="s">
        <v>401</v>
      </c>
      <c r="D86" s="52">
        <v>5966</v>
      </c>
      <c r="E86" t="s">
        <v>370</v>
      </c>
      <c r="G86" t="s">
        <v>400</v>
      </c>
      <c r="H86" t="s">
        <v>402</v>
      </c>
      <c r="I86" s="52">
        <v>1348595</v>
      </c>
      <c r="J86" s="52">
        <v>909431</v>
      </c>
      <c r="K86" s="52">
        <v>35128</v>
      </c>
      <c r="L86" s="52">
        <v>404035</v>
      </c>
    </row>
    <row r="87" spans="2:12" x14ac:dyDescent="0.25">
      <c r="B87" t="s">
        <v>403</v>
      </c>
      <c r="C87" s="58" t="s">
        <v>404</v>
      </c>
      <c r="D87" s="52">
        <v>4223</v>
      </c>
      <c r="E87" t="s">
        <v>370</v>
      </c>
      <c r="G87" t="s">
        <v>403</v>
      </c>
      <c r="H87" t="s">
        <v>405</v>
      </c>
      <c r="I87" s="52">
        <v>238595</v>
      </c>
      <c r="J87" s="52">
        <v>122863</v>
      </c>
      <c r="K87" s="52">
        <v>15945</v>
      </c>
      <c r="L87" s="52">
        <v>99788</v>
      </c>
    </row>
    <row r="88" spans="2:12" x14ac:dyDescent="0.25">
      <c r="B88" t="s">
        <v>406</v>
      </c>
      <c r="C88" s="53" t="s">
        <v>407</v>
      </c>
      <c r="D88" s="52">
        <v>88262</v>
      </c>
      <c r="E88" t="s">
        <v>408</v>
      </c>
      <c r="G88" t="s">
        <v>406</v>
      </c>
      <c r="H88" t="s">
        <v>409</v>
      </c>
      <c r="I88" s="52">
        <v>284785</v>
      </c>
      <c r="J88" s="52">
        <v>234630</v>
      </c>
      <c r="K88" s="52">
        <v>5942</v>
      </c>
      <c r="L88" s="52">
        <v>44213</v>
      </c>
    </row>
    <row r="89" spans="2:12" x14ac:dyDescent="0.25">
      <c r="B89" t="s">
        <v>410</v>
      </c>
      <c r="C89" s="53" t="s">
        <v>411</v>
      </c>
      <c r="D89" s="52">
        <v>20810</v>
      </c>
      <c r="E89" t="s">
        <v>408</v>
      </c>
      <c r="G89" t="s">
        <v>410</v>
      </c>
      <c r="H89" t="s">
        <v>412</v>
      </c>
      <c r="I89" s="52">
        <v>825215</v>
      </c>
      <c r="J89" s="52">
        <v>551939</v>
      </c>
      <c r="K89" s="52">
        <v>13242</v>
      </c>
      <c r="L89" s="52">
        <v>260034</v>
      </c>
    </row>
    <row r="90" spans="2:12" x14ac:dyDescent="0.25">
      <c r="B90" t="s">
        <v>413</v>
      </c>
      <c r="C90" s="17" t="s">
        <v>414</v>
      </c>
      <c r="D90" s="52">
        <v>6183</v>
      </c>
      <c r="E90" t="s">
        <v>415</v>
      </c>
      <c r="G90" t="s">
        <v>413</v>
      </c>
      <c r="H90" t="s">
        <v>416</v>
      </c>
      <c r="I90" s="52">
        <v>347961</v>
      </c>
      <c r="J90" s="52">
        <v>302345</v>
      </c>
      <c r="K90" s="52">
        <v>8494</v>
      </c>
      <c r="L90" s="52">
        <v>37122</v>
      </c>
    </row>
    <row r="91" spans="2:12" x14ac:dyDescent="0.25">
      <c r="B91" t="s">
        <v>417</v>
      </c>
      <c r="C91" s="17" t="s">
        <v>418</v>
      </c>
      <c r="D91" s="52">
        <v>5743</v>
      </c>
      <c r="E91" t="s">
        <v>415</v>
      </c>
      <c r="G91" t="s">
        <v>417</v>
      </c>
      <c r="H91" t="s">
        <v>419</v>
      </c>
      <c r="I91" s="52">
        <v>540376</v>
      </c>
      <c r="J91" s="52">
        <v>398148</v>
      </c>
      <c r="K91" s="52">
        <v>12295</v>
      </c>
      <c r="L91" s="52">
        <v>129933</v>
      </c>
    </row>
    <row r="92" spans="2:12" x14ac:dyDescent="0.25">
      <c r="B92" t="s">
        <v>420</v>
      </c>
      <c r="C92" s="17" t="s">
        <v>421</v>
      </c>
      <c r="D92" s="52">
        <v>25691</v>
      </c>
      <c r="E92" t="s">
        <v>415</v>
      </c>
      <c r="G92" t="s">
        <v>420</v>
      </c>
      <c r="H92" t="s">
        <v>422</v>
      </c>
      <c r="I92" s="52">
        <v>492465</v>
      </c>
      <c r="J92" s="52">
        <v>371539</v>
      </c>
      <c r="K92" s="52">
        <v>8972</v>
      </c>
      <c r="L92" s="52">
        <v>111954</v>
      </c>
    </row>
    <row r="93" spans="2:12" x14ac:dyDescent="0.25">
      <c r="B93" t="s">
        <v>423</v>
      </c>
      <c r="C93" s="17" t="s">
        <v>424</v>
      </c>
      <c r="D93" s="52">
        <v>10560</v>
      </c>
      <c r="E93" t="s">
        <v>415</v>
      </c>
      <c r="G93" t="s">
        <v>423</v>
      </c>
      <c r="H93" t="s">
        <v>425</v>
      </c>
      <c r="I93" s="52">
        <v>47911</v>
      </c>
      <c r="J93" s="52">
        <v>26608</v>
      </c>
      <c r="K93" s="52">
        <v>3323</v>
      </c>
      <c r="L93" s="52">
        <v>17979</v>
      </c>
    </row>
    <row r="94" spans="2:12" x14ac:dyDescent="0.25">
      <c r="B94" t="s">
        <v>426</v>
      </c>
      <c r="C94" s="17" t="s">
        <v>427</v>
      </c>
      <c r="D94" s="52">
        <v>19585</v>
      </c>
      <c r="E94" t="s">
        <v>415</v>
      </c>
      <c r="G94" t="s">
        <v>426</v>
      </c>
      <c r="H94" t="s">
        <v>428</v>
      </c>
      <c r="I94" s="52">
        <v>1571003</v>
      </c>
      <c r="J94" s="52">
        <v>1265582</v>
      </c>
      <c r="K94" s="52">
        <v>35545</v>
      </c>
      <c r="L94" s="52">
        <v>269876</v>
      </c>
    </row>
    <row r="95" spans="2:12" x14ac:dyDescent="0.25">
      <c r="B95" t="s">
        <v>429</v>
      </c>
      <c r="C95" s="17" t="s">
        <v>430</v>
      </c>
      <c r="D95" s="52">
        <v>18298</v>
      </c>
      <c r="E95" t="s">
        <v>415</v>
      </c>
      <c r="G95" t="s">
        <v>429</v>
      </c>
      <c r="H95" t="s">
        <v>431</v>
      </c>
      <c r="I95" s="52">
        <v>233438</v>
      </c>
      <c r="J95" s="52">
        <v>180447</v>
      </c>
      <c r="K95" s="52">
        <v>8387</v>
      </c>
      <c r="L95" s="52">
        <v>44604</v>
      </c>
    </row>
    <row r="96" spans="2:12" x14ac:dyDescent="0.25">
      <c r="B96" t="s">
        <v>432</v>
      </c>
      <c r="C96" s="53" t="s">
        <v>433</v>
      </c>
      <c r="D96" s="52">
        <v>17948</v>
      </c>
      <c r="E96" t="s">
        <v>408</v>
      </c>
      <c r="G96" t="s">
        <v>432</v>
      </c>
      <c r="H96" t="s">
        <v>434</v>
      </c>
      <c r="I96" s="52">
        <v>1337565</v>
      </c>
      <c r="J96" s="52">
        <v>1085134</v>
      </c>
      <c r="K96" s="52">
        <v>27158</v>
      </c>
      <c r="L96" s="52">
        <v>225272</v>
      </c>
    </row>
    <row r="97" spans="2:12" x14ac:dyDescent="0.25">
      <c r="B97" t="s">
        <v>435</v>
      </c>
      <c r="C97" s="17" t="s">
        <v>436</v>
      </c>
      <c r="D97" s="52">
        <v>14034</v>
      </c>
      <c r="E97" t="s">
        <v>415</v>
      </c>
      <c r="G97" t="s">
        <v>435</v>
      </c>
      <c r="H97" t="s">
        <v>437</v>
      </c>
      <c r="I97" s="52">
        <v>644175</v>
      </c>
      <c r="J97" s="52">
        <v>494895</v>
      </c>
      <c r="K97" s="52">
        <v>8566</v>
      </c>
      <c r="L97" s="52">
        <v>140714</v>
      </c>
    </row>
    <row r="98" spans="2:12" x14ac:dyDescent="0.25">
      <c r="B98" t="s">
        <v>438</v>
      </c>
      <c r="C98" t="s">
        <v>439</v>
      </c>
      <c r="D98" s="52">
        <v>7884</v>
      </c>
      <c r="G98" t="s">
        <v>438</v>
      </c>
      <c r="H98" t="s">
        <v>440</v>
      </c>
      <c r="I98" s="52">
        <v>581331</v>
      </c>
      <c r="J98" s="52">
        <v>489855</v>
      </c>
      <c r="K98" s="52">
        <v>16768</v>
      </c>
      <c r="L98" s="52">
        <v>74709</v>
      </c>
    </row>
    <row r="99" spans="2:12" x14ac:dyDescent="0.25">
      <c r="B99" t="s">
        <v>441</v>
      </c>
      <c r="C99" t="s">
        <v>442</v>
      </c>
      <c r="D99" s="52">
        <v>13425</v>
      </c>
      <c r="G99" t="s">
        <v>441</v>
      </c>
      <c r="H99" t="s">
        <v>443</v>
      </c>
      <c r="I99" s="52">
        <v>112058</v>
      </c>
      <c r="J99" s="52">
        <v>100385</v>
      </c>
      <c r="K99" s="52">
        <v>1824</v>
      </c>
      <c r="L99" s="52">
        <v>9849</v>
      </c>
    </row>
    <row r="100" spans="2:12" x14ac:dyDescent="0.25">
      <c r="B100" t="s">
        <v>444</v>
      </c>
      <c r="C100" t="s">
        <v>445</v>
      </c>
      <c r="D100" s="52">
        <v>11837</v>
      </c>
      <c r="G100" t="s">
        <v>444</v>
      </c>
      <c r="H100" t="s">
        <v>446</v>
      </c>
      <c r="I100" s="52">
        <v>746773</v>
      </c>
      <c r="J100" s="52">
        <v>441746</v>
      </c>
      <c r="K100" s="52">
        <v>96713</v>
      </c>
      <c r="L100" s="52">
        <v>208314</v>
      </c>
    </row>
    <row r="101" spans="2:12" x14ac:dyDescent="0.25">
      <c r="B101" t="s">
        <v>447</v>
      </c>
      <c r="C101" t="s">
        <v>448</v>
      </c>
      <c r="D101" s="52">
        <v>10007</v>
      </c>
      <c r="G101" t="s">
        <v>447</v>
      </c>
      <c r="H101" t="s">
        <v>449</v>
      </c>
      <c r="I101" s="52">
        <v>193468</v>
      </c>
      <c r="J101" s="52">
        <v>100888</v>
      </c>
      <c r="K101" s="52">
        <v>19506</v>
      </c>
      <c r="L101" s="52">
        <v>73075</v>
      </c>
    </row>
    <row r="102" spans="2:12" x14ac:dyDescent="0.25">
      <c r="B102" t="s">
        <v>450</v>
      </c>
      <c r="C102" t="s">
        <v>451</v>
      </c>
      <c r="D102" s="52">
        <v>45291</v>
      </c>
      <c r="G102" t="s">
        <v>450</v>
      </c>
      <c r="H102" t="s">
        <v>452</v>
      </c>
      <c r="I102" s="52">
        <v>112849</v>
      </c>
      <c r="J102" s="52">
        <v>52218</v>
      </c>
      <c r="K102" s="52">
        <v>8029</v>
      </c>
      <c r="L102" s="52">
        <v>52602</v>
      </c>
    </row>
    <row r="103" spans="2:12" x14ac:dyDescent="0.25">
      <c r="B103" t="s">
        <v>453</v>
      </c>
      <c r="C103" t="s">
        <v>454</v>
      </c>
      <c r="D103" s="52">
        <v>40189</v>
      </c>
      <c r="G103" t="s">
        <v>453</v>
      </c>
      <c r="H103" t="s">
        <v>455</v>
      </c>
      <c r="I103" s="52">
        <v>80619</v>
      </c>
      <c r="J103" s="52">
        <v>48669</v>
      </c>
      <c r="K103" s="52">
        <v>11476</v>
      </c>
      <c r="L103" s="52">
        <v>20473</v>
      </c>
    </row>
    <row r="104" spans="2:12" x14ac:dyDescent="0.25">
      <c r="B104" t="s">
        <v>456</v>
      </c>
      <c r="C104" t="s">
        <v>457</v>
      </c>
      <c r="D104" s="52">
        <v>7536</v>
      </c>
      <c r="G104" t="s">
        <v>456</v>
      </c>
      <c r="H104" t="s">
        <v>458</v>
      </c>
      <c r="I104" s="52">
        <v>553304</v>
      </c>
      <c r="J104" s="52">
        <v>340858</v>
      </c>
      <c r="K104" s="52">
        <v>77207</v>
      </c>
      <c r="L104" s="52">
        <v>135239</v>
      </c>
    </row>
    <row r="105" spans="2:12" x14ac:dyDescent="0.25">
      <c r="B105" t="s">
        <v>459</v>
      </c>
      <c r="C105" t="s">
        <v>460</v>
      </c>
      <c r="D105" s="52">
        <v>9269</v>
      </c>
      <c r="G105" t="s">
        <v>459</v>
      </c>
      <c r="H105" t="s">
        <v>461</v>
      </c>
      <c r="I105" s="52">
        <v>157517</v>
      </c>
      <c r="J105" s="52">
        <v>77673</v>
      </c>
      <c r="K105" s="52">
        <v>26513</v>
      </c>
      <c r="L105" s="52">
        <v>53331</v>
      </c>
    </row>
    <row r="106" spans="2:12" x14ac:dyDescent="0.25">
      <c r="B106" t="s">
        <v>462</v>
      </c>
      <c r="C106" t="s">
        <v>463</v>
      </c>
      <c r="D106" s="52">
        <v>18380</v>
      </c>
      <c r="G106" t="s">
        <v>462</v>
      </c>
      <c r="H106" t="s">
        <v>464</v>
      </c>
      <c r="I106" s="52">
        <v>395787</v>
      </c>
      <c r="J106" s="52">
        <v>263185</v>
      </c>
      <c r="K106" s="52">
        <v>50694</v>
      </c>
      <c r="L106" s="52">
        <v>81908</v>
      </c>
    </row>
    <row r="107" spans="2:12" x14ac:dyDescent="0.25">
      <c r="B107" t="s">
        <v>465</v>
      </c>
      <c r="C107" t="s">
        <v>466</v>
      </c>
      <c r="D107" s="52">
        <v>8253</v>
      </c>
      <c r="G107" t="s">
        <v>465</v>
      </c>
      <c r="H107" t="s">
        <v>467</v>
      </c>
      <c r="I107" s="52">
        <v>391569</v>
      </c>
      <c r="J107" s="52">
        <v>286397</v>
      </c>
      <c r="K107" s="52">
        <v>21390</v>
      </c>
      <c r="L107" s="52">
        <v>83782</v>
      </c>
    </row>
    <row r="108" spans="2:12" x14ac:dyDescent="0.25">
      <c r="B108" t="s">
        <v>468</v>
      </c>
      <c r="C108" t="s">
        <v>469</v>
      </c>
      <c r="D108" s="52">
        <v>8828</v>
      </c>
      <c r="G108" t="s">
        <v>468</v>
      </c>
      <c r="H108" t="s">
        <v>470</v>
      </c>
      <c r="I108" s="52">
        <v>2339442</v>
      </c>
      <c r="J108" s="52">
        <v>1846322</v>
      </c>
      <c r="K108" s="52">
        <v>-24531</v>
      </c>
      <c r="L108" s="52">
        <v>517651</v>
      </c>
    </row>
    <row r="109" spans="2:12" x14ac:dyDescent="0.25">
      <c r="B109" t="s">
        <v>471</v>
      </c>
      <c r="C109" t="s">
        <v>472</v>
      </c>
      <c r="D109" s="52">
        <v>39168</v>
      </c>
      <c r="G109" t="s">
        <v>471</v>
      </c>
      <c r="H109" t="s">
        <v>473</v>
      </c>
      <c r="I109" s="52">
        <v>731280</v>
      </c>
      <c r="J109" s="52">
        <v>469030</v>
      </c>
      <c r="K109" s="52">
        <v>-6001</v>
      </c>
      <c r="L109" s="52">
        <v>268250</v>
      </c>
    </row>
    <row r="110" spans="2:12" x14ac:dyDescent="0.25">
      <c r="B110" t="s">
        <v>474</v>
      </c>
      <c r="C110" t="s">
        <v>475</v>
      </c>
      <c r="D110" s="52">
        <v>28288</v>
      </c>
      <c r="G110" t="s">
        <v>474</v>
      </c>
      <c r="H110" t="s">
        <v>476</v>
      </c>
      <c r="I110" s="52">
        <v>673658</v>
      </c>
      <c r="J110" s="52">
        <v>409923</v>
      </c>
      <c r="K110" s="52" t="s">
        <v>477</v>
      </c>
      <c r="L110" s="52">
        <v>263735</v>
      </c>
    </row>
    <row r="111" spans="2:12" x14ac:dyDescent="0.25">
      <c r="B111" t="s">
        <v>478</v>
      </c>
      <c r="C111" t="s">
        <v>479</v>
      </c>
      <c r="D111" s="52">
        <v>27221</v>
      </c>
      <c r="G111" t="s">
        <v>478</v>
      </c>
      <c r="H111" t="s">
        <v>480</v>
      </c>
      <c r="I111" s="52">
        <v>57621</v>
      </c>
      <c r="J111" s="52">
        <v>59107</v>
      </c>
      <c r="K111" s="52">
        <v>-6001</v>
      </c>
      <c r="L111" s="52">
        <v>4515</v>
      </c>
    </row>
    <row r="112" spans="2:12" x14ac:dyDescent="0.25">
      <c r="B112" t="s">
        <v>481</v>
      </c>
      <c r="C112" t="s">
        <v>482</v>
      </c>
      <c r="D112" s="52">
        <v>4004</v>
      </c>
      <c r="G112" t="s">
        <v>481</v>
      </c>
      <c r="H112" t="s">
        <v>483</v>
      </c>
      <c r="I112" s="52">
        <v>1608162</v>
      </c>
      <c r="J112" s="52">
        <v>1377292</v>
      </c>
      <c r="K112" s="52">
        <v>-18530</v>
      </c>
      <c r="L112" s="52">
        <v>249400</v>
      </c>
    </row>
    <row r="113" spans="2:12" x14ac:dyDescent="0.25">
      <c r="B113" t="s">
        <v>484</v>
      </c>
      <c r="C113" t="s">
        <v>485</v>
      </c>
      <c r="D113" s="52">
        <v>28050</v>
      </c>
      <c r="G113" t="s">
        <v>484</v>
      </c>
      <c r="H113" t="s">
        <v>486</v>
      </c>
      <c r="I113" s="52">
        <v>1467317</v>
      </c>
      <c r="J113" s="52">
        <v>1275273</v>
      </c>
      <c r="K113" s="52" t="s">
        <v>477</v>
      </c>
      <c r="L113" s="52">
        <v>192044</v>
      </c>
    </row>
    <row r="114" spans="2:12" x14ac:dyDescent="0.25">
      <c r="B114" t="s">
        <v>487</v>
      </c>
      <c r="C114" t="s">
        <v>488</v>
      </c>
      <c r="D114" s="52">
        <v>6997</v>
      </c>
      <c r="G114" t="s">
        <v>487</v>
      </c>
      <c r="H114" t="s">
        <v>489</v>
      </c>
      <c r="I114" s="52">
        <v>140845</v>
      </c>
      <c r="J114" s="52">
        <v>102019</v>
      </c>
      <c r="K114" s="52">
        <v>-18530</v>
      </c>
      <c r="L114" s="52">
        <v>57356</v>
      </c>
    </row>
    <row r="115" spans="2:12" x14ac:dyDescent="0.25">
      <c r="B115" t="s">
        <v>490</v>
      </c>
      <c r="C115" t="s">
        <v>491</v>
      </c>
      <c r="D115" s="52">
        <v>7632</v>
      </c>
      <c r="H115" t="s">
        <v>492</v>
      </c>
      <c r="I115" s="52"/>
    </row>
    <row r="116" spans="2:12" x14ac:dyDescent="0.25">
      <c r="B116" t="s">
        <v>493</v>
      </c>
      <c r="C116" t="s">
        <v>494</v>
      </c>
      <c r="D116" s="52">
        <v>13831</v>
      </c>
      <c r="G116" t="s">
        <v>490</v>
      </c>
      <c r="H116" t="s">
        <v>495</v>
      </c>
      <c r="I116" s="52">
        <v>3268592</v>
      </c>
    </row>
    <row r="117" spans="2:12" x14ac:dyDescent="0.25">
      <c r="B117" t="s">
        <v>496</v>
      </c>
      <c r="C117" t="s">
        <v>497</v>
      </c>
      <c r="D117" s="52">
        <v>15876</v>
      </c>
      <c r="G117" t="s">
        <v>493</v>
      </c>
      <c r="H117" t="s">
        <v>498</v>
      </c>
      <c r="I117" s="52">
        <v>12630266</v>
      </c>
    </row>
    <row r="118" spans="2:12" x14ac:dyDescent="0.25">
      <c r="B118" t="s">
        <v>499</v>
      </c>
      <c r="C118" t="s">
        <v>500</v>
      </c>
      <c r="D118" s="52">
        <v>30700</v>
      </c>
    </row>
    <row r="119" spans="2:12" x14ac:dyDescent="0.25">
      <c r="B119" t="s">
        <v>501</v>
      </c>
      <c r="C119" t="s">
        <v>502</v>
      </c>
      <c r="D119" s="52">
        <v>9198</v>
      </c>
    </row>
    <row r="120" spans="2:12" x14ac:dyDescent="0.25">
      <c r="B120" t="s">
        <v>503</v>
      </c>
      <c r="C120" t="s">
        <v>504</v>
      </c>
      <c r="D120" s="52">
        <v>28981</v>
      </c>
    </row>
    <row r="121" spans="2:12" x14ac:dyDescent="0.25">
      <c r="B121" t="s">
        <v>505</v>
      </c>
      <c r="C121" t="s">
        <v>506</v>
      </c>
      <c r="D121" s="52">
        <v>21607</v>
      </c>
    </row>
    <row r="122" spans="2:12" x14ac:dyDescent="0.25">
      <c r="B122" t="s">
        <v>507</v>
      </c>
      <c r="C122" t="s">
        <v>508</v>
      </c>
      <c r="D122" s="52">
        <v>6176</v>
      </c>
    </row>
    <row r="123" spans="2:12" x14ac:dyDescent="0.25">
      <c r="B123" t="s">
        <v>509</v>
      </c>
      <c r="C123" t="s">
        <v>510</v>
      </c>
      <c r="D123" s="52">
        <v>26748</v>
      </c>
    </row>
    <row r="124" spans="2:12" x14ac:dyDescent="0.25">
      <c r="B124" t="s">
        <v>511</v>
      </c>
      <c r="C124" t="s">
        <v>512</v>
      </c>
      <c r="D124" s="52">
        <v>4893</v>
      </c>
    </row>
    <row r="125" spans="2:12" x14ac:dyDescent="0.25">
      <c r="B125" t="s">
        <v>513</v>
      </c>
      <c r="C125" t="s">
        <v>514</v>
      </c>
      <c r="D125" s="52">
        <v>2064</v>
      </c>
    </row>
    <row r="126" spans="2:12" x14ac:dyDescent="0.25">
      <c r="B126" t="s">
        <v>515</v>
      </c>
      <c r="C126" t="s">
        <v>516</v>
      </c>
      <c r="D126" s="52">
        <v>21334</v>
      </c>
    </row>
    <row r="127" spans="2:12" x14ac:dyDescent="0.25">
      <c r="B127" t="s">
        <v>517</v>
      </c>
      <c r="C127" t="s">
        <v>518</v>
      </c>
      <c r="D127" s="52">
        <v>4558</v>
      </c>
    </row>
    <row r="128" spans="2:12" x14ac:dyDescent="0.25">
      <c r="B128" t="s">
        <v>519</v>
      </c>
      <c r="C128" t="s">
        <v>520</v>
      </c>
      <c r="D128" s="52">
        <v>32747</v>
      </c>
    </row>
    <row r="129" spans="2:4" x14ac:dyDescent="0.25">
      <c r="B129" t="s">
        <v>521</v>
      </c>
      <c r="C129" t="s">
        <v>522</v>
      </c>
      <c r="D129" s="52">
        <v>6678</v>
      </c>
    </row>
    <row r="130" spans="2:4" x14ac:dyDescent="0.25">
      <c r="B130" t="s">
        <v>523</v>
      </c>
      <c r="C130" t="s">
        <v>524</v>
      </c>
      <c r="D130" s="52">
        <v>6497</v>
      </c>
    </row>
    <row r="131" spans="2:4" x14ac:dyDescent="0.25">
      <c r="B131" t="s">
        <v>525</v>
      </c>
      <c r="C131" t="s">
        <v>526</v>
      </c>
      <c r="D131" s="52">
        <v>8423</v>
      </c>
    </row>
    <row r="132" spans="2:4" x14ac:dyDescent="0.25">
      <c r="B132" t="s">
        <v>527</v>
      </c>
      <c r="C132" t="s">
        <v>528</v>
      </c>
      <c r="D132" s="52">
        <v>8202</v>
      </c>
    </row>
    <row r="133" spans="2:4" x14ac:dyDescent="0.25">
      <c r="B133" t="s">
        <v>529</v>
      </c>
      <c r="C133" t="s">
        <v>530</v>
      </c>
      <c r="D133" s="52">
        <v>9125</v>
      </c>
    </row>
    <row r="134" spans="2:4" x14ac:dyDescent="0.25">
      <c r="B134" t="s">
        <v>531</v>
      </c>
      <c r="C134" t="s">
        <v>532</v>
      </c>
      <c r="D134" s="52">
        <v>15140</v>
      </c>
    </row>
    <row r="135" spans="2:4" x14ac:dyDescent="0.25">
      <c r="B135" t="s">
        <v>533</v>
      </c>
      <c r="C135" t="s">
        <v>534</v>
      </c>
      <c r="D135" s="52">
        <v>3683</v>
      </c>
    </row>
    <row r="136" spans="2:4" x14ac:dyDescent="0.25">
      <c r="B136" t="s">
        <v>535</v>
      </c>
      <c r="C136" t="s">
        <v>536</v>
      </c>
      <c r="D136" s="52">
        <v>4321</v>
      </c>
    </row>
    <row r="137" spans="2:4" x14ac:dyDescent="0.25">
      <c r="B137" t="s">
        <v>537</v>
      </c>
      <c r="C137" t="s">
        <v>538</v>
      </c>
      <c r="D137" s="52">
        <v>27555</v>
      </c>
    </row>
    <row r="138" spans="2:4" x14ac:dyDescent="0.25">
      <c r="B138" t="s">
        <v>539</v>
      </c>
      <c r="C138" t="s">
        <v>540</v>
      </c>
      <c r="D138" s="52">
        <v>10106</v>
      </c>
    </row>
    <row r="139" spans="2:4" x14ac:dyDescent="0.25">
      <c r="B139" t="s">
        <v>541</v>
      </c>
      <c r="C139" t="s">
        <v>542</v>
      </c>
      <c r="D139" s="52">
        <v>16822</v>
      </c>
    </row>
    <row r="140" spans="2:4" x14ac:dyDescent="0.25">
      <c r="B140" t="s">
        <v>543</v>
      </c>
      <c r="C140" t="s">
        <v>544</v>
      </c>
      <c r="D140" s="52">
        <v>27754</v>
      </c>
    </row>
    <row r="141" spans="2:4" x14ac:dyDescent="0.25">
      <c r="B141" t="s">
        <v>545</v>
      </c>
      <c r="C141" t="s">
        <v>546</v>
      </c>
      <c r="D141" s="52">
        <v>3250</v>
      </c>
    </row>
    <row r="142" spans="2:4" x14ac:dyDescent="0.25">
      <c r="B142" t="s">
        <v>547</v>
      </c>
      <c r="C142" t="s">
        <v>548</v>
      </c>
      <c r="D142" s="52">
        <v>5866</v>
      </c>
    </row>
    <row r="143" spans="2:4" x14ac:dyDescent="0.25">
      <c r="B143" t="s">
        <v>549</v>
      </c>
      <c r="C143" t="s">
        <v>550</v>
      </c>
      <c r="D143" s="52">
        <v>2845</v>
      </c>
    </row>
    <row r="144" spans="2:4" x14ac:dyDescent="0.25">
      <c r="B144" t="s">
        <v>551</v>
      </c>
      <c r="C144" t="s">
        <v>552</v>
      </c>
      <c r="D144" s="52">
        <v>22220</v>
      </c>
    </row>
    <row r="145" spans="2:4" x14ac:dyDescent="0.25">
      <c r="B145" t="s">
        <v>553</v>
      </c>
      <c r="C145" t="s">
        <v>554</v>
      </c>
      <c r="D145" s="52">
        <v>11611</v>
      </c>
    </row>
    <row r="146" spans="2:4" x14ac:dyDescent="0.25">
      <c r="B146" t="s">
        <v>555</v>
      </c>
      <c r="C146" t="s">
        <v>556</v>
      </c>
      <c r="D146" s="52">
        <v>12846</v>
      </c>
    </row>
    <row r="147" spans="2:4" x14ac:dyDescent="0.25">
      <c r="B147" t="s">
        <v>557</v>
      </c>
      <c r="C147" t="s">
        <v>558</v>
      </c>
      <c r="D147" s="52">
        <v>8291</v>
      </c>
    </row>
    <row r="148" spans="2:4" x14ac:dyDescent="0.25">
      <c r="B148" t="s">
        <v>559</v>
      </c>
      <c r="C148" t="s">
        <v>560</v>
      </c>
      <c r="D148" s="52">
        <v>10778</v>
      </c>
    </row>
    <row r="149" spans="2:4" x14ac:dyDescent="0.25">
      <c r="B149" t="s">
        <v>561</v>
      </c>
      <c r="C149" t="s">
        <v>562</v>
      </c>
      <c r="D149" s="52">
        <v>11850</v>
      </c>
    </row>
    <row r="150" spans="2:4" x14ac:dyDescent="0.25">
      <c r="B150" t="s">
        <v>563</v>
      </c>
      <c r="C150" t="s">
        <v>564</v>
      </c>
      <c r="D150" s="52">
        <v>33887</v>
      </c>
    </row>
    <row r="151" spans="2:4" x14ac:dyDescent="0.25">
      <c r="B151" t="s">
        <v>565</v>
      </c>
      <c r="C151" t="s">
        <v>566</v>
      </c>
      <c r="D151" s="52">
        <v>6694</v>
      </c>
    </row>
    <row r="152" spans="2:4" x14ac:dyDescent="0.25">
      <c r="B152" t="s">
        <v>567</v>
      </c>
      <c r="C152" t="s">
        <v>568</v>
      </c>
      <c r="D152" s="52">
        <v>57088</v>
      </c>
    </row>
    <row r="153" spans="2:4" x14ac:dyDescent="0.25">
      <c r="B153" t="s">
        <v>569</v>
      </c>
      <c r="C153" t="s">
        <v>570</v>
      </c>
      <c r="D153" s="52">
        <v>20663</v>
      </c>
    </row>
    <row r="154" spans="2:4" x14ac:dyDescent="0.25">
      <c r="B154" t="s">
        <v>571</v>
      </c>
      <c r="C154" t="s">
        <v>572</v>
      </c>
      <c r="D154" s="52">
        <v>32586</v>
      </c>
    </row>
    <row r="155" spans="2:4" x14ac:dyDescent="0.25">
      <c r="B155" t="s">
        <v>573</v>
      </c>
      <c r="C155" t="s">
        <v>574</v>
      </c>
      <c r="D155" s="52">
        <v>28912</v>
      </c>
    </row>
    <row r="156" spans="2:4" x14ac:dyDescent="0.25">
      <c r="B156" t="s">
        <v>575</v>
      </c>
      <c r="C156" t="s">
        <v>576</v>
      </c>
      <c r="D156" s="52">
        <v>47917</v>
      </c>
    </row>
    <row r="157" spans="2:4" x14ac:dyDescent="0.25">
      <c r="B157" t="s">
        <v>577</v>
      </c>
      <c r="C157" t="s">
        <v>578</v>
      </c>
      <c r="D157" s="52">
        <v>2618</v>
      </c>
    </row>
    <row r="158" spans="2:4" x14ac:dyDescent="0.25">
      <c r="B158" t="s">
        <v>579</v>
      </c>
      <c r="C158" t="s">
        <v>580</v>
      </c>
      <c r="D158" s="52">
        <v>11888</v>
      </c>
    </row>
    <row r="159" spans="2:4" x14ac:dyDescent="0.25">
      <c r="B159" t="s">
        <v>581</v>
      </c>
      <c r="C159" t="s">
        <v>582</v>
      </c>
      <c r="D159" s="52">
        <v>5417</v>
      </c>
    </row>
    <row r="160" spans="2:4" x14ac:dyDescent="0.25">
      <c r="B160" t="s">
        <v>583</v>
      </c>
      <c r="C160" t="s">
        <v>584</v>
      </c>
      <c r="D160" s="52">
        <v>11523</v>
      </c>
    </row>
    <row r="161" spans="2:4" x14ac:dyDescent="0.25">
      <c r="B161" t="s">
        <v>585</v>
      </c>
      <c r="C161" t="s">
        <v>586</v>
      </c>
      <c r="D161" s="52">
        <v>17491</v>
      </c>
    </row>
    <row r="162" spans="2:4" x14ac:dyDescent="0.25">
      <c r="B162" t="s">
        <v>587</v>
      </c>
      <c r="C162" t="s">
        <v>588</v>
      </c>
      <c r="D162" s="52">
        <v>10002</v>
      </c>
    </row>
    <row r="163" spans="2:4" x14ac:dyDescent="0.25">
      <c r="B163" t="s">
        <v>589</v>
      </c>
      <c r="C163" t="s">
        <v>590</v>
      </c>
      <c r="D163" s="52">
        <v>12072</v>
      </c>
    </row>
    <row r="164" spans="2:4" x14ac:dyDescent="0.25">
      <c r="B164" t="s">
        <v>591</v>
      </c>
      <c r="C164" t="s">
        <v>592</v>
      </c>
      <c r="D164" s="52">
        <v>2914</v>
      </c>
    </row>
    <row r="165" spans="2:4" x14ac:dyDescent="0.25">
      <c r="B165" t="s">
        <v>593</v>
      </c>
      <c r="C165" t="s">
        <v>594</v>
      </c>
      <c r="D165" s="52">
        <v>2916</v>
      </c>
    </row>
    <row r="166" spans="2:4" x14ac:dyDescent="0.25">
      <c r="B166" t="s">
        <v>595</v>
      </c>
      <c r="C166" t="s">
        <v>596</v>
      </c>
      <c r="D166" s="52">
        <v>1052</v>
      </c>
    </row>
    <row r="167" spans="2:4" x14ac:dyDescent="0.25">
      <c r="B167" t="s">
        <v>597</v>
      </c>
      <c r="C167" t="s">
        <v>598</v>
      </c>
      <c r="D167" s="52">
        <v>11324</v>
      </c>
    </row>
    <row r="168" spans="2:4" x14ac:dyDescent="0.25">
      <c r="B168" t="s">
        <v>599</v>
      </c>
      <c r="C168" t="s">
        <v>600</v>
      </c>
      <c r="D168" s="52">
        <v>3539</v>
      </c>
    </row>
    <row r="169" spans="2:4" x14ac:dyDescent="0.25">
      <c r="B169" t="s">
        <v>601</v>
      </c>
      <c r="C169" t="s">
        <v>602</v>
      </c>
      <c r="D169" s="52">
        <v>4775</v>
      </c>
    </row>
    <row r="170" spans="2:4" x14ac:dyDescent="0.25">
      <c r="B170" t="s">
        <v>603</v>
      </c>
      <c r="C170" t="s">
        <v>604</v>
      </c>
      <c r="D170" s="52">
        <v>3881</v>
      </c>
    </row>
    <row r="171" spans="2:4" x14ac:dyDescent="0.25">
      <c r="B171" t="s">
        <v>605</v>
      </c>
      <c r="C171" t="s">
        <v>606</v>
      </c>
      <c r="D171" s="52">
        <v>3862</v>
      </c>
    </row>
    <row r="172" spans="2:4" x14ac:dyDescent="0.25">
      <c r="B172" t="s">
        <v>607</v>
      </c>
      <c r="C172" t="s">
        <v>608</v>
      </c>
      <c r="D172" s="52">
        <v>5125</v>
      </c>
    </row>
    <row r="173" spans="2:4" x14ac:dyDescent="0.25">
      <c r="B173" t="s">
        <v>609</v>
      </c>
      <c r="C173" t="s">
        <v>610</v>
      </c>
      <c r="D173" s="52">
        <v>5491</v>
      </c>
    </row>
    <row r="174" spans="2:4" x14ac:dyDescent="0.25">
      <c r="B174" t="s">
        <v>611</v>
      </c>
      <c r="C174" t="s">
        <v>612</v>
      </c>
      <c r="D174" s="52">
        <v>10506</v>
      </c>
    </row>
    <row r="175" spans="2:4" x14ac:dyDescent="0.25">
      <c r="B175" t="s">
        <v>613</v>
      </c>
      <c r="C175" t="s">
        <v>614</v>
      </c>
      <c r="D175" s="52">
        <v>11675</v>
      </c>
    </row>
    <row r="176" spans="2:4" x14ac:dyDescent="0.25">
      <c r="B176" t="s">
        <v>615</v>
      </c>
      <c r="C176" t="s">
        <v>616</v>
      </c>
      <c r="D176" s="52">
        <v>10352</v>
      </c>
    </row>
    <row r="177" spans="2:4" x14ac:dyDescent="0.25">
      <c r="B177" t="s">
        <v>617</v>
      </c>
      <c r="C177" t="s">
        <v>618</v>
      </c>
      <c r="D177" s="52">
        <v>8071</v>
      </c>
    </row>
    <row r="178" spans="2:4" x14ac:dyDescent="0.25">
      <c r="B178" t="s">
        <v>619</v>
      </c>
      <c r="C178" t="s">
        <v>620</v>
      </c>
      <c r="D178" s="52">
        <v>3739</v>
      </c>
    </row>
    <row r="179" spans="2:4" x14ac:dyDescent="0.25">
      <c r="B179" t="s">
        <v>621</v>
      </c>
      <c r="C179" t="s">
        <v>622</v>
      </c>
      <c r="D179" s="52">
        <v>14491</v>
      </c>
    </row>
    <row r="180" spans="2:4" x14ac:dyDescent="0.25">
      <c r="B180" t="s">
        <v>623</v>
      </c>
      <c r="C180" t="s">
        <v>624</v>
      </c>
      <c r="D180" s="52">
        <v>13999</v>
      </c>
    </row>
    <row r="181" spans="2:4" x14ac:dyDescent="0.25">
      <c r="B181" t="s">
        <v>625</v>
      </c>
      <c r="C181" t="s">
        <v>626</v>
      </c>
      <c r="D181" s="52">
        <v>3310</v>
      </c>
    </row>
    <row r="182" spans="2:4" x14ac:dyDescent="0.25">
      <c r="B182" t="s">
        <v>627</v>
      </c>
      <c r="C182" t="s">
        <v>628</v>
      </c>
      <c r="D182" s="52">
        <v>10808</v>
      </c>
    </row>
    <row r="183" spans="2:4" x14ac:dyDescent="0.25">
      <c r="B183" t="s">
        <v>629</v>
      </c>
      <c r="C183" t="s">
        <v>630</v>
      </c>
      <c r="D183" s="52">
        <v>67427</v>
      </c>
    </row>
    <row r="184" spans="2:4" x14ac:dyDescent="0.25">
      <c r="B184" t="s">
        <v>631</v>
      </c>
      <c r="C184" t="s">
        <v>632</v>
      </c>
      <c r="D184" s="52">
        <v>267597</v>
      </c>
    </row>
    <row r="185" spans="2:4" x14ac:dyDescent="0.25">
      <c r="B185" t="s">
        <v>633</v>
      </c>
      <c r="C185" t="s">
        <v>634</v>
      </c>
      <c r="D185" s="52">
        <v>35528</v>
      </c>
    </row>
    <row r="186" spans="2:4" x14ac:dyDescent="0.25">
      <c r="B186" t="s">
        <v>635</v>
      </c>
      <c r="C186" t="s">
        <v>636</v>
      </c>
      <c r="D186" s="52">
        <v>14072</v>
      </c>
    </row>
    <row r="187" spans="2:4" x14ac:dyDescent="0.25">
      <c r="B187" t="s">
        <v>637</v>
      </c>
      <c r="C187" t="s">
        <v>638</v>
      </c>
      <c r="D187" s="52">
        <v>10276</v>
      </c>
    </row>
    <row r="188" spans="2:4" x14ac:dyDescent="0.25">
      <c r="B188" t="s">
        <v>639</v>
      </c>
      <c r="C188" t="s">
        <v>640</v>
      </c>
      <c r="D188" s="52">
        <v>4256</v>
      </c>
    </row>
    <row r="189" spans="2:4" x14ac:dyDescent="0.25">
      <c r="B189" t="s">
        <v>641</v>
      </c>
      <c r="C189" t="s">
        <v>642</v>
      </c>
      <c r="D189" s="52">
        <v>14299</v>
      </c>
    </row>
    <row r="190" spans="2:4" x14ac:dyDescent="0.25">
      <c r="B190" t="s">
        <v>643</v>
      </c>
      <c r="C190" t="s">
        <v>644</v>
      </c>
      <c r="D190" s="52">
        <v>34899</v>
      </c>
    </row>
    <row r="191" spans="2:4" x14ac:dyDescent="0.25">
      <c r="B191" t="s">
        <v>645</v>
      </c>
      <c r="C191" t="s">
        <v>646</v>
      </c>
      <c r="D191" s="52">
        <v>25253</v>
      </c>
    </row>
    <row r="192" spans="2:4" x14ac:dyDescent="0.25">
      <c r="B192" t="s">
        <v>647</v>
      </c>
      <c r="C192" t="s">
        <v>648</v>
      </c>
      <c r="D192" s="52">
        <v>38361</v>
      </c>
    </row>
    <row r="193" spans="2:4" x14ac:dyDescent="0.25">
      <c r="B193" t="s">
        <v>649</v>
      </c>
      <c r="C193" t="s">
        <v>650</v>
      </c>
      <c r="D193" s="52">
        <v>32361</v>
      </c>
    </row>
    <row r="194" spans="2:4" x14ac:dyDescent="0.25">
      <c r="B194" t="s">
        <v>651</v>
      </c>
      <c r="C194" t="s">
        <v>652</v>
      </c>
      <c r="D194" s="52">
        <v>37764</v>
      </c>
    </row>
    <row r="195" spans="2:4" x14ac:dyDescent="0.25">
      <c r="B195" t="s">
        <v>653</v>
      </c>
      <c r="C195" t="s">
        <v>654</v>
      </c>
      <c r="D195" s="52">
        <v>68959</v>
      </c>
    </row>
    <row r="196" spans="2:4" x14ac:dyDescent="0.25">
      <c r="B196" t="s">
        <v>655</v>
      </c>
      <c r="C196" t="s">
        <v>656</v>
      </c>
      <c r="D196" s="52">
        <v>26026</v>
      </c>
    </row>
    <row r="197" spans="2:4" x14ac:dyDescent="0.25">
      <c r="B197" t="s">
        <v>657</v>
      </c>
      <c r="C197" t="s">
        <v>658</v>
      </c>
      <c r="D197" s="52">
        <v>137534</v>
      </c>
    </row>
    <row r="198" spans="2:4" x14ac:dyDescent="0.25">
      <c r="B198" t="s">
        <v>659</v>
      </c>
      <c r="C198" t="s">
        <v>660</v>
      </c>
      <c r="D198" s="52">
        <v>50032</v>
      </c>
    </row>
    <row r="199" spans="2:4" x14ac:dyDescent="0.25">
      <c r="B199" t="s">
        <v>661</v>
      </c>
      <c r="C199" t="s">
        <v>662</v>
      </c>
      <c r="D199" s="52">
        <v>40127</v>
      </c>
    </row>
    <row r="200" spans="2:4" x14ac:dyDescent="0.25">
      <c r="B200" t="s">
        <v>663</v>
      </c>
      <c r="C200" t="s">
        <v>664</v>
      </c>
      <c r="D200" s="52">
        <v>21738</v>
      </c>
    </row>
    <row r="201" spans="2:4" x14ac:dyDescent="0.25">
      <c r="B201" t="s">
        <v>665</v>
      </c>
      <c r="C201" t="s">
        <v>666</v>
      </c>
      <c r="D201" s="52">
        <v>5902</v>
      </c>
    </row>
    <row r="202" spans="2:4" x14ac:dyDescent="0.25">
      <c r="B202" t="s">
        <v>667</v>
      </c>
      <c r="C202" t="s">
        <v>668</v>
      </c>
      <c r="D202" s="52">
        <v>21968</v>
      </c>
    </row>
    <row r="203" spans="2:4" x14ac:dyDescent="0.25">
      <c r="B203" t="s">
        <v>669</v>
      </c>
      <c r="C203" t="s">
        <v>670</v>
      </c>
      <c r="D203" s="52">
        <v>26079</v>
      </c>
    </row>
    <row r="204" spans="2:4" x14ac:dyDescent="0.25">
      <c r="B204" t="s">
        <v>671</v>
      </c>
      <c r="C204" t="s">
        <v>672</v>
      </c>
      <c r="D204" s="52">
        <v>9645</v>
      </c>
    </row>
    <row r="205" spans="2:4" x14ac:dyDescent="0.25">
      <c r="B205" t="s">
        <v>673</v>
      </c>
      <c r="C205" t="s">
        <v>674</v>
      </c>
      <c r="D205" s="52">
        <v>6712</v>
      </c>
    </row>
    <row r="206" spans="2:4" x14ac:dyDescent="0.25">
      <c r="B206" t="s">
        <v>675</v>
      </c>
      <c r="C206" t="s">
        <v>676</v>
      </c>
      <c r="D206" s="52">
        <v>4176</v>
      </c>
    </row>
    <row r="207" spans="2:4" x14ac:dyDescent="0.25">
      <c r="B207" t="s">
        <v>677</v>
      </c>
      <c r="C207" t="s">
        <v>678</v>
      </c>
      <c r="D207" s="52">
        <v>9213</v>
      </c>
    </row>
    <row r="208" spans="2:4" x14ac:dyDescent="0.25">
      <c r="B208" t="s">
        <v>679</v>
      </c>
      <c r="C208" t="s">
        <v>680</v>
      </c>
      <c r="D208" s="52">
        <v>15041</v>
      </c>
    </row>
    <row r="209" spans="2:4" x14ac:dyDescent="0.25">
      <c r="B209" t="s">
        <v>681</v>
      </c>
      <c r="C209" t="s">
        <v>682</v>
      </c>
      <c r="D209" s="52">
        <v>11419</v>
      </c>
    </row>
    <row r="210" spans="2:4" x14ac:dyDescent="0.25">
      <c r="B210" t="s">
        <v>683</v>
      </c>
      <c r="C210" t="s">
        <v>684</v>
      </c>
      <c r="D210" s="52">
        <v>4252</v>
      </c>
    </row>
    <row r="211" spans="2:4" x14ac:dyDescent="0.25">
      <c r="B211" t="s">
        <v>685</v>
      </c>
      <c r="C211" t="s">
        <v>686</v>
      </c>
      <c r="D211" s="52">
        <v>4806</v>
      </c>
    </row>
    <row r="212" spans="2:4" x14ac:dyDescent="0.25">
      <c r="B212" t="s">
        <v>687</v>
      </c>
      <c r="C212" t="s">
        <v>688</v>
      </c>
      <c r="D212" s="52">
        <v>3237</v>
      </c>
    </row>
    <row r="213" spans="2:4" x14ac:dyDescent="0.25">
      <c r="B213" t="s">
        <v>689</v>
      </c>
      <c r="C213" t="s">
        <v>690</v>
      </c>
      <c r="D213" s="52">
        <v>7431</v>
      </c>
    </row>
    <row r="214" spans="2:4" x14ac:dyDescent="0.25">
      <c r="B214" t="s">
        <v>691</v>
      </c>
      <c r="C214" t="s">
        <v>692</v>
      </c>
      <c r="D214" s="52">
        <v>17274</v>
      </c>
    </row>
    <row r="215" spans="2:4" x14ac:dyDescent="0.25">
      <c r="B215" t="s">
        <v>693</v>
      </c>
      <c r="C215" t="s">
        <v>694</v>
      </c>
      <c r="D215" s="52">
        <v>10328</v>
      </c>
    </row>
    <row r="216" spans="2:4" x14ac:dyDescent="0.25">
      <c r="B216" t="s">
        <v>695</v>
      </c>
      <c r="C216" t="s">
        <v>696</v>
      </c>
      <c r="D216" s="52">
        <v>43172</v>
      </c>
    </row>
    <row r="217" spans="2:4" x14ac:dyDescent="0.25">
      <c r="B217" t="s">
        <v>697</v>
      </c>
      <c r="C217" t="s">
        <v>698</v>
      </c>
      <c r="D217" s="52">
        <v>36144</v>
      </c>
    </row>
    <row r="218" spans="2:4" x14ac:dyDescent="0.25">
      <c r="B218" t="s">
        <v>699</v>
      </c>
      <c r="C218" t="s">
        <v>700</v>
      </c>
      <c r="D218" s="52">
        <v>4994</v>
      </c>
    </row>
    <row r="219" spans="2:4" x14ac:dyDescent="0.25">
      <c r="B219" t="s">
        <v>701</v>
      </c>
      <c r="C219" t="s">
        <v>702</v>
      </c>
      <c r="D219" s="52">
        <v>8110</v>
      </c>
    </row>
    <row r="220" spans="2:4" x14ac:dyDescent="0.25">
      <c r="B220" t="s">
        <v>703</v>
      </c>
      <c r="C220" t="s">
        <v>704</v>
      </c>
      <c r="D220" s="52">
        <v>5774</v>
      </c>
    </row>
    <row r="221" spans="2:4" x14ac:dyDescent="0.25">
      <c r="B221" t="s">
        <v>705</v>
      </c>
      <c r="C221" t="s">
        <v>706</v>
      </c>
      <c r="D221" s="52">
        <v>8080</v>
      </c>
    </row>
    <row r="222" spans="2:4" x14ac:dyDescent="0.25">
      <c r="B222" t="s">
        <v>707</v>
      </c>
      <c r="C222" t="s">
        <v>708</v>
      </c>
      <c r="D222" s="52">
        <v>10355</v>
      </c>
    </row>
    <row r="223" spans="2:4" x14ac:dyDescent="0.25">
      <c r="B223" t="s">
        <v>709</v>
      </c>
      <c r="C223" t="s">
        <v>710</v>
      </c>
      <c r="D223" s="52">
        <v>1624</v>
      </c>
    </row>
    <row r="224" spans="2:4" x14ac:dyDescent="0.25">
      <c r="B224" t="s">
        <v>711</v>
      </c>
      <c r="C224" t="s">
        <v>712</v>
      </c>
      <c r="D224" s="52">
        <v>3179</v>
      </c>
    </row>
    <row r="225" spans="2:4" x14ac:dyDescent="0.25">
      <c r="B225" t="s">
        <v>713</v>
      </c>
      <c r="C225" t="s">
        <v>714</v>
      </c>
      <c r="D225" s="52">
        <v>13946</v>
      </c>
    </row>
    <row r="226" spans="2:4" x14ac:dyDescent="0.25">
      <c r="B226" t="s">
        <v>715</v>
      </c>
      <c r="C226" t="s">
        <v>716</v>
      </c>
      <c r="D226" s="52">
        <v>30899</v>
      </c>
    </row>
    <row r="227" spans="2:4" x14ac:dyDescent="0.25">
      <c r="B227" t="s">
        <v>717</v>
      </c>
      <c r="C227" t="s">
        <v>718</v>
      </c>
      <c r="D227" s="52">
        <v>22672</v>
      </c>
    </row>
    <row r="228" spans="2:4" x14ac:dyDescent="0.25">
      <c r="B228" t="s">
        <v>719</v>
      </c>
      <c r="C228" t="s">
        <v>720</v>
      </c>
      <c r="D228" s="52">
        <v>34308</v>
      </c>
    </row>
    <row r="229" spans="2:4" x14ac:dyDescent="0.25">
      <c r="B229" t="s">
        <v>721</v>
      </c>
      <c r="C229" t="s">
        <v>722</v>
      </c>
      <c r="D229" s="52">
        <v>19639</v>
      </c>
    </row>
    <row r="230" spans="2:4" x14ac:dyDescent="0.25">
      <c r="B230" t="s">
        <v>723</v>
      </c>
      <c r="C230" t="s">
        <v>724</v>
      </c>
      <c r="D230" s="52">
        <v>10510</v>
      </c>
    </row>
    <row r="231" spans="2:4" x14ac:dyDescent="0.25">
      <c r="B231" t="s">
        <v>725</v>
      </c>
      <c r="C231" t="s">
        <v>726</v>
      </c>
      <c r="D231" s="52">
        <v>12012</v>
      </c>
    </row>
    <row r="232" spans="2:4" x14ac:dyDescent="0.25">
      <c r="B232" t="s">
        <v>727</v>
      </c>
      <c r="C232" t="s">
        <v>728</v>
      </c>
      <c r="D232" s="52">
        <v>35390</v>
      </c>
    </row>
    <row r="233" spans="2:4" x14ac:dyDescent="0.25">
      <c r="B233" t="s">
        <v>729</v>
      </c>
      <c r="C233" t="s">
        <v>730</v>
      </c>
      <c r="D233" s="52">
        <v>9839</v>
      </c>
    </row>
    <row r="234" spans="2:4" x14ac:dyDescent="0.25">
      <c r="B234" t="s">
        <v>731</v>
      </c>
      <c r="C234" t="s">
        <v>732</v>
      </c>
      <c r="D234" s="52">
        <v>34461</v>
      </c>
    </row>
    <row r="235" spans="2:4" x14ac:dyDescent="0.25">
      <c r="B235" t="s">
        <v>733</v>
      </c>
      <c r="C235" t="s">
        <v>734</v>
      </c>
      <c r="D235" s="52">
        <v>32490</v>
      </c>
    </row>
    <row r="236" spans="2:4" x14ac:dyDescent="0.25">
      <c r="B236" t="s">
        <v>735</v>
      </c>
      <c r="C236" t="s">
        <v>736</v>
      </c>
      <c r="D236" s="52">
        <v>35271</v>
      </c>
    </row>
    <row r="237" spans="2:4" x14ac:dyDescent="0.25">
      <c r="B237" t="s">
        <v>164</v>
      </c>
      <c r="C237" t="s">
        <v>737</v>
      </c>
      <c r="D237" s="52">
        <v>44820</v>
      </c>
    </row>
    <row r="238" spans="2:4" x14ac:dyDescent="0.25">
      <c r="B238" t="s">
        <v>738</v>
      </c>
      <c r="C238" t="s">
        <v>739</v>
      </c>
      <c r="D238" s="52">
        <v>24834</v>
      </c>
    </row>
    <row r="239" spans="2:4" x14ac:dyDescent="0.25">
      <c r="B239" t="s">
        <v>740</v>
      </c>
      <c r="C239" t="s">
        <v>741</v>
      </c>
      <c r="D239" s="52">
        <v>42935</v>
      </c>
    </row>
    <row r="240" spans="2:4" x14ac:dyDescent="0.25">
      <c r="B240" t="s">
        <v>742</v>
      </c>
      <c r="C240" t="s">
        <v>743</v>
      </c>
      <c r="D240" s="52">
        <v>7409</v>
      </c>
    </row>
    <row r="241" spans="2:4" x14ac:dyDescent="0.25">
      <c r="B241" t="s">
        <v>744</v>
      </c>
      <c r="C241" t="s">
        <v>745</v>
      </c>
      <c r="D241" s="52">
        <v>63516</v>
      </c>
    </row>
    <row r="242" spans="2:4" x14ac:dyDescent="0.25">
      <c r="B242" t="s">
        <v>746</v>
      </c>
      <c r="C242" t="s">
        <v>747</v>
      </c>
      <c r="D242" s="52">
        <v>151763</v>
      </c>
    </row>
    <row r="243" spans="2:4" x14ac:dyDescent="0.25">
      <c r="B243" t="s">
        <v>748</v>
      </c>
      <c r="C243" t="s">
        <v>749</v>
      </c>
      <c r="D243" s="52">
        <v>13437</v>
      </c>
    </row>
    <row r="244" spans="2:4" x14ac:dyDescent="0.25">
      <c r="B244" t="s">
        <v>750</v>
      </c>
      <c r="C244" t="s">
        <v>751</v>
      </c>
      <c r="D244" s="52">
        <v>41588</v>
      </c>
    </row>
    <row r="245" spans="2:4" x14ac:dyDescent="0.25">
      <c r="B245" t="s">
        <v>752</v>
      </c>
      <c r="C245" t="s">
        <v>753</v>
      </c>
      <c r="D245" s="52">
        <v>28299</v>
      </c>
    </row>
    <row r="246" spans="2:4" x14ac:dyDescent="0.25">
      <c r="B246" t="s">
        <v>754</v>
      </c>
      <c r="C246" t="s">
        <v>755</v>
      </c>
      <c r="D246" s="52">
        <v>35923</v>
      </c>
    </row>
    <row r="247" spans="2:4" x14ac:dyDescent="0.25">
      <c r="B247" t="s">
        <v>756</v>
      </c>
      <c r="C247" t="s">
        <v>757</v>
      </c>
      <c r="D247" s="52">
        <v>13989</v>
      </c>
    </row>
    <row r="248" spans="2:4" x14ac:dyDescent="0.25">
      <c r="B248" t="s">
        <v>758</v>
      </c>
      <c r="C248" t="s">
        <v>759</v>
      </c>
      <c r="D248" s="52">
        <v>10059</v>
      </c>
    </row>
    <row r="249" spans="2:4" x14ac:dyDescent="0.25">
      <c r="B249" t="s">
        <v>760</v>
      </c>
      <c r="C249" t="s">
        <v>761</v>
      </c>
      <c r="D249" s="52">
        <v>18967</v>
      </c>
    </row>
    <row r="250" spans="2:4" x14ac:dyDescent="0.25">
      <c r="B250" t="s">
        <v>762</v>
      </c>
      <c r="C250" t="s">
        <v>763</v>
      </c>
      <c r="D250" s="52">
        <v>26996</v>
      </c>
    </row>
    <row r="251" spans="2:4" x14ac:dyDescent="0.25">
      <c r="B251" t="s">
        <v>764</v>
      </c>
      <c r="C251" t="s">
        <v>765</v>
      </c>
      <c r="D251" s="52">
        <v>47738</v>
      </c>
    </row>
    <row r="252" spans="2:4" x14ac:dyDescent="0.25">
      <c r="B252" t="s">
        <v>766</v>
      </c>
      <c r="C252" t="s">
        <v>767</v>
      </c>
      <c r="D252" s="52">
        <v>33801</v>
      </c>
    </row>
    <row r="253" spans="2:4" x14ac:dyDescent="0.25">
      <c r="B253" t="s">
        <v>768</v>
      </c>
      <c r="C253" t="s">
        <v>769</v>
      </c>
      <c r="D253" s="52">
        <v>20987</v>
      </c>
    </row>
    <row r="254" spans="2:4" x14ac:dyDescent="0.25">
      <c r="B254" t="s">
        <v>770</v>
      </c>
      <c r="C254" t="s">
        <v>771</v>
      </c>
      <c r="D254" s="52">
        <v>17027</v>
      </c>
    </row>
    <row r="255" spans="2:4" x14ac:dyDescent="0.25">
      <c r="B255" t="s">
        <v>772</v>
      </c>
      <c r="C255" t="s">
        <v>773</v>
      </c>
      <c r="D255" s="52">
        <v>55533</v>
      </c>
    </row>
    <row r="256" spans="2:4" x14ac:dyDescent="0.25">
      <c r="B256" t="s">
        <v>774</v>
      </c>
      <c r="C256" t="s">
        <v>775</v>
      </c>
      <c r="D256" s="52">
        <v>7797</v>
      </c>
    </row>
    <row r="257" spans="2:4" x14ac:dyDescent="0.25">
      <c r="B257" t="s">
        <v>776</v>
      </c>
      <c r="C257" t="s">
        <v>777</v>
      </c>
      <c r="D257" s="52">
        <v>13469</v>
      </c>
    </row>
    <row r="258" spans="2:4" x14ac:dyDescent="0.25">
      <c r="B258" t="s">
        <v>778</v>
      </c>
      <c r="C258" t="s">
        <v>779</v>
      </c>
      <c r="D258" s="52">
        <v>7913</v>
      </c>
    </row>
    <row r="259" spans="2:4" x14ac:dyDescent="0.25">
      <c r="B259" t="s">
        <v>780</v>
      </c>
      <c r="C259" t="s">
        <v>781</v>
      </c>
      <c r="D259" s="52">
        <v>9793</v>
      </c>
    </row>
    <row r="260" spans="2:4" x14ac:dyDescent="0.25">
      <c r="B260" t="s">
        <v>782</v>
      </c>
      <c r="C260" t="s">
        <v>783</v>
      </c>
      <c r="D260" s="52">
        <v>4432</v>
      </c>
    </row>
    <row r="261" spans="2:4" x14ac:dyDescent="0.25">
      <c r="B261" t="s">
        <v>784</v>
      </c>
      <c r="C261" t="s">
        <v>785</v>
      </c>
      <c r="D261" s="52">
        <v>10139</v>
      </c>
    </row>
    <row r="262" spans="2:4" x14ac:dyDescent="0.25">
      <c r="B262" t="s">
        <v>786</v>
      </c>
      <c r="C262" t="s">
        <v>787</v>
      </c>
      <c r="D262" s="52">
        <v>11575</v>
      </c>
    </row>
    <row r="263" spans="2:4" x14ac:dyDescent="0.25">
      <c r="B263" t="s">
        <v>788</v>
      </c>
      <c r="C263" t="s">
        <v>789</v>
      </c>
      <c r="D263" s="52">
        <v>7059</v>
      </c>
    </row>
    <row r="264" spans="2:4" x14ac:dyDescent="0.25">
      <c r="B264" t="s">
        <v>790</v>
      </c>
      <c r="C264" t="s">
        <v>791</v>
      </c>
      <c r="D264" s="52">
        <v>6202</v>
      </c>
    </row>
    <row r="265" spans="2:4" x14ac:dyDescent="0.25">
      <c r="B265" t="s">
        <v>792</v>
      </c>
      <c r="C265" t="s">
        <v>793</v>
      </c>
      <c r="D265" s="52">
        <v>44437</v>
      </c>
    </row>
    <row r="266" spans="2:4" x14ac:dyDescent="0.25">
      <c r="B266" t="s">
        <v>794</v>
      </c>
      <c r="C266" t="s">
        <v>795</v>
      </c>
      <c r="D266" s="52">
        <v>29952</v>
      </c>
    </row>
    <row r="267" spans="2:4" x14ac:dyDescent="0.25">
      <c r="B267" t="s">
        <v>796</v>
      </c>
      <c r="C267" t="s">
        <v>797</v>
      </c>
      <c r="D267" s="52">
        <v>59159</v>
      </c>
    </row>
    <row r="268" spans="2:4" x14ac:dyDescent="0.25">
      <c r="B268" t="s">
        <v>798</v>
      </c>
      <c r="C268" t="s">
        <v>799</v>
      </c>
      <c r="D268" s="52">
        <v>20873</v>
      </c>
    </row>
    <row r="269" spans="2:4" x14ac:dyDescent="0.25">
      <c r="B269" t="s">
        <v>800</v>
      </c>
      <c r="C269" t="s">
        <v>801</v>
      </c>
      <c r="D269" s="52">
        <v>6152</v>
      </c>
    </row>
    <row r="270" spans="2:4" x14ac:dyDescent="0.25">
      <c r="B270" t="s">
        <v>802</v>
      </c>
      <c r="C270" t="s">
        <v>803</v>
      </c>
      <c r="D270" s="52">
        <v>11383</v>
      </c>
    </row>
    <row r="271" spans="2:4" x14ac:dyDescent="0.25">
      <c r="B271" t="s">
        <v>804</v>
      </c>
      <c r="C271" t="s">
        <v>805</v>
      </c>
      <c r="D271" s="52">
        <v>4732</v>
      </c>
    </row>
    <row r="272" spans="2:4" x14ac:dyDescent="0.25">
      <c r="B272" t="s">
        <v>806</v>
      </c>
      <c r="C272" t="s">
        <v>807</v>
      </c>
      <c r="D272" s="52">
        <v>78433</v>
      </c>
    </row>
    <row r="273" spans="2:4" x14ac:dyDescent="0.25">
      <c r="B273" t="s">
        <v>808</v>
      </c>
      <c r="C273" t="s">
        <v>809</v>
      </c>
      <c r="D273" s="52">
        <v>3763</v>
      </c>
    </row>
    <row r="274" spans="2:4" x14ac:dyDescent="0.25">
      <c r="B274" t="s">
        <v>810</v>
      </c>
      <c r="C274" t="s">
        <v>811</v>
      </c>
      <c r="D274" s="52">
        <v>457760</v>
      </c>
    </row>
    <row r="275" spans="2:4" x14ac:dyDescent="0.25">
      <c r="B275" t="s">
        <v>812</v>
      </c>
      <c r="C275" t="s">
        <v>813</v>
      </c>
      <c r="D275" s="52">
        <v>13419</v>
      </c>
    </row>
    <row r="276" spans="2:4" x14ac:dyDescent="0.25">
      <c r="B276" t="s">
        <v>814</v>
      </c>
      <c r="C276" t="s">
        <v>815</v>
      </c>
      <c r="D276" s="52">
        <v>9115</v>
      </c>
    </row>
    <row r="277" spans="2:4" x14ac:dyDescent="0.25">
      <c r="B277" t="s">
        <v>816</v>
      </c>
      <c r="C277" t="s">
        <v>817</v>
      </c>
      <c r="D277" s="52">
        <v>20551</v>
      </c>
    </row>
    <row r="278" spans="2:4" x14ac:dyDescent="0.25">
      <c r="B278" t="s">
        <v>818</v>
      </c>
      <c r="C278" s="53" t="s">
        <v>819</v>
      </c>
      <c r="D278" s="52">
        <v>49895</v>
      </c>
    </row>
    <row r="279" spans="2:4" x14ac:dyDescent="0.25">
      <c r="B279" t="s">
        <v>820</v>
      </c>
      <c r="C279" s="53" t="s">
        <v>821</v>
      </c>
      <c r="D279" s="52">
        <v>7020</v>
      </c>
    </row>
    <row r="280" spans="2:4" x14ac:dyDescent="0.25">
      <c r="B280" t="s">
        <v>822</v>
      </c>
      <c r="C280" s="53" t="s">
        <v>823</v>
      </c>
      <c r="D280" s="52">
        <v>6964</v>
      </c>
    </row>
    <row r="281" spans="2:4" x14ac:dyDescent="0.25">
      <c r="B281" t="s">
        <v>824</v>
      </c>
      <c r="C281" s="53" t="s">
        <v>825</v>
      </c>
      <c r="D281" s="52">
        <v>31879</v>
      </c>
    </row>
    <row r="282" spans="2:4" x14ac:dyDescent="0.25">
      <c r="B282" t="s">
        <v>826</v>
      </c>
      <c r="C282" s="53" t="s">
        <v>827</v>
      </c>
      <c r="D282" s="52">
        <v>117887</v>
      </c>
    </row>
    <row r="283" spans="2:4" x14ac:dyDescent="0.25">
      <c r="B283" t="s">
        <v>828</v>
      </c>
      <c r="C283" s="53" t="s">
        <v>829</v>
      </c>
      <c r="D283" s="52">
        <v>85442</v>
      </c>
    </row>
    <row r="284" spans="2:4" x14ac:dyDescent="0.25">
      <c r="B284" t="s">
        <v>830</v>
      </c>
      <c r="C284" s="53" t="s">
        <v>831</v>
      </c>
      <c r="D284" s="52">
        <v>14641</v>
      </c>
    </row>
    <row r="285" spans="2:4" x14ac:dyDescent="0.25">
      <c r="B285" t="s">
        <v>832</v>
      </c>
      <c r="C285" s="59" t="s">
        <v>833</v>
      </c>
      <c r="D285" s="52">
        <v>14749</v>
      </c>
    </row>
    <row r="286" spans="2:4" x14ac:dyDescent="0.25">
      <c r="B286" t="s">
        <v>834</v>
      </c>
      <c r="C286" s="59" t="s">
        <v>835</v>
      </c>
      <c r="D286" s="52">
        <v>208145</v>
      </c>
    </row>
    <row r="287" spans="2:4" x14ac:dyDescent="0.25">
      <c r="B287" t="s">
        <v>836</v>
      </c>
      <c r="C287" s="59" t="s">
        <v>837</v>
      </c>
      <c r="D287" s="52">
        <v>15995</v>
      </c>
    </row>
    <row r="288" spans="2:4" x14ac:dyDescent="0.25">
      <c r="B288" t="s">
        <v>838</v>
      </c>
      <c r="C288" s="59" t="s">
        <v>839</v>
      </c>
      <c r="D288" s="52">
        <v>30712</v>
      </c>
    </row>
    <row r="289" spans="2:4" x14ac:dyDescent="0.25">
      <c r="B289" t="s">
        <v>840</v>
      </c>
      <c r="C289" s="53" t="s">
        <v>841</v>
      </c>
      <c r="D289" s="52">
        <v>19911</v>
      </c>
    </row>
    <row r="290" spans="2:4" x14ac:dyDescent="0.25">
      <c r="B290" t="s">
        <v>842</v>
      </c>
      <c r="C290" s="53" t="s">
        <v>843</v>
      </c>
      <c r="D290" s="52">
        <v>15067</v>
      </c>
    </row>
    <row r="291" spans="2:4" x14ac:dyDescent="0.25">
      <c r="B291" t="s">
        <v>844</v>
      </c>
      <c r="C291" s="53" t="s">
        <v>845</v>
      </c>
      <c r="D291" s="52">
        <v>27773</v>
      </c>
    </row>
    <row r="292" spans="2:4" x14ac:dyDescent="0.25">
      <c r="B292" t="s">
        <v>846</v>
      </c>
      <c r="C292" s="53" t="s">
        <v>847</v>
      </c>
      <c r="D292" s="52">
        <v>12847</v>
      </c>
    </row>
    <row r="293" spans="2:4" x14ac:dyDescent="0.25">
      <c r="B293" t="s">
        <v>848</v>
      </c>
      <c r="C293" s="53" t="s">
        <v>849</v>
      </c>
      <c r="D293" s="52">
        <v>38140</v>
      </c>
    </row>
    <row r="294" spans="2:4" x14ac:dyDescent="0.25">
      <c r="B294" t="s">
        <v>850</v>
      </c>
      <c r="C294" s="53" t="s">
        <v>851</v>
      </c>
      <c r="D294" s="52">
        <v>42475</v>
      </c>
    </row>
    <row r="295" spans="2:4" x14ac:dyDescent="0.25">
      <c r="B295" t="s">
        <v>852</v>
      </c>
      <c r="C295" s="53" t="s">
        <v>853</v>
      </c>
      <c r="D295" s="52">
        <v>5006</v>
      </c>
    </row>
    <row r="296" spans="2:4" x14ac:dyDescent="0.25">
      <c r="B296" t="s">
        <v>854</v>
      </c>
      <c r="C296" s="53" t="s">
        <v>855</v>
      </c>
      <c r="D296" s="52">
        <v>40978</v>
      </c>
    </row>
    <row r="297" spans="2:4" x14ac:dyDescent="0.25">
      <c r="B297" t="s">
        <v>856</v>
      </c>
      <c r="C297" t="s">
        <v>857</v>
      </c>
      <c r="D297" s="52">
        <v>40444</v>
      </c>
    </row>
    <row r="298" spans="2:4" x14ac:dyDescent="0.25">
      <c r="B298" t="s">
        <v>858</v>
      </c>
      <c r="C298" t="s">
        <v>859</v>
      </c>
      <c r="D298" s="52">
        <v>17753</v>
      </c>
    </row>
    <row r="299" spans="2:4" x14ac:dyDescent="0.25">
      <c r="B299" t="s">
        <v>860</v>
      </c>
      <c r="C299" t="s">
        <v>861</v>
      </c>
      <c r="D299" s="52">
        <v>3844</v>
      </c>
    </row>
    <row r="300" spans="2:4" x14ac:dyDescent="0.25">
      <c r="B300" t="s">
        <v>862</v>
      </c>
      <c r="C300" t="s">
        <v>863</v>
      </c>
      <c r="D300" s="52">
        <v>8354</v>
      </c>
    </row>
    <row r="301" spans="2:4" x14ac:dyDescent="0.25">
      <c r="B301" t="s">
        <v>864</v>
      </c>
      <c r="C301" t="s">
        <v>865</v>
      </c>
      <c r="D301" s="52">
        <v>10613</v>
      </c>
    </row>
    <row r="302" spans="2:4" x14ac:dyDescent="0.25">
      <c r="B302" t="s">
        <v>866</v>
      </c>
      <c r="C302" t="s">
        <v>867</v>
      </c>
      <c r="D302" s="52">
        <v>11961</v>
      </c>
    </row>
    <row r="303" spans="2:4" x14ac:dyDescent="0.25">
      <c r="B303" t="s">
        <v>868</v>
      </c>
      <c r="C303" t="s">
        <v>869</v>
      </c>
      <c r="D303" s="52">
        <v>96787</v>
      </c>
    </row>
    <row r="304" spans="2:4" x14ac:dyDescent="0.25">
      <c r="B304" t="s">
        <v>870</v>
      </c>
      <c r="C304" t="s">
        <v>871</v>
      </c>
      <c r="D304" s="52">
        <v>20488</v>
      </c>
    </row>
    <row r="305" spans="2:4" x14ac:dyDescent="0.25">
      <c r="B305" t="s">
        <v>872</v>
      </c>
      <c r="C305" t="s">
        <v>873</v>
      </c>
      <c r="D305" s="52">
        <v>5369</v>
      </c>
    </row>
    <row r="306" spans="2:4" x14ac:dyDescent="0.25">
      <c r="B306" t="s">
        <v>874</v>
      </c>
      <c r="C306" t="s">
        <v>875</v>
      </c>
      <c r="D306" s="52">
        <v>17928</v>
      </c>
    </row>
    <row r="307" spans="2:4" x14ac:dyDescent="0.25">
      <c r="B307" t="s">
        <v>876</v>
      </c>
      <c r="C307" t="s">
        <v>877</v>
      </c>
      <c r="D307" s="52">
        <v>124484</v>
      </c>
    </row>
    <row r="308" spans="2:4" x14ac:dyDescent="0.25">
      <c r="B308" t="s">
        <v>878</v>
      </c>
      <c r="C308" t="s">
        <v>879</v>
      </c>
      <c r="D308" s="52">
        <v>219053</v>
      </c>
    </row>
    <row r="309" spans="2:4" x14ac:dyDescent="0.25">
      <c r="B309" t="s">
        <v>880</v>
      </c>
      <c r="C309" t="s">
        <v>881</v>
      </c>
      <c r="D309" s="52">
        <v>171121</v>
      </c>
    </row>
    <row r="310" spans="2:4" x14ac:dyDescent="0.25">
      <c r="B310" t="s">
        <v>882</v>
      </c>
      <c r="C310" t="s">
        <v>883</v>
      </c>
      <c r="D310" s="52">
        <v>179070</v>
      </c>
    </row>
    <row r="311" spans="2:4" x14ac:dyDescent="0.25">
      <c r="B311" t="s">
        <v>884</v>
      </c>
      <c r="C311" t="s">
        <v>885</v>
      </c>
      <c r="D311" s="52">
        <v>242634</v>
      </c>
    </row>
    <row r="312" spans="2:4" x14ac:dyDescent="0.25">
      <c r="B312" t="s">
        <v>886</v>
      </c>
      <c r="C312" t="s">
        <v>887</v>
      </c>
      <c r="D312" s="52">
        <v>176440</v>
      </c>
    </row>
    <row r="313" spans="2:4" x14ac:dyDescent="0.25">
      <c r="B313" t="s">
        <v>888</v>
      </c>
      <c r="C313" t="s">
        <v>889</v>
      </c>
      <c r="D313" s="52">
        <v>148392</v>
      </c>
    </row>
    <row r="314" spans="2:4" x14ac:dyDescent="0.25">
      <c r="B314" t="s">
        <v>890</v>
      </c>
      <c r="C314" t="s">
        <v>891</v>
      </c>
      <c r="D314" s="52">
        <v>146367</v>
      </c>
    </row>
    <row r="315" spans="2:4" x14ac:dyDescent="0.25">
      <c r="B315" t="s">
        <v>892</v>
      </c>
      <c r="C315" t="s">
        <v>893</v>
      </c>
      <c r="D315" s="52">
        <v>322061</v>
      </c>
    </row>
    <row r="316" spans="2:4" x14ac:dyDescent="0.25">
      <c r="B316" t="s">
        <v>894</v>
      </c>
      <c r="C316" t="s">
        <v>895</v>
      </c>
      <c r="D316" s="52">
        <v>83011</v>
      </c>
    </row>
    <row r="317" spans="2:4" x14ac:dyDescent="0.25">
      <c r="B317" t="s">
        <v>896</v>
      </c>
      <c r="C317" t="s">
        <v>897</v>
      </c>
      <c r="D317" s="52">
        <v>38123</v>
      </c>
    </row>
    <row r="318" spans="2:4" x14ac:dyDescent="0.25">
      <c r="B318" t="s">
        <v>898</v>
      </c>
      <c r="C318" t="s">
        <v>899</v>
      </c>
      <c r="D318" s="52">
        <v>279078</v>
      </c>
    </row>
    <row r="319" spans="2:4" x14ac:dyDescent="0.25">
      <c r="B319" t="s">
        <v>900</v>
      </c>
      <c r="C319" t="s">
        <v>901</v>
      </c>
      <c r="D319" s="52">
        <v>227964</v>
      </c>
    </row>
    <row r="320" spans="2:4" x14ac:dyDescent="0.25">
      <c r="B320" t="s">
        <v>902</v>
      </c>
      <c r="C320" t="s">
        <v>903</v>
      </c>
      <c r="D320" s="52">
        <v>230215</v>
      </c>
    </row>
    <row r="321" spans="2:4" x14ac:dyDescent="0.25">
      <c r="B321" t="s">
        <v>904</v>
      </c>
      <c r="C321" t="s">
        <v>905</v>
      </c>
      <c r="D321" s="52">
        <v>140227</v>
      </c>
    </row>
    <row r="322" spans="2:4" x14ac:dyDescent="0.25">
      <c r="B322" t="s">
        <v>906</v>
      </c>
      <c r="C322" t="s">
        <v>907</v>
      </c>
      <c r="D322" s="52">
        <v>101522</v>
      </c>
    </row>
    <row r="323" spans="2:4" x14ac:dyDescent="0.25">
      <c r="B323" t="s">
        <v>908</v>
      </c>
      <c r="C323" t="s">
        <v>909</v>
      </c>
      <c r="D323" s="52">
        <v>92474</v>
      </c>
    </row>
    <row r="324" spans="2:4" x14ac:dyDescent="0.25">
      <c r="B324" t="s">
        <v>910</v>
      </c>
      <c r="C324" t="s">
        <v>911</v>
      </c>
      <c r="D324" s="52">
        <v>137915</v>
      </c>
    </row>
    <row r="325" spans="2:4" x14ac:dyDescent="0.25">
      <c r="B325" t="s">
        <v>912</v>
      </c>
      <c r="C325" t="s">
        <v>913</v>
      </c>
      <c r="D325" s="52">
        <v>229646</v>
      </c>
    </row>
    <row r="326" spans="2:4" x14ac:dyDescent="0.25">
      <c r="B326" t="s">
        <v>914</v>
      </c>
      <c r="C326" t="s">
        <v>915</v>
      </c>
      <c r="D326" s="52">
        <v>57722</v>
      </c>
    </row>
    <row r="327" spans="2:4" x14ac:dyDescent="0.25">
      <c r="B327" t="s">
        <v>916</v>
      </c>
      <c r="C327" t="s">
        <v>917</v>
      </c>
      <c r="D327" s="52">
        <v>35581</v>
      </c>
    </row>
    <row r="328" spans="2:4" x14ac:dyDescent="0.25">
      <c r="B328" t="s">
        <v>918</v>
      </c>
      <c r="C328" t="s">
        <v>919</v>
      </c>
      <c r="D328" s="52">
        <v>43933</v>
      </c>
    </row>
    <row r="329" spans="2:4" x14ac:dyDescent="0.25">
      <c r="B329" t="s">
        <v>920</v>
      </c>
      <c r="C329" t="s">
        <v>921</v>
      </c>
      <c r="D329" s="52">
        <v>68922</v>
      </c>
    </row>
    <row r="330" spans="2:4" x14ac:dyDescent="0.25">
      <c r="B330" t="s">
        <v>922</v>
      </c>
      <c r="C330" t="s">
        <v>923</v>
      </c>
      <c r="D330" s="52">
        <v>211318</v>
      </c>
    </row>
    <row r="331" spans="2:4" x14ac:dyDescent="0.25">
      <c r="B331" t="s">
        <v>924</v>
      </c>
      <c r="C331" t="s">
        <v>925</v>
      </c>
      <c r="D331" s="52">
        <v>82025</v>
      </c>
    </row>
    <row r="332" spans="2:4" x14ac:dyDescent="0.25">
      <c r="B332" t="s">
        <v>926</v>
      </c>
      <c r="C332" t="s">
        <v>927</v>
      </c>
      <c r="D332" s="52">
        <v>47194</v>
      </c>
    </row>
    <row r="333" spans="2:4" x14ac:dyDescent="0.25">
      <c r="B333" t="s">
        <v>928</v>
      </c>
      <c r="C333" t="s">
        <v>929</v>
      </c>
      <c r="D333" s="52">
        <v>332550</v>
      </c>
    </row>
    <row r="334" spans="2:4" x14ac:dyDescent="0.25">
      <c r="B334" t="s">
        <v>930</v>
      </c>
      <c r="C334" t="s">
        <v>931</v>
      </c>
      <c r="D334" s="52">
        <v>65769</v>
      </c>
    </row>
    <row r="335" spans="2:4" x14ac:dyDescent="0.25">
      <c r="B335" t="s">
        <v>932</v>
      </c>
      <c r="C335" t="s">
        <v>933</v>
      </c>
      <c r="D335" s="52">
        <v>43699</v>
      </c>
    </row>
    <row r="336" spans="2:4" x14ac:dyDescent="0.25">
      <c r="B336" t="s">
        <v>934</v>
      </c>
      <c r="C336" t="s">
        <v>935</v>
      </c>
      <c r="D336" s="52">
        <v>137453</v>
      </c>
    </row>
    <row r="337" spans="2:4" x14ac:dyDescent="0.25">
      <c r="B337" t="s">
        <v>936</v>
      </c>
      <c r="C337" t="s">
        <v>937</v>
      </c>
      <c r="D337" s="52">
        <v>80430</v>
      </c>
    </row>
    <row r="338" spans="2:4" x14ac:dyDescent="0.25">
      <c r="B338" t="s">
        <v>938</v>
      </c>
      <c r="C338" t="s">
        <v>939</v>
      </c>
      <c r="D338" s="52">
        <v>120074</v>
      </c>
    </row>
    <row r="339" spans="2:4" x14ac:dyDescent="0.25">
      <c r="B339" t="s">
        <v>940</v>
      </c>
      <c r="C339" t="s">
        <v>941</v>
      </c>
      <c r="D339" s="52">
        <v>27110</v>
      </c>
    </row>
    <row r="340" spans="2:4" x14ac:dyDescent="0.25">
      <c r="B340" t="s">
        <v>942</v>
      </c>
      <c r="C340" t="s">
        <v>943</v>
      </c>
      <c r="D340" s="52">
        <v>29340</v>
      </c>
    </row>
    <row r="341" spans="2:4" x14ac:dyDescent="0.25">
      <c r="B341" t="s">
        <v>944</v>
      </c>
      <c r="C341" t="s">
        <v>945</v>
      </c>
      <c r="D341" s="52">
        <v>38375</v>
      </c>
    </row>
    <row r="342" spans="2:4" x14ac:dyDescent="0.25">
      <c r="B342" t="s">
        <v>946</v>
      </c>
      <c r="C342" t="s">
        <v>947</v>
      </c>
      <c r="D342" s="52">
        <v>14438</v>
      </c>
    </row>
    <row r="343" spans="2:4" x14ac:dyDescent="0.25">
      <c r="B343" t="s">
        <v>948</v>
      </c>
      <c r="C343" t="s">
        <v>949</v>
      </c>
      <c r="D343" s="52">
        <v>212383</v>
      </c>
    </row>
    <row r="344" spans="2:4" x14ac:dyDescent="0.25">
      <c r="B344" t="s">
        <v>950</v>
      </c>
      <c r="C344" t="s">
        <v>951</v>
      </c>
      <c r="D344" s="52">
        <v>126697</v>
      </c>
    </row>
    <row r="345" spans="2:4" x14ac:dyDescent="0.25">
      <c r="B345" t="s">
        <v>952</v>
      </c>
      <c r="C345" t="s">
        <v>953</v>
      </c>
      <c r="D345" s="52">
        <v>16643</v>
      </c>
    </row>
    <row r="346" spans="2:4" x14ac:dyDescent="0.25">
      <c r="B346" t="s">
        <v>954</v>
      </c>
      <c r="C346" t="s">
        <v>955</v>
      </c>
      <c r="D346" s="52">
        <v>83920</v>
      </c>
    </row>
    <row r="347" spans="2:4" x14ac:dyDescent="0.25">
      <c r="B347" t="s">
        <v>956</v>
      </c>
      <c r="C347" t="s">
        <v>957</v>
      </c>
      <c r="D347" s="52">
        <v>97373</v>
      </c>
    </row>
    <row r="348" spans="2:4" x14ac:dyDescent="0.25">
      <c r="B348" t="s">
        <v>958</v>
      </c>
      <c r="C348" t="s">
        <v>959</v>
      </c>
      <c r="D348" s="52">
        <v>334092</v>
      </c>
    </row>
    <row r="349" spans="2:4" x14ac:dyDescent="0.25">
      <c r="B349" t="s">
        <v>960</v>
      </c>
      <c r="C349" t="s">
        <v>961</v>
      </c>
      <c r="D349" s="52">
        <v>261627</v>
      </c>
    </row>
    <row r="350" spans="2:4" x14ac:dyDescent="0.25">
      <c r="B350" t="s">
        <v>962</v>
      </c>
      <c r="C350" t="s">
        <v>963</v>
      </c>
      <c r="D350" s="52">
        <v>45066</v>
      </c>
    </row>
    <row r="351" spans="2:4" x14ac:dyDescent="0.25">
      <c r="B351" t="s">
        <v>964</v>
      </c>
      <c r="C351" t="s">
        <v>965</v>
      </c>
      <c r="D351" s="52">
        <v>148620</v>
      </c>
    </row>
    <row r="352" spans="2:4" x14ac:dyDescent="0.25">
      <c r="B352" t="s">
        <v>966</v>
      </c>
      <c r="C352" t="s">
        <v>967</v>
      </c>
      <c r="D352" s="52">
        <v>132937</v>
      </c>
    </row>
    <row r="353" spans="2:4" x14ac:dyDescent="0.25">
      <c r="B353" t="s">
        <v>968</v>
      </c>
      <c r="C353" t="s">
        <v>969</v>
      </c>
      <c r="D353" s="52">
        <v>9245</v>
      </c>
    </row>
    <row r="354" spans="2:4" x14ac:dyDescent="0.25">
      <c r="B354" t="s">
        <v>970</v>
      </c>
      <c r="C354" t="s">
        <v>971</v>
      </c>
      <c r="D354" s="52">
        <v>296293</v>
      </c>
    </row>
    <row r="355" spans="2:4" x14ac:dyDescent="0.25">
      <c r="B355" t="s">
        <v>972</v>
      </c>
      <c r="C355" t="s">
        <v>973</v>
      </c>
      <c r="D355" s="52">
        <v>520425</v>
      </c>
    </row>
    <row r="356" spans="2:4" x14ac:dyDescent="0.25">
      <c r="B356" t="s">
        <v>974</v>
      </c>
      <c r="C356" t="s">
        <v>975</v>
      </c>
      <c r="D356" s="52">
        <v>349439</v>
      </c>
    </row>
    <row r="357" spans="2:4" x14ac:dyDescent="0.25">
      <c r="B357" t="s">
        <v>976</v>
      </c>
      <c r="C357" t="s">
        <v>977</v>
      </c>
      <c r="D357" s="52">
        <v>218793</v>
      </c>
    </row>
    <row r="358" spans="2:4" x14ac:dyDescent="0.25">
      <c r="B358" t="s">
        <v>978</v>
      </c>
      <c r="C358" t="s">
        <v>979</v>
      </c>
      <c r="D358" s="52">
        <v>88034</v>
      </c>
    </row>
    <row r="359" spans="2:4" x14ac:dyDescent="0.25">
      <c r="B359" t="s">
        <v>980</v>
      </c>
      <c r="C359" t="s">
        <v>981</v>
      </c>
      <c r="D359" s="52">
        <v>586732</v>
      </c>
    </row>
    <row r="360" spans="2:4" x14ac:dyDescent="0.25">
      <c r="B360" t="s">
        <v>982</v>
      </c>
      <c r="C360" t="s">
        <v>983</v>
      </c>
      <c r="D360" s="52">
        <v>344723</v>
      </c>
    </row>
    <row r="361" spans="2:4" x14ac:dyDescent="0.25">
      <c r="B361" t="s">
        <v>984</v>
      </c>
      <c r="C361" t="s">
        <v>985</v>
      </c>
      <c r="D361" s="52">
        <v>163544</v>
      </c>
    </row>
    <row r="362" spans="2:4" x14ac:dyDescent="0.25">
      <c r="B362" t="s">
        <v>986</v>
      </c>
      <c r="C362" t="s">
        <v>987</v>
      </c>
      <c r="D362" s="52">
        <v>1416584</v>
      </c>
    </row>
    <row r="363" spans="2:4" x14ac:dyDescent="0.25">
      <c r="B363" t="s">
        <v>988</v>
      </c>
      <c r="C363" t="s">
        <v>989</v>
      </c>
      <c r="D363" s="52">
        <v>530391</v>
      </c>
    </row>
    <row r="364" spans="2:4" x14ac:dyDescent="0.25">
      <c r="B364" t="s">
        <v>990</v>
      </c>
      <c r="C364" t="s">
        <v>991</v>
      </c>
      <c r="D364" s="52">
        <v>1123901</v>
      </c>
    </row>
    <row r="365" spans="2:4" x14ac:dyDescent="0.25">
      <c r="B365" t="s">
        <v>992</v>
      </c>
      <c r="C365" t="s">
        <v>993</v>
      </c>
      <c r="D365" s="52">
        <v>61256</v>
      </c>
    </row>
    <row r="366" spans="2:4" x14ac:dyDescent="0.25">
      <c r="B366" t="s">
        <v>994</v>
      </c>
      <c r="C366" t="s">
        <v>995</v>
      </c>
      <c r="D366" s="52">
        <v>77621</v>
      </c>
    </row>
    <row r="367" spans="2:4" x14ac:dyDescent="0.25">
      <c r="B367" t="s">
        <v>996</v>
      </c>
      <c r="C367" t="s">
        <v>997</v>
      </c>
      <c r="D367" s="52">
        <v>29242</v>
      </c>
    </row>
    <row r="368" spans="2:4" x14ac:dyDescent="0.25">
      <c r="B368" t="s">
        <v>998</v>
      </c>
      <c r="C368" t="s">
        <v>999</v>
      </c>
      <c r="D368" s="52">
        <v>161188</v>
      </c>
    </row>
    <row r="369" spans="2:4" x14ac:dyDescent="0.25">
      <c r="B369" t="s">
        <v>1000</v>
      </c>
      <c r="C369" t="s">
        <v>1001</v>
      </c>
      <c r="D369" s="52">
        <v>331383</v>
      </c>
    </row>
    <row r="370" spans="2:4" x14ac:dyDescent="0.25">
      <c r="B370" t="s">
        <v>1002</v>
      </c>
      <c r="C370" t="s">
        <v>1003</v>
      </c>
      <c r="D370" s="52">
        <v>155017</v>
      </c>
    </row>
    <row r="371" spans="2:4" x14ac:dyDescent="0.25">
      <c r="B371" t="s">
        <v>1004</v>
      </c>
      <c r="C371" t="s">
        <v>1005</v>
      </c>
      <c r="D371" s="52">
        <v>163308</v>
      </c>
    </row>
    <row r="372" spans="2:4" x14ac:dyDescent="0.25">
      <c r="B372" t="s">
        <v>1006</v>
      </c>
      <c r="C372" t="s">
        <v>1007</v>
      </c>
      <c r="D372" s="52">
        <v>63364</v>
      </c>
    </row>
    <row r="373" spans="2:4" x14ac:dyDescent="0.25">
      <c r="B373" t="s">
        <v>1008</v>
      </c>
      <c r="C373" t="s">
        <v>1009</v>
      </c>
      <c r="D373" s="52">
        <v>193482</v>
      </c>
    </row>
    <row r="374" spans="2:4" x14ac:dyDescent="0.25">
      <c r="B374" t="s">
        <v>1010</v>
      </c>
      <c r="C374" t="s">
        <v>1011</v>
      </c>
      <c r="D374" s="52">
        <v>311584</v>
      </c>
    </row>
    <row r="375" spans="2:4" x14ac:dyDescent="0.25">
      <c r="B375" t="s">
        <v>1012</v>
      </c>
      <c r="C375" t="s">
        <v>1013</v>
      </c>
      <c r="D375" s="52">
        <v>232966</v>
      </c>
    </row>
    <row r="376" spans="2:4" x14ac:dyDescent="0.25">
      <c r="B376" t="s">
        <v>1014</v>
      </c>
      <c r="C376" t="s">
        <v>1015</v>
      </c>
      <c r="D376" s="52">
        <v>49844</v>
      </c>
    </row>
    <row r="377" spans="2:4" x14ac:dyDescent="0.25">
      <c r="B377" t="s">
        <v>1016</v>
      </c>
      <c r="C377" t="s">
        <v>1017</v>
      </c>
      <c r="D377" s="52">
        <v>202086</v>
      </c>
    </row>
    <row r="378" spans="2:4" x14ac:dyDescent="0.25">
      <c r="B378" t="s">
        <v>1018</v>
      </c>
      <c r="C378" t="s">
        <v>1019</v>
      </c>
      <c r="D378" s="52">
        <v>125875</v>
      </c>
    </row>
    <row r="379" spans="2:4" x14ac:dyDescent="0.25">
      <c r="B379" t="s">
        <v>1020</v>
      </c>
      <c r="C379" t="s">
        <v>1021</v>
      </c>
      <c r="D379" s="52">
        <v>33044</v>
      </c>
    </row>
    <row r="380" spans="2:4" x14ac:dyDescent="0.25">
      <c r="B380" t="s">
        <v>1022</v>
      </c>
      <c r="C380" t="s">
        <v>1023</v>
      </c>
      <c r="D380" s="52">
        <v>11848</v>
      </c>
    </row>
    <row r="381" spans="2:4" x14ac:dyDescent="0.25">
      <c r="B381" t="s">
        <v>1024</v>
      </c>
      <c r="C381" t="s">
        <v>1025</v>
      </c>
      <c r="D381" s="52">
        <v>36577</v>
      </c>
    </row>
    <row r="382" spans="2:4" x14ac:dyDescent="0.25">
      <c r="B382" t="s">
        <v>1026</v>
      </c>
      <c r="C382" t="s">
        <v>1027</v>
      </c>
      <c r="D382" s="52">
        <v>88795</v>
      </c>
    </row>
    <row r="383" spans="2:4" x14ac:dyDescent="0.25">
      <c r="B383" t="s">
        <v>1028</v>
      </c>
      <c r="C383" t="s">
        <v>1029</v>
      </c>
      <c r="D383" s="52">
        <v>561730</v>
      </c>
    </row>
    <row r="384" spans="2:4" x14ac:dyDescent="0.25">
      <c r="B384" t="s">
        <v>1030</v>
      </c>
      <c r="C384" t="s">
        <v>1031</v>
      </c>
      <c r="D384" s="52">
        <v>330772</v>
      </c>
    </row>
    <row r="385" spans="2:4" x14ac:dyDescent="0.25">
      <c r="B385" t="s">
        <v>1032</v>
      </c>
      <c r="C385" t="s">
        <v>1033</v>
      </c>
      <c r="D385" s="52">
        <v>171767</v>
      </c>
    </row>
    <row r="386" spans="2:4" x14ac:dyDescent="0.25">
      <c r="B386" t="s">
        <v>1034</v>
      </c>
      <c r="C386" t="s">
        <v>1035</v>
      </c>
      <c r="D386" s="52">
        <v>56592</v>
      </c>
    </row>
    <row r="387" spans="2:4" x14ac:dyDescent="0.25">
      <c r="B387" t="s">
        <v>1036</v>
      </c>
      <c r="C387" t="s">
        <v>1037</v>
      </c>
      <c r="D387" s="52">
        <v>28243</v>
      </c>
    </row>
    <row r="388" spans="2:4" x14ac:dyDescent="0.25">
      <c r="B388" t="s">
        <v>1038</v>
      </c>
      <c r="C388" t="s">
        <v>1039</v>
      </c>
      <c r="D388" s="52">
        <v>71905</v>
      </c>
    </row>
    <row r="389" spans="2:4" x14ac:dyDescent="0.25">
      <c r="B389" t="s">
        <v>1040</v>
      </c>
      <c r="C389" t="s">
        <v>1041</v>
      </c>
      <c r="D389" s="52">
        <v>44806</v>
      </c>
    </row>
    <row r="390" spans="2:4" x14ac:dyDescent="0.25">
      <c r="B390" t="s">
        <v>1042</v>
      </c>
      <c r="C390" t="s">
        <v>1043</v>
      </c>
      <c r="D390" s="52">
        <v>56610</v>
      </c>
    </row>
    <row r="391" spans="2:4" x14ac:dyDescent="0.25">
      <c r="B391" t="s">
        <v>1044</v>
      </c>
      <c r="C391" t="s">
        <v>1045</v>
      </c>
      <c r="D391" s="52">
        <v>47162</v>
      </c>
    </row>
    <row r="392" spans="2:4" x14ac:dyDescent="0.25">
      <c r="B392" t="s">
        <v>1046</v>
      </c>
      <c r="C392" t="s">
        <v>1047</v>
      </c>
      <c r="D392" s="52">
        <v>89811</v>
      </c>
    </row>
    <row r="393" spans="2:4" x14ac:dyDescent="0.25">
      <c r="B393" t="s">
        <v>1048</v>
      </c>
      <c r="C393" t="s">
        <v>1049</v>
      </c>
      <c r="D393" s="52">
        <v>43618</v>
      </c>
    </row>
    <row r="394" spans="2:4" x14ac:dyDescent="0.25">
      <c r="B394" t="s">
        <v>1050</v>
      </c>
      <c r="C394" t="s">
        <v>1051</v>
      </c>
      <c r="D394" s="52">
        <v>225344</v>
      </c>
    </row>
    <row r="395" spans="2:4" x14ac:dyDescent="0.25">
      <c r="B395" t="s">
        <v>1052</v>
      </c>
      <c r="C395" t="s">
        <v>1053</v>
      </c>
      <c r="D395" s="52">
        <v>72133</v>
      </c>
    </row>
    <row r="396" spans="2:4" x14ac:dyDescent="0.25">
      <c r="B396" t="s">
        <v>1054</v>
      </c>
      <c r="C396" t="s">
        <v>1055</v>
      </c>
      <c r="D396" s="52">
        <v>465471</v>
      </c>
    </row>
    <row r="397" spans="2:4" x14ac:dyDescent="0.25">
      <c r="B397" t="s">
        <v>1056</v>
      </c>
      <c r="C397" t="s">
        <v>1057</v>
      </c>
      <c r="D397" s="52">
        <v>116720</v>
      </c>
    </row>
    <row r="398" spans="2:4" x14ac:dyDescent="0.25">
      <c r="B398" t="s">
        <v>1058</v>
      </c>
      <c r="C398" t="s">
        <v>1059</v>
      </c>
      <c r="D398" s="52">
        <v>99000</v>
      </c>
    </row>
    <row r="399" spans="2:4" x14ac:dyDescent="0.25">
      <c r="B399" t="s">
        <v>1060</v>
      </c>
      <c r="C399" t="s">
        <v>1061</v>
      </c>
      <c r="D399" s="52">
        <v>110970</v>
      </c>
    </row>
    <row r="400" spans="2:4" x14ac:dyDescent="0.25">
      <c r="B400" t="s">
        <v>1062</v>
      </c>
      <c r="C400" t="s">
        <v>1063</v>
      </c>
      <c r="D400" s="52">
        <v>53964</v>
      </c>
    </row>
    <row r="401" spans="2:4" x14ac:dyDescent="0.25">
      <c r="B401" t="s">
        <v>1064</v>
      </c>
      <c r="C401" t="s">
        <v>1065</v>
      </c>
      <c r="D401" s="52">
        <v>75155</v>
      </c>
    </row>
    <row r="402" spans="2:4" x14ac:dyDescent="0.25">
      <c r="B402" t="s">
        <v>1066</v>
      </c>
      <c r="C402" t="s">
        <v>1067</v>
      </c>
      <c r="D402" s="52">
        <v>35396</v>
      </c>
    </row>
    <row r="403" spans="2:4" x14ac:dyDescent="0.25">
      <c r="B403" t="s">
        <v>1068</v>
      </c>
      <c r="C403" t="s">
        <v>1069</v>
      </c>
      <c r="D403" s="52">
        <v>813054</v>
      </c>
    </row>
    <row r="404" spans="2:4" x14ac:dyDescent="0.25">
      <c r="B404" t="s">
        <v>1070</v>
      </c>
      <c r="C404" t="s">
        <v>1071</v>
      </c>
      <c r="D404" s="52">
        <v>184319</v>
      </c>
    </row>
    <row r="405" spans="2:4" x14ac:dyDescent="0.25">
      <c r="B405" t="s">
        <v>1072</v>
      </c>
      <c r="C405" t="s">
        <v>1073</v>
      </c>
      <c r="D405" s="52">
        <v>46401</v>
      </c>
    </row>
    <row r="406" spans="2:4" x14ac:dyDescent="0.25">
      <c r="B406" t="s">
        <v>1074</v>
      </c>
      <c r="C406" t="s">
        <v>1075</v>
      </c>
      <c r="D406" s="52">
        <v>93433</v>
      </c>
    </row>
    <row r="407" spans="2:4" x14ac:dyDescent="0.25">
      <c r="B407" t="s">
        <v>1076</v>
      </c>
      <c r="C407" t="s">
        <v>1077</v>
      </c>
      <c r="D407" s="52">
        <v>48681</v>
      </c>
    </row>
    <row r="408" spans="2:4" x14ac:dyDescent="0.25">
      <c r="B408" t="s">
        <v>1078</v>
      </c>
      <c r="C408" t="s">
        <v>1079</v>
      </c>
      <c r="D408" s="52">
        <v>45458</v>
      </c>
    </row>
    <row r="409" spans="2:4" x14ac:dyDescent="0.25">
      <c r="B409" t="s">
        <v>1080</v>
      </c>
      <c r="C409" t="s">
        <v>1081</v>
      </c>
      <c r="D409" s="52">
        <v>22884</v>
      </c>
    </row>
    <row r="410" spans="2:4" x14ac:dyDescent="0.25">
      <c r="B410" t="s">
        <v>1082</v>
      </c>
      <c r="C410" t="s">
        <v>1083</v>
      </c>
      <c r="D410" s="52">
        <v>45096</v>
      </c>
    </row>
    <row r="411" spans="2:4" x14ac:dyDescent="0.25">
      <c r="B411" t="s">
        <v>1084</v>
      </c>
      <c r="C411" t="s">
        <v>1085</v>
      </c>
      <c r="D411" s="52">
        <v>41997</v>
      </c>
    </row>
    <row r="412" spans="2:4" x14ac:dyDescent="0.25">
      <c r="B412" t="s">
        <v>1086</v>
      </c>
      <c r="C412" t="s">
        <v>1087</v>
      </c>
      <c r="D412" s="52">
        <v>44265</v>
      </c>
    </row>
    <row r="413" spans="2:4" x14ac:dyDescent="0.25">
      <c r="B413" t="s">
        <v>1088</v>
      </c>
      <c r="C413" t="s">
        <v>1089</v>
      </c>
      <c r="D413" s="52">
        <v>14730</v>
      </c>
    </row>
    <row r="414" spans="2:4" x14ac:dyDescent="0.25">
      <c r="B414" t="s">
        <v>1090</v>
      </c>
      <c r="C414" t="s">
        <v>1091</v>
      </c>
      <c r="D414" s="52">
        <v>18301</v>
      </c>
    </row>
    <row r="415" spans="2:4" x14ac:dyDescent="0.25">
      <c r="B415" t="s">
        <v>1092</v>
      </c>
      <c r="C415" t="s">
        <v>1093</v>
      </c>
      <c r="D415" s="52">
        <v>35926</v>
      </c>
    </row>
    <row r="416" spans="2:4" x14ac:dyDescent="0.25">
      <c r="B416" t="s">
        <v>1094</v>
      </c>
      <c r="C416" t="s">
        <v>1095</v>
      </c>
      <c r="D416" s="52">
        <v>81758</v>
      </c>
    </row>
    <row r="417" spans="2:4" x14ac:dyDescent="0.25">
      <c r="B417" t="s">
        <v>1096</v>
      </c>
      <c r="C417" t="s">
        <v>1097</v>
      </c>
      <c r="D417" s="52">
        <v>258628</v>
      </c>
    </row>
    <row r="418" spans="2:4" x14ac:dyDescent="0.25">
      <c r="B418" t="s">
        <v>1098</v>
      </c>
      <c r="C418" t="s">
        <v>1099</v>
      </c>
      <c r="D418" s="52">
        <v>336211</v>
      </c>
    </row>
    <row r="419" spans="2:4" x14ac:dyDescent="0.25">
      <c r="B419" t="s">
        <v>1100</v>
      </c>
      <c r="C419" t="s">
        <v>1101</v>
      </c>
      <c r="D419" s="52">
        <v>303694</v>
      </c>
    </row>
    <row r="420" spans="2:4" x14ac:dyDescent="0.25">
      <c r="B420" t="s">
        <v>1102</v>
      </c>
      <c r="C420" t="s">
        <v>1103</v>
      </c>
      <c r="D420" s="52">
        <v>98573</v>
      </c>
    </row>
    <row r="421" spans="2:4" x14ac:dyDescent="0.25">
      <c r="B421" t="s">
        <v>1104</v>
      </c>
      <c r="C421" t="s">
        <v>1105</v>
      </c>
      <c r="D421" s="52">
        <v>120747</v>
      </c>
    </row>
    <row r="422" spans="2:4" x14ac:dyDescent="0.25">
      <c r="B422" t="s">
        <v>1106</v>
      </c>
      <c r="C422" t="s">
        <v>1107</v>
      </c>
      <c r="D422" s="52">
        <v>22166</v>
      </c>
    </row>
    <row r="423" spans="2:4" x14ac:dyDescent="0.25">
      <c r="B423" t="s">
        <v>1108</v>
      </c>
      <c r="C423" t="s">
        <v>1109</v>
      </c>
      <c r="D423" s="52">
        <v>37604</v>
      </c>
    </row>
    <row r="424" spans="2:4" x14ac:dyDescent="0.25">
      <c r="B424" t="s">
        <v>1110</v>
      </c>
      <c r="C424" t="s">
        <v>1111</v>
      </c>
      <c r="D424" s="52">
        <v>22329</v>
      </c>
    </row>
    <row r="425" spans="2:4" x14ac:dyDescent="0.25">
      <c r="B425" t="s">
        <v>1112</v>
      </c>
      <c r="C425" t="s">
        <v>1113</v>
      </c>
      <c r="D425" s="52">
        <v>80111</v>
      </c>
    </row>
    <row r="426" spans="2:4" x14ac:dyDescent="0.25">
      <c r="B426" t="s">
        <v>1114</v>
      </c>
      <c r="C426" t="s">
        <v>1115</v>
      </c>
      <c r="D426" s="52">
        <v>20088</v>
      </c>
    </row>
    <row r="427" spans="2:4" x14ac:dyDescent="0.25">
      <c r="B427" t="s">
        <v>1116</v>
      </c>
      <c r="C427" t="s">
        <v>1117</v>
      </c>
      <c r="D427" s="52">
        <v>28962</v>
      </c>
    </row>
    <row r="428" spans="2:4" x14ac:dyDescent="0.25">
      <c r="B428" t="s">
        <v>1118</v>
      </c>
      <c r="C428" t="s">
        <v>1119</v>
      </c>
      <c r="D428" s="52">
        <v>62899</v>
      </c>
    </row>
    <row r="429" spans="2:4" x14ac:dyDescent="0.25">
      <c r="B429" t="s">
        <v>1120</v>
      </c>
      <c r="C429" t="s">
        <v>1121</v>
      </c>
      <c r="D429" s="52">
        <v>93020</v>
      </c>
    </row>
    <row r="430" spans="2:4" x14ac:dyDescent="0.25">
      <c r="B430" t="s">
        <v>1122</v>
      </c>
      <c r="C430" t="s">
        <v>1123</v>
      </c>
      <c r="D430" s="52">
        <v>57520</v>
      </c>
    </row>
    <row r="431" spans="2:4" x14ac:dyDescent="0.25">
      <c r="B431" t="s">
        <v>1124</v>
      </c>
      <c r="C431" t="s">
        <v>1125</v>
      </c>
      <c r="D431" s="52">
        <v>75682</v>
      </c>
    </row>
    <row r="432" spans="2:4" x14ac:dyDescent="0.25">
      <c r="B432" t="s">
        <v>1126</v>
      </c>
      <c r="C432" t="s">
        <v>1127</v>
      </c>
      <c r="D432" s="52">
        <v>21314</v>
      </c>
    </row>
    <row r="433" spans="2:4" x14ac:dyDescent="0.25">
      <c r="B433" t="s">
        <v>1128</v>
      </c>
      <c r="C433" t="s">
        <v>1129</v>
      </c>
      <c r="D433" s="52">
        <v>613306</v>
      </c>
    </row>
    <row r="434" spans="2:4" x14ac:dyDescent="0.25">
      <c r="B434" t="s">
        <v>1130</v>
      </c>
      <c r="C434" t="s">
        <v>1131</v>
      </c>
      <c r="D434" s="52">
        <v>390322</v>
      </c>
    </row>
    <row r="435" spans="2:4" x14ac:dyDescent="0.25">
      <c r="B435" t="s">
        <v>1132</v>
      </c>
      <c r="C435" t="s">
        <v>1133</v>
      </c>
      <c r="D435" s="52">
        <v>62768</v>
      </c>
    </row>
    <row r="436" spans="2:4" x14ac:dyDescent="0.25">
      <c r="B436" t="s">
        <v>1134</v>
      </c>
      <c r="C436" t="s">
        <v>1135</v>
      </c>
      <c r="D436" s="52">
        <v>13843</v>
      </c>
    </row>
    <row r="437" spans="2:4" x14ac:dyDescent="0.25">
      <c r="B437" t="s">
        <v>1136</v>
      </c>
      <c r="C437" t="s">
        <v>1137</v>
      </c>
      <c r="D437" s="52">
        <v>17451</v>
      </c>
    </row>
    <row r="438" spans="2:4" x14ac:dyDescent="0.25">
      <c r="B438" t="s">
        <v>1138</v>
      </c>
      <c r="C438" t="s">
        <v>1139</v>
      </c>
      <c r="D438" s="52">
        <v>974593</v>
      </c>
    </row>
    <row r="439" spans="2:4" x14ac:dyDescent="0.25">
      <c r="B439" t="s">
        <v>1140</v>
      </c>
      <c r="C439" t="s">
        <v>1141</v>
      </c>
      <c r="D439" s="52">
        <v>286138</v>
      </c>
    </row>
    <row r="440" spans="2:4" x14ac:dyDescent="0.25">
      <c r="B440" t="s">
        <v>1142</v>
      </c>
      <c r="C440" t="s">
        <v>1143</v>
      </c>
      <c r="D440" s="52">
        <v>879668</v>
      </c>
    </row>
    <row r="441" spans="2:4" x14ac:dyDescent="0.25">
      <c r="B441" t="s">
        <v>1144</v>
      </c>
      <c r="C441" t="s">
        <v>1145</v>
      </c>
      <c r="D441" s="52">
        <v>16399</v>
      </c>
    </row>
    <row r="442" spans="2:4" x14ac:dyDescent="0.25">
      <c r="B442" t="s">
        <v>1146</v>
      </c>
      <c r="C442" t="s">
        <v>1147</v>
      </c>
      <c r="D442" s="52">
        <v>62898</v>
      </c>
    </row>
    <row r="443" spans="2:4" x14ac:dyDescent="0.25">
      <c r="B443" t="s">
        <v>1148</v>
      </c>
      <c r="C443" t="s">
        <v>1149</v>
      </c>
      <c r="D443" s="52">
        <v>248131</v>
      </c>
    </row>
  </sheetData>
  <hyperlinks>
    <hyperlink ref="B6" r:id="rId1" xr:uid="{D07551F5-3A12-401D-9AAF-B063600C4879}"/>
    <hyperlink ref="B9" r:id="rId2" xr:uid="{1566D1D5-CC3A-4B07-8466-288D32A7634E}"/>
    <hyperlink ref="B7" r:id="rId3" xr:uid="{70EE353D-87E1-4BB9-9078-E5DC94A4B4BD}"/>
    <hyperlink ref="B8" r:id="rId4" xr:uid="{407E4ACA-6280-4EEB-BA8E-C138C4D90B66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2"/>
  <sheetViews>
    <sheetView workbookViewId="0"/>
  </sheetViews>
  <sheetFormatPr defaultRowHeight="15" x14ac:dyDescent="0.25"/>
  <cols>
    <col min="1" max="1" width="20.140625" customWidth="1"/>
    <col min="2" max="26" width="10.140625" customWidth="1"/>
    <col min="27" max="27" width="12.85546875" customWidth="1"/>
    <col min="28" max="43" width="10.140625" customWidth="1"/>
  </cols>
  <sheetData>
    <row r="1" spans="1:43" s="4" customFormat="1" x14ac:dyDescent="0.25">
      <c r="A1" s="15" t="s">
        <v>139</v>
      </c>
      <c r="B1" s="4" t="s">
        <v>10</v>
      </c>
      <c r="C1" s="60" t="s">
        <v>177</v>
      </c>
      <c r="D1" s="61" t="s">
        <v>178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60" t="s">
        <v>144</v>
      </c>
      <c r="M1" s="61" t="s">
        <v>145</v>
      </c>
      <c r="N1" s="4" t="s">
        <v>18</v>
      </c>
      <c r="O1" s="60" t="s">
        <v>1150</v>
      </c>
      <c r="P1" s="61" t="s">
        <v>1151</v>
      </c>
      <c r="Q1" s="60" t="s">
        <v>1152</v>
      </c>
      <c r="R1" s="61" t="s">
        <v>1153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60" t="s">
        <v>1154</v>
      </c>
      <c r="AA1" s="66" t="s">
        <v>1155</v>
      </c>
      <c r="AB1" s="61" t="s">
        <v>1156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15.75" thickBot="1" x14ac:dyDescent="0.3">
      <c r="A2" t="s">
        <v>140</v>
      </c>
      <c r="B2">
        <f>'OECD TTL'!C49*10^6*About!$A$37</f>
        <v>441483794392.80725</v>
      </c>
      <c r="C2" s="62">
        <f>'OECD TTL'!D49*10^6*About!$A$37*('U.S. Data for ISIC Splits'!D7/SUM('U.S. Data for ISIC Splits'!D7:E7))</f>
        <v>36938849988.163109</v>
      </c>
      <c r="D2" s="63">
        <f>'OECD TTL'!D49*10^6*About!$A$37*('U.S. Data for ISIC Splits'!E7/SUM('U.S. Data for ISIC Splits'!D7:E7))</f>
        <v>247534932624.0546</v>
      </c>
      <c r="E2">
        <f>'OECD TTL'!E49*10^6*About!$A$37</f>
        <v>62857069088.715157</v>
      </c>
      <c r="F2">
        <f>'OECD TTL'!F49*10^6*About!$A$37</f>
        <v>85036777291.92421</v>
      </c>
      <c r="G2">
        <f>'OECD TTL'!G49*10^6*About!$A$37</f>
        <v>906500351407.70496</v>
      </c>
      <c r="H2">
        <f>'OECD TTL'!H49*10^6*About!$A$37</f>
        <v>84293507922.216553</v>
      </c>
      <c r="I2">
        <f>'OECD TTL'!I49*10^6*About!$A$37</f>
        <v>95524595796.925964</v>
      </c>
      <c r="J2">
        <f>'OECD TTL'!J49*10^6*About!$A$37</f>
        <v>260772275660.39566</v>
      </c>
      <c r="K2">
        <f>'OECD TTL'!K49*10^6*About!$A$37</f>
        <v>474768371261.97699</v>
      </c>
      <c r="L2" s="64">
        <f>'OECD TTL'!L49*10^6*About!$A$37*('U.S. Data for ISIC Splits'!G7/SUM('U.S. Data for ISIC Splits'!G7:H7))</f>
        <v>499640432005.05627</v>
      </c>
      <c r="M2" s="65">
        <f>'OECD TTL'!L49*10^6*About!$A$37*('U.S. Data for ISIC Splits'!H7/SUM('U.S. Data for ISIC Splits'!G7:H7))</f>
        <v>261091360389.58212</v>
      </c>
      <c r="N2">
        <f>'OECD TTL'!M49*10^6*About!$A$37</f>
        <v>223748975398.38916</v>
      </c>
      <c r="O2" s="64">
        <f>'OECD TTL'!N49*10^6*About!$A$37*('U.S. Data for ISIC Splits'!J7/SUM('U.S. Data for ISIC Splits'!J7:K7))</f>
        <v>25153894841.061447</v>
      </c>
      <c r="P2" s="65">
        <f>'OECD TTL'!N49*10^6*About!$A$37*('U.S. Data for ISIC Splits'!K7/SUM('U.S. Data for ISIC Splits'!J7:K7))</f>
        <v>90595222275.432312</v>
      </c>
      <c r="Q2" s="64">
        <f>'OECD TTL'!O49*10^6*About!$A$37*('U.S. Data for ISIC Splits'!M7/SUM('U.S. Data for ISIC Splits'!M7:N7))</f>
        <v>122028674092.83113</v>
      </c>
      <c r="R2" s="65">
        <f>'OECD TTL'!O49*10^6*About!$A$37*('U.S. Data for ISIC Splits'!N7/SUM('U.S. Data for ISIC Splits'!M7:N7))</f>
        <v>96160747163.028168</v>
      </c>
      <c r="S2">
        <f>'OECD TTL'!P49*10^6*About!$A$37</f>
        <v>356069037551.73682</v>
      </c>
      <c r="T2">
        <f>'OECD TTL'!Q49*10^6*About!$A$37</f>
        <v>368946399756.97949</v>
      </c>
      <c r="U2">
        <f>'OECD TTL'!R49*10^6*About!$A$37</f>
        <v>121331338407.79353</v>
      </c>
      <c r="V2">
        <f>'OECD TTL'!S49*10^6*About!$A$37</f>
        <v>368950080746.95062</v>
      </c>
      <c r="W2">
        <f>'OECD TTL'!T49*10^6*About!$A$37</f>
        <v>645529399157.02246</v>
      </c>
      <c r="X2">
        <f>'OECD TTL'!U49*10^6*About!$A$37</f>
        <v>324491858820.25342</v>
      </c>
      <c r="Y2">
        <f>'OECD TTL'!V49*10^6*About!$A$37</f>
        <v>238992632946.15997</v>
      </c>
      <c r="Z2" s="64">
        <f>'OECD TTL'!W49*10^6*About!$A$37*('U.S. Data for ISIC Splits'!P7/SUM('U.S. Data for ISIC Splits'!P7:R7))</f>
        <v>370549022559.8244</v>
      </c>
      <c r="AA2" s="67">
        <f>'OECD TTL'!W49*10^6*About!$A$37*('U.S. Data for ISIC Splits'!Q7/SUM('U.S. Data for ISIC Splits'!P7:R7))</f>
        <v>77165093097.198166</v>
      </c>
      <c r="AB2" s="65">
        <f>'OECD TTL'!W49*10^6*About!$A$37*('U.S. Data for ISIC Splits'!R7/SUM('U.S. Data for ISIC Splits'!P7:R7))</f>
        <v>13010310183.318045</v>
      </c>
      <c r="AC2">
        <f>'OECD TTL'!X49*10^6*About!$A$37</f>
        <v>1309373273311.197</v>
      </c>
      <c r="AD2">
        <f>'OECD TTL'!Y49*10^6*About!$A$37</f>
        <v>2877559082595.7632</v>
      </c>
      <c r="AE2">
        <f>'OECD TTL'!Z49*10^6*About!$A$37</f>
        <v>1086786328325.8163</v>
      </c>
      <c r="AF2">
        <f>'OECD TTL'!AA49*10^6*About!$A$37</f>
        <v>889011289977.51221</v>
      </c>
      <c r="AG2">
        <f>'OECD TTL'!AB49*10^6*About!$A$37</f>
        <v>636997251876.44775</v>
      </c>
      <c r="AH2">
        <f>'OECD TTL'!AC49*10^6*About!$A$37</f>
        <v>616059587184.04163</v>
      </c>
      <c r="AI2">
        <f>'OECD TTL'!AD49*10^6*About!$A$37</f>
        <v>559992685306.11731</v>
      </c>
      <c r="AJ2">
        <f>'OECD TTL'!AE49*10^6*About!$A$37</f>
        <v>2222818006035.854</v>
      </c>
      <c r="AK2">
        <f>'OECD TTL'!AF49*10^6*About!$A$37</f>
        <v>2908355407112.5698</v>
      </c>
      <c r="AL2">
        <f>'OECD TTL'!AG49*10^6*About!$A$37</f>
        <v>3240677990887.5737</v>
      </c>
      <c r="AM2">
        <f>'OECD TTL'!AH49*10^6*About!$A$37</f>
        <v>2430225710797.9595</v>
      </c>
      <c r="AN2">
        <f>'OECD TTL'!AI49*10^6*About!$A$37</f>
        <v>1263216371380.9558</v>
      </c>
      <c r="AO2">
        <f>'OECD TTL'!AJ49*10^6*About!$A$37</f>
        <v>2118931460310.4419</v>
      </c>
      <c r="AP2">
        <f>'OECD TTL'!AK49*10^6*About!$A$37</f>
        <v>775735798121.65369</v>
      </c>
      <c r="AQ2">
        <f>'OECD TTL'!AL49*10^6*About!$A$37</f>
        <v>20682998307.294415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27D03F10-D7F1-44F2-A272-7445BEC1EDB9}"/>
</file>

<file path=customXml/itemProps2.xml><?xml version="1.0" encoding="utf-8"?>
<ds:datastoreItem xmlns:ds="http://schemas.openxmlformats.org/officeDocument/2006/customXml" ds:itemID="{731CD8D7-1637-4278-8635-B22DBC258540}"/>
</file>

<file path=customXml/itemProps3.xml><?xml version="1.0" encoding="utf-8"?>
<ds:datastoreItem xmlns:ds="http://schemas.openxmlformats.org/officeDocument/2006/customXml" ds:itemID="{17CD8766-9D1F-4E4C-8185-DBBA87C26E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TTL</vt:lpstr>
      <vt:lpstr>U.S. Data for ISIC Splits</vt:lpstr>
      <vt:lpstr>BObIC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2019-12-02T22:49:06Z</dcterms:created>
  <dcterms:modified xsi:type="dcterms:W3CDTF">2021-01-21T23:37:36Z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</Properties>
</file>