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trans/BLP/"/>
    </mc:Choice>
  </mc:AlternateContent>
  <xr:revisionPtr revIDLastSave="3" documentId="13_ncr:1_{4B205CC6-9ACA-42EA-B56F-0DEE60B3EB3A}" xr6:coauthVersionLast="47" xr6:coauthVersionMax="47" xr10:uidLastSave="{05E2F988-486F-4083-8DE4-5D6F49F737B9}"/>
  <bookViews>
    <workbookView xWindow="9510" yWindow="0" windowWidth="9780" windowHeight="11370" activeTab="1" xr2:uid="{47C8BA48-D4C7-4BCF-988F-BE27F302F0CE}"/>
  </bookViews>
  <sheets>
    <sheet name="About" sheetId="1" r:id="rId1"/>
    <sheet name="Raw-data" sheetId="2" r:id="rId2"/>
    <sheet name="BL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5" i="2"/>
  <c r="B4" i="2"/>
  <c r="L2" i="3" s="1"/>
  <c r="I2" i="3" l="1"/>
  <c r="J2" i="3"/>
  <c r="K2" i="3"/>
  <c r="E2" i="3"/>
  <c r="H2" i="3"/>
  <c r="D2" i="3"/>
  <c r="C2" i="3"/>
  <c r="Y2" i="3" s="1"/>
  <c r="G2" i="3"/>
  <c r="Z2" i="3" s="1"/>
  <c r="F2" i="3"/>
  <c r="T2" i="3"/>
  <c r="S2" i="3"/>
  <c r="V2" i="3"/>
  <c r="O2" i="3" l="1"/>
  <c r="M2" i="3"/>
  <c r="AC2" i="3"/>
  <c r="AB2" i="3"/>
  <c r="Q2" i="3"/>
  <c r="AD2" i="3"/>
  <c r="X2" i="3"/>
  <c r="AF2" i="3"/>
  <c r="AE2" i="3"/>
  <c r="U2" i="3"/>
  <c r="AA2" i="3"/>
  <c r="W2" i="3"/>
  <c r="R2" i="3"/>
  <c r="N2" i="3"/>
  <c r="P2" i="3"/>
</calcChain>
</file>

<file path=xl/sharedStrings.xml><?xml version="1.0" encoding="utf-8"?>
<sst xmlns="http://schemas.openxmlformats.org/spreadsheetml/2006/main" count="22" uniqueCount="22">
  <si>
    <t xml:space="preserve">Sources : </t>
  </si>
  <si>
    <t>Notes :</t>
  </si>
  <si>
    <t xml:space="preserve">BLP BAU LCFS Percentage </t>
  </si>
  <si>
    <t>Historic data</t>
  </si>
  <si>
    <t>Eurostat, EU meets 2020 renewable energy target in transport</t>
  </si>
  <si>
    <t xml:space="preserve">EU RED I </t>
  </si>
  <si>
    <t>https://eur-lex.europa.eu/resource.html?uri=cellar:1bdc63bd-b7e9-11e6-9e3c-01aa75ed71a1.0001.02/DOC_2&amp;format=PDF</t>
  </si>
  <si>
    <t>EU RED I p.37</t>
  </si>
  <si>
    <t>REF2016</t>
  </si>
  <si>
    <t>EUCO27</t>
  </si>
  <si>
    <t>REF</t>
  </si>
  <si>
    <t>REG</t>
  </si>
  <si>
    <t>MIX</t>
  </si>
  <si>
    <t>MIX-CP</t>
  </si>
  <si>
    <t>MIX-H2</t>
  </si>
  <si>
    <t>EU RED III</t>
  </si>
  <si>
    <t>EU RED II, p.185</t>
  </si>
  <si>
    <t>BAU LCFS Perc (dimensionless)</t>
  </si>
  <si>
    <t>Forecast 2030</t>
  </si>
  <si>
    <t>2050 is extrapolated from 2020 and 2030 data</t>
  </si>
  <si>
    <t>2030 forecast from EU RED I is used (REF2016)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</si>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</sst>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4" fillId="2" borderId="0" xfId="2" applyFill="1"/>
    <xf numFmtId="0" fontId="6" fillId="2" borderId="0" xfId="2" applyFont="1" applyFill="1"/>
    <xf numFmtId="0" fontId="7" fillId="2" borderId="0" xfId="0" applyFont="1" applyFill="1"/>
    <xf numFmtId="0" fontId="8" fillId="2" borderId="0" xfId="0" applyFont="1" applyFill="1"/>
    <xf numFmtId="9" fontId="0" fillId="0" borderId="0" xfId="1" applyFont="1"/>
    <xf numFmtId="0" fontId="2" fillId="3" borderId="0" xfId="0" applyFont="1" applyFill="1"/>
    <xf numFmtId="0" fontId="9" fillId="3" borderId="0" xfId="2" applyFont="1" applyFill="1"/>
    <xf numFmtId="0" fontId="4" fillId="0" borderId="0" xfId="2"/>
    <xf numFmtId="0" fontId="10" fillId="3" borderId="0" xfId="2" applyFont="1" applyFill="1"/>
    <xf numFmtId="0" fontId="2" fillId="3" borderId="0" xfId="1" applyNumberFormat="1" applyFont="1" applyFill="1"/>
    <xf numFmtId="0" fontId="8" fillId="0" borderId="0" xfId="0" applyFont="1"/>
    <xf numFmtId="0" fontId="8" fillId="0" borderId="0" xfId="0" applyFont="1" applyAlignment="1">
      <alignment wrapText="1"/>
    </xf>
    <xf numFmtId="164" fontId="0" fillId="0" borderId="0" xfId="1" applyNumberFormat="1" applyFont="1"/>
    <xf numFmtId="0" fontId="11" fillId="2" borderId="0" xfId="0" applyFont="1" applyFill="1"/>
    <xf numFmtId="0" fontId="8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3</xdr:col>
      <xdr:colOff>273050</xdr:colOff>
      <xdr:row>7</xdr:row>
      <xdr:rowOff>65941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D3FFB1-A18B-47FD-B41A-03C360C38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127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87630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20FFA921-75E9-4FE4-98F9-F645F731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5353" y="282575"/>
          <a:ext cx="3272067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ur-lex.europa.eu/resource.html?uri=cellar:1bdc63bd-b7e9-11e6-9e3c-01aa75ed71a1.0001.02/DOC_2&amp;format=PDF" TargetMode="External"/><Relationship Id="rId1" Type="http://schemas.openxmlformats.org/officeDocument/2006/relationships/hyperlink" Target="https://ec.europa.eu/eurostat/web/products-eurostat-news/-/ddn-20220202-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web/products-eurostat-news/-/ddn-20220202-2" TargetMode="External"/><Relationship Id="rId2" Type="http://schemas.openxmlformats.org/officeDocument/2006/relationships/hyperlink" Target="https://www.europarl.europa.eu/legislative-train/carriage/revision-of-the-renewable-energy-directive/report?sid=7401" TargetMode="External"/><Relationship Id="rId1" Type="http://schemas.openxmlformats.org/officeDocument/2006/relationships/hyperlink" Target="https://eur-lex.europa.eu/resource.html?uri=cellar:0f87c682-e576-11eb-a1a5-01aa75ed71a1.0001.02/DOC_1&amp;format=PDF" TargetMode="External"/><Relationship Id="rId4" Type="http://schemas.openxmlformats.org/officeDocument/2006/relationships/hyperlink" Target="https://eur-lex.europa.eu/resource.html?uri=cellar:1bdc63bd-b7e9-11e6-9e3c-01aa75ed71a1.0001.02/DOC_2&amp;forma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656A-51BA-43CD-ABC4-585DC9DA8C71}">
  <dimension ref="B11:D31"/>
  <sheetViews>
    <sheetView topLeftCell="A7" workbookViewId="0">
      <selection activeCell="C25" sqref="C25"/>
    </sheetView>
  </sheetViews>
  <sheetFormatPr defaultColWidth="10.90625" defaultRowHeight="14.5" x14ac:dyDescent="0.35"/>
  <cols>
    <col min="1" max="2" width="10.90625" style="2"/>
    <col min="3" max="3" width="24.453125" style="2" bestFit="1" customWidth="1"/>
    <col min="4" max="16384" width="10.90625" style="2"/>
  </cols>
  <sheetData>
    <row r="11" spans="2:4" x14ac:dyDescent="0.35">
      <c r="B11" s="1" t="s">
        <v>2</v>
      </c>
    </row>
    <row r="12" spans="2:4" x14ac:dyDescent="0.35">
      <c r="B12" s="3"/>
    </row>
    <row r="13" spans="2:4" x14ac:dyDescent="0.35">
      <c r="B13" s="3" t="s">
        <v>0</v>
      </c>
      <c r="C13" s="3" t="s">
        <v>3</v>
      </c>
      <c r="D13" s="4" t="s">
        <v>4</v>
      </c>
    </row>
    <row r="14" spans="2:4" x14ac:dyDescent="0.35">
      <c r="B14" s="3"/>
      <c r="C14" s="5" t="s">
        <v>18</v>
      </c>
      <c r="D14" s="4" t="s">
        <v>5</v>
      </c>
    </row>
    <row r="15" spans="2:4" x14ac:dyDescent="0.35">
      <c r="B15" s="3"/>
      <c r="C15" s="4"/>
    </row>
    <row r="16" spans="2:4" x14ac:dyDescent="0.35">
      <c r="B16" s="3" t="s">
        <v>1</v>
      </c>
    </row>
    <row r="17" spans="2:3" x14ac:dyDescent="0.35">
      <c r="B17" s="6"/>
      <c r="C17" s="17" t="s">
        <v>20</v>
      </c>
    </row>
    <row r="18" spans="2:3" x14ac:dyDescent="0.35">
      <c r="B18" s="7"/>
      <c r="C18" s="17" t="s">
        <v>19</v>
      </c>
    </row>
    <row r="19" spans="2:3" x14ac:dyDescent="0.35">
      <c r="B19" s="7"/>
      <c r="C19" s="7"/>
    </row>
    <row r="20" spans="2:3" x14ac:dyDescent="0.35">
      <c r="B20" s="7"/>
      <c r="C20" s="7"/>
    </row>
    <row r="21" spans="2:3" x14ac:dyDescent="0.35">
      <c r="B21" s="7"/>
      <c r="C21" s="7"/>
    </row>
    <row r="22" spans="2:3" x14ac:dyDescent="0.35">
      <c r="B22" s="7"/>
      <c r="C22" s="7"/>
    </row>
    <row r="23" spans="2:3" x14ac:dyDescent="0.35">
      <c r="B23" s="7"/>
      <c r="C23" s="7"/>
    </row>
    <row r="24" spans="2:3" x14ac:dyDescent="0.35">
      <c r="B24" s="7"/>
      <c r="C24" s="7"/>
    </row>
    <row r="25" spans="2:3" x14ac:dyDescent="0.35">
      <c r="B25" s="7"/>
      <c r="C25" s="7"/>
    </row>
    <row r="26" spans="2:3" x14ac:dyDescent="0.35">
      <c r="B26" s="7"/>
      <c r="C26" s="7"/>
    </row>
    <row r="27" spans="2:3" x14ac:dyDescent="0.35">
      <c r="B27" s="7"/>
      <c r="C27" s="7"/>
    </row>
    <row r="28" spans="2:3" x14ac:dyDescent="0.35">
      <c r="B28" s="7"/>
      <c r="C28" s="7"/>
    </row>
    <row r="29" spans="2:3" x14ac:dyDescent="0.35">
      <c r="B29" s="7"/>
      <c r="C29" s="7"/>
    </row>
    <row r="30" spans="2:3" x14ac:dyDescent="0.35">
      <c r="B30" s="7"/>
      <c r="C30" s="7"/>
    </row>
    <row r="31" spans="2:3" x14ac:dyDescent="0.35">
      <c r="B31" s="7"/>
      <c r="C31" s="7"/>
    </row>
  </sheetData>
  <hyperlinks>
    <hyperlink ref="D13" r:id="rId1" location=":~:text=In%202020%2C%20all%20EU%20Member,and%20Cyprus%20(%2B4.1%20pp)." display="Eurostat, " xr:uid="{7B7E6C82-E390-4AC7-AF33-4F02C8F0A9ED}"/>
    <hyperlink ref="D14" r:id="rId2" display="JRC-IDEES Potencia 2019" xr:uid="{BA5D1D3C-FDA3-4ACB-BD88-C8D37D28B72D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4E70-1F68-4EEB-960E-6986EB7EB31E}">
  <dimension ref="A2:B19"/>
  <sheetViews>
    <sheetView tabSelected="1" topLeftCell="A7" workbookViewId="0">
      <selection activeCell="A19" sqref="A19"/>
    </sheetView>
  </sheetViews>
  <sheetFormatPr defaultColWidth="10.90625" defaultRowHeight="14.5" x14ac:dyDescent="0.35"/>
  <cols>
    <col min="1" max="1" width="25.90625" customWidth="1"/>
  </cols>
  <sheetData>
    <row r="2" spans="1:2" x14ac:dyDescent="0.35">
      <c r="A2" s="11" t="s">
        <v>6</v>
      </c>
    </row>
    <row r="3" spans="1:2" x14ac:dyDescent="0.35">
      <c r="A3" s="9" t="s">
        <v>7</v>
      </c>
      <c r="B3" s="9">
        <v>2030</v>
      </c>
    </row>
    <row r="4" spans="1:2" x14ac:dyDescent="0.35">
      <c r="A4" t="s">
        <v>8</v>
      </c>
      <c r="B4" s="16">
        <f>39/274</f>
        <v>0.14233576642335766</v>
      </c>
    </row>
    <row r="5" spans="1:2" x14ac:dyDescent="0.35">
      <c r="A5" t="s">
        <v>9</v>
      </c>
      <c r="B5" s="16">
        <f>46/256</f>
        <v>0.1796875</v>
      </c>
    </row>
    <row r="7" spans="1:2" x14ac:dyDescent="0.35">
      <c r="A7" s="10" t="s">
        <v>16</v>
      </c>
      <c r="B7" s="9">
        <v>2030</v>
      </c>
    </row>
    <row r="8" spans="1:2" x14ac:dyDescent="0.35">
      <c r="A8" t="s">
        <v>10</v>
      </c>
      <c r="B8" s="16">
        <v>0.21199999999999999</v>
      </c>
    </row>
    <row r="9" spans="1:2" x14ac:dyDescent="0.35">
      <c r="A9" t="s">
        <v>11</v>
      </c>
      <c r="B9" s="16">
        <v>0.28799999999999998</v>
      </c>
    </row>
    <row r="10" spans="1:2" x14ac:dyDescent="0.35">
      <c r="A10" t="s">
        <v>12</v>
      </c>
      <c r="B10" s="16">
        <v>0.27700000000000002</v>
      </c>
    </row>
    <row r="11" spans="1:2" x14ac:dyDescent="0.35">
      <c r="A11" t="s">
        <v>13</v>
      </c>
      <c r="B11" s="16">
        <v>0.27200000000000002</v>
      </c>
    </row>
    <row r="12" spans="1:2" x14ac:dyDescent="0.35">
      <c r="A12" t="s">
        <v>14</v>
      </c>
      <c r="B12" s="16">
        <v>0.28000000000000003</v>
      </c>
    </row>
    <row r="15" spans="1:2" x14ac:dyDescent="0.35">
      <c r="A15" s="12" t="s">
        <v>15</v>
      </c>
      <c r="B15" s="13">
        <v>2030</v>
      </c>
    </row>
    <row r="16" spans="1:2" x14ac:dyDescent="0.35">
      <c r="B16" s="16">
        <v>0.28999999999999998</v>
      </c>
    </row>
    <row r="18" spans="1:2" x14ac:dyDescent="0.35">
      <c r="A18" t="s">
        <v>21</v>
      </c>
      <c r="B18" s="11">
        <v>2020</v>
      </c>
    </row>
    <row r="19" spans="1:2" x14ac:dyDescent="0.35">
      <c r="B19" s="8">
        <v>0.10199999999999999</v>
      </c>
    </row>
  </sheetData>
  <hyperlinks>
    <hyperlink ref="A7" r:id="rId1" display="EU RED II" xr:uid="{2A62CE30-B330-484D-8A72-52C3BE8D3817}"/>
    <hyperlink ref="A15" r:id="rId2" xr:uid="{D1D5E8E3-DD88-4C7A-B540-F2D3386F36C0}"/>
    <hyperlink ref="B18" r:id="rId3" location=":~:text=In%202020%2C%20all%20EU%20Member,and%20Cyprus%20(%2B4.1%20pp)." display="https://ec.europa.eu/eurostat/web/products-eurostat-news/-/ddn-20220202-2 - :~:text=In%202020%2C%20all%20EU%20Member,and%20Cyprus%20(%2B4.1%20pp)." xr:uid="{6B03594F-0DCA-4C5E-8BBC-0809F37872D8}"/>
    <hyperlink ref="A2" r:id="rId4" xr:uid="{0D00295C-74B4-4212-874F-E70A9853F7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5D4E-F53B-4B5E-BB16-4C55487DB1BE}">
  <sheetPr>
    <tabColor theme="4"/>
  </sheetPr>
  <dimension ref="A1:AF2"/>
  <sheetViews>
    <sheetView workbookViewId="0">
      <selection activeCell="C8" sqref="C8"/>
    </sheetView>
  </sheetViews>
  <sheetFormatPr defaultColWidth="10.90625" defaultRowHeight="14.5" x14ac:dyDescent="0.35"/>
  <cols>
    <col min="1" max="1" width="16.81640625" customWidth="1"/>
  </cols>
  <sheetData>
    <row r="1" spans="1:32" x14ac:dyDescent="0.35">
      <c r="A1" s="14"/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2" ht="34" customHeight="1" x14ac:dyDescent="0.35">
      <c r="A2" s="15" t="s">
        <v>17</v>
      </c>
      <c r="B2" s="14">
        <f>'Raw-data'!B19</f>
        <v>0.10199999999999999</v>
      </c>
      <c r="C2" s="14">
        <f>($L$2-$B$2)/($L$1-$B$1)*(C1-$B$1)+$B$2</f>
        <v>0.10603357664233576</v>
      </c>
      <c r="D2" s="14">
        <f t="shared" ref="D2:K2" si="0">($L$2-$B$2)/($L$1-$B$1)*(D1-$B$1)+$B$2</f>
        <v>0.11006715328467152</v>
      </c>
      <c r="E2" s="14">
        <f t="shared" si="0"/>
        <v>0.11410072992700729</v>
      </c>
      <c r="F2" s="14">
        <f t="shared" si="0"/>
        <v>0.11813430656934307</v>
      </c>
      <c r="G2" s="14">
        <f t="shared" si="0"/>
        <v>0.12216788321167882</v>
      </c>
      <c r="H2" s="14">
        <f t="shared" si="0"/>
        <v>0.1262014598540146</v>
      </c>
      <c r="I2" s="14">
        <f t="shared" si="0"/>
        <v>0.13023503649635038</v>
      </c>
      <c r="J2" s="14">
        <f t="shared" si="0"/>
        <v>0.13426861313868613</v>
      </c>
      <c r="K2" s="14">
        <f t="shared" si="0"/>
        <v>0.13830218978102188</v>
      </c>
      <c r="L2" s="14">
        <f>'Raw-data'!B4</f>
        <v>0.14233576642335766</v>
      </c>
      <c r="M2" s="18">
        <f>TREND($B$2:$L$2,$B$1:$L$1,M1)</f>
        <v>0.14636934306569316</v>
      </c>
      <c r="N2" s="18">
        <f t="shared" ref="N2:V2" si="1">TREND($B$2:$L$2,$B$1:$L$1,N1)</f>
        <v>0.15040291970803032</v>
      </c>
      <c r="O2" s="18">
        <f t="shared" si="1"/>
        <v>0.15443649635036572</v>
      </c>
      <c r="P2" s="18">
        <f t="shared" si="1"/>
        <v>0.15847007299270111</v>
      </c>
      <c r="Q2" s="18">
        <f t="shared" si="1"/>
        <v>0.1625036496350365</v>
      </c>
      <c r="R2" s="18">
        <f t="shared" si="1"/>
        <v>0.16653722627737189</v>
      </c>
      <c r="S2" s="18">
        <f t="shared" si="1"/>
        <v>0.17057080291970905</v>
      </c>
      <c r="T2" s="18">
        <f t="shared" si="1"/>
        <v>0.17460437956204444</v>
      </c>
      <c r="U2" s="18">
        <f t="shared" si="1"/>
        <v>0.17863795620437983</v>
      </c>
      <c r="V2" s="18">
        <f t="shared" si="1"/>
        <v>0.18267153284671522</v>
      </c>
      <c r="W2" s="18">
        <f>TREND($B$2:$L$2,$B$1:$L$1,W1)</f>
        <v>0.18670510948905239</v>
      </c>
      <c r="X2" s="18">
        <f t="shared" ref="X2" si="2">TREND($B$2:$L$2,$B$1:$L$1,X1)</f>
        <v>0.19073868613138778</v>
      </c>
      <c r="Y2" s="18">
        <f t="shared" ref="Y2" si="3">TREND($B$2:$L$2,$B$1:$L$1,Y1)</f>
        <v>0.19477226277372317</v>
      </c>
      <c r="Z2" s="18">
        <f t="shared" ref="Z2" si="4">TREND($B$2:$L$2,$B$1:$L$1,Z1)</f>
        <v>0.19880583941605856</v>
      </c>
      <c r="AA2" s="18">
        <f t="shared" ref="AA2" si="5">TREND($B$2:$L$2,$B$1:$L$1,AA1)</f>
        <v>0.20283941605839395</v>
      </c>
      <c r="AB2" s="18">
        <f t="shared" ref="AB2" si="6">TREND($B$2:$L$2,$B$1:$L$1,AB1)</f>
        <v>0.20687299270073112</v>
      </c>
      <c r="AC2" s="18">
        <f t="shared" ref="AC2" si="7">TREND($B$2:$L$2,$B$1:$L$1,AC1)</f>
        <v>0.21090656934306651</v>
      </c>
      <c r="AD2" s="18">
        <f t="shared" ref="AD2" si="8">TREND($B$2:$L$2,$B$1:$L$1,AD1)</f>
        <v>0.2149401459854019</v>
      </c>
      <c r="AE2" s="18">
        <f t="shared" ref="AE2" si="9">TREND($B$2:$L$2,$B$1:$L$1,AE1)</f>
        <v>0.21897372262773729</v>
      </c>
      <c r="AF2" s="18">
        <f t="shared" ref="AF2" si="10">TREND($B$2:$L$2,$B$1:$L$1,AF1)</f>
        <v>0.22300729927007268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0F3CA1-459A-43A6-9BDC-271E9A326C86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450CD3D1-EE04-4F21-B653-6CA85E5206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8D7905-FE87-4243-B092-6DB7BD4C2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Raw-data</vt:lpstr>
      <vt:lpstr>BLP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Mary Francis Swint</cp:lastModifiedBy>
  <dcterms:created xsi:type="dcterms:W3CDTF">2023-10-30T16:45:58Z</dcterms:created>
  <dcterms:modified xsi:type="dcterms:W3CDTF">2023-11-27T22:10:39Z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