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AA8A955A-9CDA-4EA2-A77E-6FEFC3BE343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6" l="1"/>
  <c r="D5" i="6"/>
  <c r="D8" i="6" s="1"/>
  <c r="C5" i="6"/>
  <c r="C8" i="6" s="1"/>
  <c r="B12" i="6" s="1"/>
  <c r="B5" i="6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12" i="6"/>
  <c r="D163" i="5" s="1"/>
  <c r="C82" i="4" s="1"/>
  <c r="D82" i="4" l="1"/>
  <c r="G82" i="3"/>
  <c r="E12" i="6"/>
  <c r="B14" i="6" s="1"/>
  <c r="B15" i="6" s="1"/>
  <c r="B16" i="6" s="1"/>
  <c r="C13" i="6"/>
  <c r="E163" i="5" s="1"/>
  <c r="C15" i="6"/>
  <c r="G163" i="5" s="1"/>
  <c r="C14" i="6" l="1"/>
  <c r="F163" i="5" s="1"/>
  <c r="K82" i="3" s="1"/>
  <c r="F82" i="4"/>
  <c r="I82" i="3"/>
  <c r="E82" i="4"/>
  <c r="M82" i="3"/>
  <c r="B17" i="6"/>
  <c r="C16" i="6"/>
  <c r="H163" i="5" s="1"/>
  <c r="G82" i="4" s="1"/>
  <c r="H82" i="4" l="1"/>
  <c r="O82" i="3"/>
  <c r="B18" i="6"/>
  <c r="C17" i="6"/>
  <c r="I163" i="5" s="1"/>
  <c r="I82" i="4" l="1"/>
  <c r="Q82" i="3"/>
  <c r="B19" i="6"/>
  <c r="C18" i="6"/>
  <c r="J163" i="5" s="1"/>
  <c r="S82" i="3" l="1"/>
  <c r="J82" i="4"/>
  <c r="B20" i="6"/>
  <c r="C19" i="6"/>
  <c r="K163" i="5" s="1"/>
  <c r="U82" i="3" l="1"/>
  <c r="K82" i="4"/>
  <c r="C20" i="6"/>
  <c r="L163" i="5" s="1"/>
  <c r="W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<sst xmlns="http://schemas.openxmlformats.org/spreadsheetml/2006/main" count="254" uniqueCount="188">
  <si>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</si>
  <si>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</si>
  <si>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</si>
  <si>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</si>
  <si>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</si>
  <si>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</si>
  <si>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</si>
  <si>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</si>
  <si>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</si>
  <si>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</si>
  <si>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</si>
  <si>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</si>
  <si>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</si>
  <si>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</si>
  <si>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</si>
  <si>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</si>
  <si>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</si>
  <si>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</si>
  <si>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</si>
  <si>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</si>
  <si>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</si>
  <si>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</si>
  <si>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</si>
  <si>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</si>
  <si>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</si>
  <si>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</si>
  <si>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</si>
  <si>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</si>
  <si>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</si>
  <si>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</si>
  <si>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</si>
  <si>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</si>
  <si>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</si>
  <si>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</si>
  <si>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</si>
  <si>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</si>
  <si>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</si>
  <si>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</si>
  <si>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</si>
  <si>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</si>
  <si>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</si>
  <si>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</si>
  <si>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</si>
  <si>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</si>
  <si>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</si>
  <si>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</si>
  <si>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</si>
  <si>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</si>
  <si>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</si>
  <si>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</si>
  <si>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</si>
  <si>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</si>
  <si>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</si>
  <si>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</si>
  <si>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</si>
  <si>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</si>
  <si>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</si>
  <si>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</si>
  <si>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</si>
  <si>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</si>
  <si>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</si>
  <si>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</si>
  <si>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</si>
  <si>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</si>
  <si>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</si>
  <si>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</si>
  <si>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</si>
  <si>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</si>
  <si>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</si>
  <si>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</si>
  <si>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</si>
  <si>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</si>
  <si>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</si>
  <si>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</si>
  <si>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</si>
  <si>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</si>
  <si>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</si>
  <si>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</si>
  <si>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</si>
  <si>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</si>
  <si>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</si>
  <si>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</si>
  <si>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</si>
  <si>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</si>
  <si>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</si>
  <si>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</si>
  <si>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</si>
  <si>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</si>
  <si>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</si>
  <si>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</si>
  <si>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</si>
  <si>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</si>
  <si>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</si>
  <si>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</si>
  <si>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</si>
  <si>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</si>
  <si>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</si>
  <si>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</si>
  <si>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</si>
  <si>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</si>
  <si>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</si>
  <si>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</si>
  <si>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</si>
  <si>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</si>
  <si>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</si>
  <si>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</si>
  <si>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</si>
  <si>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</si>
  <si>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</si>
  <si>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</si>
  <si>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</si>
  <si>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</si>
  <si>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</si>
  <si>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</si>
  <si>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</si>
  <si>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</si>
  <si>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</si>
  <si>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</si>
  <si>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</si>
  <si>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</si>
  <si>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</si>
  <si>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</si>
  <si>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</si>
  <si>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</si>
  <si>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</si>
  <si>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</si>
  <si>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</si>
  <si>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</si>
  <si>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</si>
  <si>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</si>
  <si>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</si>
  <si>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</si>
  <si>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</si>
  <si>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</si>
  <si>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</si>
  <si>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</si>
  <si>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</si>
  <si>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</si>
  <si>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</si>
  <si>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</si>
  <si>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</si>
  <si>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</si>
  <si>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</si>
  <si>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</si>
  <si>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</si>
  <si>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</si>
  <si>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</si>
  <si>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</si>
  <si>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</si>
  <si>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</si>
  <si>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</si>
  <si>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</si>
  <si>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</si>
  <si>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</si>
  <si>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</si>
  <si>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</si>
  <si>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</si>
  <si>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</si>
  <si>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</si>
  <si>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</si>
  <si>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</si>
  <si>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</si>
  <si>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</si>
  <si>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</si>
  <si>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</si>
  <si>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</si>
  <si>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</si>
  <si>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</si>
  <si>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</si>
  <si>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</si>
  <si>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</si>
  <si>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</si>
  <si>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</si>
  <si>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</si>
  <si>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</si>
  <si>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</si>
  <si>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</si>
  <si>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</si>
  <si>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May STEO</t>
  </si>
  <si>
    <t>January STEO</t>
  </si>
  <si>
    <t>January STEO - Adjusted for 2019 value</t>
  </si>
  <si>
    <t>Source: Tables 9a, row 1</t>
  </si>
  <si>
    <t>U.S. Energy Information Administration</t>
  </si>
  <si>
    <t>January 2020 and May 2020</t>
  </si>
  <si>
    <t>Short-Term Energy Outlook</t>
  </si>
  <si>
    <t>https://www.eia.gov/outlooks/steo/</t>
  </si>
  <si>
    <t>Table 9a</t>
  </si>
  <si>
    <t>Real GDP (billion chained 2012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</si>
</sst>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174</v>
      </c>
      <c r="C3" s="13"/>
      <c r="D3" s="13"/>
      <c r="E3" s="13"/>
      <c r="F3" s="13"/>
    </row>
    <row r="4" spans="1:6" x14ac:dyDescent="0.25">
      <c r="B4" t="s">
        <v>182</v>
      </c>
    </row>
    <row r="5" spans="1:6" x14ac:dyDescent="0.25">
      <c r="B5" s="36" t="s">
        <v>183</v>
      </c>
    </row>
    <row r="6" spans="1:6" x14ac:dyDescent="0.25">
      <c r="B6" t="s">
        <v>184</v>
      </c>
    </row>
    <row r="7" spans="1:6" x14ac:dyDescent="0.25">
      <c r="B7" s="29" t="s">
        <v>185</v>
      </c>
    </row>
    <row r="8" spans="1:6" x14ac:dyDescent="0.25">
      <c r="B8" t="s">
        <v>186</v>
      </c>
    </row>
    <row r="10" spans="1:6" x14ac:dyDescent="0.25">
      <c r="B10" s="19" t="s">
        <v>175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150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2018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1.0089999999999999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-15</v>
      </c>
      <c r="C68" s="10"/>
      <c r="D68" s="11"/>
    </row>
    <row r="97" spans="1:2" x14ac:dyDescent="0.25">
      <c r="A97" s="1" t="s">
        <v>158</v>
      </c>
    </row>
    <row r="98" spans="1:2" x14ac:dyDescent="0.25">
      <c r="A98" t="s">
        <v>159</v>
      </c>
    </row>
    <row r="99" spans="1:2" x14ac:dyDescent="0.25">
      <c r="A99" t="s">
        <v>160</v>
      </c>
    </row>
    <row r="100" spans="1:2" x14ac:dyDescent="0.25">
      <c r="A100" t="s">
        <v>161</v>
      </c>
    </row>
    <row r="101" spans="1:2" x14ac:dyDescent="0.25">
      <c r="A101" s="23">
        <v>6</v>
      </c>
      <c r="B101" t="s">
        <v>162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168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165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164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163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</row>
    <row r="114" spans="1:34" x14ac:dyDescent="0.2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65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154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149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49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56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72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73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About!$B$66/(1+EXP(About!$B$67*(D140-$D140+About!$B$68)))</f>
        <v>1.7278149615569269E-2</v>
      </c>
      <c r="E141" s="16">
        <f>About!$B$66/(1+EXP(About!$B$67*(E140-$D140+About!$B$68)))</f>
        <v>2.2514259647323516E-2</v>
      </c>
      <c r="F141" s="16">
        <f>About!$B$66/(1+EXP(About!$B$67*(F140-$D140+About!$B$68)))</f>
        <v>2.9290297158867825E-2</v>
      </c>
      <c r="G141" s="16">
        <f>About!$B$66/(1+EXP(About!$B$67*(G140-$D140+About!$B$68)))</f>
        <v>3.8027081523183362E-2</v>
      </c>
      <c r="H141" s="16">
        <f>About!$B$66/(1+EXP(About!$B$67*(H140-$D140+About!$B$68)))</f>
        <v>4.923892050578918E-2</v>
      </c>
      <c r="I141" s="16">
        <f>About!$B$66/(1+EXP(About!$B$67*(I140-$D140+About!$B$68)))</f>
        <v>6.3540116261509447E-2</v>
      </c>
      <c r="J141" s="16">
        <f>About!$B$66/(1+EXP(About!$B$67*(J140-$D140+About!$B$68)))</f>
        <v>8.1641688420404521E-2</v>
      </c>
      <c r="K141" s="16">
        <f>About!$B$66/(1+EXP(About!$B$67*(K140-$D140+About!$B$68)))</f>
        <v>0.10433105552137381</v>
      </c>
      <c r="L141" s="16">
        <f>About!$B$66/(1+EXP(About!$B$67*(L140-$D140+About!$B$68)))</f>
        <v>0.13242566966347</v>
      </c>
      <c r="M141" s="16">
        <f>About!$B$66/(1+EXP(About!$B$67*(M140-$D140+About!$B$68)))</f>
        <v>0.16669171402233013</v>
      </c>
      <c r="N141" s="16">
        <f>About!$B$66/(1+EXP(About!$B$67*(N140-$D140+About!$B$68)))</f>
        <v>0.20772320514715584</v>
      </c>
      <c r="O141" s="16">
        <f>About!$B$66/(1+EXP(About!$B$67*(O140-$D140+About!$B$68)))</f>
        <v>0.2557875708122988</v>
      </c>
      <c r="P141" s="16">
        <f>About!$B$66/(1+EXP(About!$B$67*(P140-$D140+About!$B$68)))</f>
        <v>0.31066151015949567</v>
      </c>
      <c r="Q141" s="16">
        <f>About!$B$66/(1+EXP(About!$B$67*(Q140-$D140+About!$B$68)))</f>
        <v>0.37150127050427334</v>
      </c>
      <c r="R141" s="16">
        <f>About!$B$66/(1+EXP(About!$B$67*(R140-$D140+About!$B$68)))</f>
        <v>0.4368032588898566</v>
      </c>
      <c r="S141" s="16">
        <f>About!$B$66/(1+EXP(About!$B$67*(S140-$D140+About!$B$68)))</f>
        <v>0.50449999999999995</v>
      </c>
      <c r="T141" s="16">
        <f>About!$B$66/(1+EXP(About!$B$67*(T140-$D140+About!$B$68)))</f>
        <v>0.57219674111014329</v>
      </c>
      <c r="U141" s="16">
        <f>About!$B$66/(1+EXP(About!$B$67*(U140-$D140+About!$B$68)))</f>
        <v>0.6374987294957265</v>
      </c>
      <c r="V141" s="16">
        <f>About!$B$66/(1+EXP(About!$B$67*(V140-$D140+About!$B$68)))</f>
        <v>0.69833848984050417</v>
      </c>
      <c r="W141" s="16">
        <f>About!$B$66/(1+EXP(About!$B$67*(W140-$D140+About!$B$68)))</f>
        <v>0.75321242918770104</v>
      </c>
      <c r="X141" s="16">
        <f>About!$B$66/(1+EXP(About!$B$67*(X140-$D140+About!$B$68)))</f>
        <v>0.80127679485284409</v>
      </c>
      <c r="Y141" s="16">
        <f>About!$B$66/(1+EXP(About!$B$67*(Y140-$D140+About!$B$68)))</f>
        <v>0.84230828597766971</v>
      </c>
      <c r="Z141" s="16">
        <f>About!$B$66/(1+EXP(About!$B$67*(Z140-$D140+About!$B$68)))</f>
        <v>0.87657433033652998</v>
      </c>
      <c r="AA141" s="16">
        <f>About!$B$66/(1+EXP(About!$B$67*(AA140-$D140+About!$B$68)))</f>
        <v>0.904668944478626</v>
      </c>
      <c r="AB141" s="16">
        <f>About!$B$66/(1+EXP(About!$B$67*(AB140-$D140+About!$B$68)))</f>
        <v>0.92735831157959536</v>
      </c>
      <c r="AC141" s="16">
        <f>About!$B$66/(1+EXP(About!$B$67*(AC140-$D140+About!$B$68)))</f>
        <v>0.94545988373849044</v>
      </c>
      <c r="AD141" s="16">
        <f>About!$B$66/(1+EXP(About!$B$67*(AD140-$D140+About!$B$68)))</f>
        <v>0.95976107949421063</v>
      </c>
      <c r="AE141" s="16">
        <f>About!$B$66/(1+EXP(About!$B$67*(AE140-$D140+About!$B$68)))</f>
        <v>0.97097291847681666</v>
      </c>
      <c r="AF141" s="16">
        <f>About!$B$66/(1+EXP(About!$B$67*(AF140-$D140+About!$B$68)))</f>
        <v>0.97970970284113201</v>
      </c>
      <c r="AG141" s="16">
        <f>About!$B$66/(1+EXP(About!$B$67*(AG140-$D140+About!$B$68)))</f>
        <v>0.98648574035267622</v>
      </c>
      <c r="AH141" s="16">
        <f>About!$B$66/(1+EXP(About!$B$67*(AH140-$D140+About!$B$68)))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About!$B$66/(1+EXP(About!$B$67*(D142-$D142+About!$B$68)))</f>
        <v>1.7278149615569269E-2</v>
      </c>
      <c r="E143" s="16">
        <f>About!$B$66/(1+EXP(About!$B$67*(E142-$D142+About!$B$68)))</f>
        <v>2.2514259647323516E-2</v>
      </c>
      <c r="F143" s="16">
        <f>About!$B$66/(1+EXP(About!$B$67*(F142-$D142+About!$B$68)))</f>
        <v>2.9290297158867825E-2</v>
      </c>
      <c r="G143" s="16">
        <f>About!$B$66/(1+EXP(About!$B$67*(G142-$D142+About!$B$68)))</f>
        <v>3.8027081523183362E-2</v>
      </c>
      <c r="H143" s="16">
        <f>About!$B$66/(1+EXP(About!$B$67*(H142-$D142+About!$B$68)))</f>
        <v>4.923892050578918E-2</v>
      </c>
      <c r="I143" s="16">
        <f>About!$B$66/(1+EXP(About!$B$67*(I142-$D142+About!$B$68)))</f>
        <v>6.3540116261509447E-2</v>
      </c>
      <c r="J143" s="16">
        <f>About!$B$66/(1+EXP(About!$B$67*(J142-$D142+About!$B$68)))</f>
        <v>8.1641688420404521E-2</v>
      </c>
      <c r="K143" s="16">
        <f>About!$B$66/(1+EXP(About!$B$67*(K142-$D142+About!$B$68)))</f>
        <v>0.10433105552137381</v>
      </c>
      <c r="L143" s="16">
        <f>About!$B$66/(1+EXP(About!$B$67*(L142-$D142+About!$B$68)))</f>
        <v>0.13242566966347</v>
      </c>
      <c r="M143" s="16">
        <f>About!$B$66/(1+EXP(About!$B$67*(M142-$D142+About!$B$68)))</f>
        <v>0.16669171402233013</v>
      </c>
      <c r="N143" s="16">
        <f>About!$B$66/(1+EXP(About!$B$67*(N142-$D142+About!$B$68)))</f>
        <v>0.20772320514715584</v>
      </c>
      <c r="O143" s="16">
        <f>About!$B$66/(1+EXP(About!$B$67*(O142-$D142+About!$B$68)))</f>
        <v>0.2557875708122988</v>
      </c>
      <c r="P143" s="16">
        <f>About!$B$66/(1+EXP(About!$B$67*(P142-$D142+About!$B$68)))</f>
        <v>0.31066151015949567</v>
      </c>
      <c r="Q143" s="16">
        <f>About!$B$66/(1+EXP(About!$B$67*(Q142-$D142+About!$B$68)))</f>
        <v>0.37150127050427334</v>
      </c>
      <c r="R143" s="16">
        <f>About!$B$66/(1+EXP(About!$B$67*(R142-$D142+About!$B$68)))</f>
        <v>0.4368032588898566</v>
      </c>
      <c r="S143" s="16">
        <f>About!$B$66/(1+EXP(About!$B$67*(S142-$D142+About!$B$68)))</f>
        <v>0.50449999999999995</v>
      </c>
      <c r="T143" s="16">
        <f>About!$B$66/(1+EXP(About!$B$67*(T142-$D142+About!$B$68)))</f>
        <v>0.57219674111014329</v>
      </c>
      <c r="U143" s="16">
        <f>About!$B$66/(1+EXP(About!$B$67*(U142-$D142+About!$B$68)))</f>
        <v>0.6374987294957265</v>
      </c>
      <c r="V143" s="16">
        <f>About!$B$66/(1+EXP(About!$B$67*(V142-$D142+About!$B$68)))</f>
        <v>0.69833848984050417</v>
      </c>
      <c r="W143" s="16">
        <f>About!$B$66/(1+EXP(About!$B$67*(W142-$D142+About!$B$68)))</f>
        <v>0.75321242918770104</v>
      </c>
      <c r="X143" s="16">
        <f>About!$B$66/(1+EXP(About!$B$67*(X142-$D142+About!$B$68)))</f>
        <v>0.80127679485284409</v>
      </c>
      <c r="Y143" s="16">
        <f>About!$B$66/(1+EXP(About!$B$67*(Y142-$D142+About!$B$68)))</f>
        <v>0.84230828597766971</v>
      </c>
      <c r="Z143" s="16">
        <f>About!$B$66/(1+EXP(About!$B$67*(Z142-$D142+About!$B$68)))</f>
        <v>0.87657433033652998</v>
      </c>
      <c r="AA143" s="16">
        <f>About!$B$66/(1+EXP(About!$B$67*(AA142-$D142+About!$B$68)))</f>
        <v>0.904668944478626</v>
      </c>
      <c r="AB143" s="16">
        <f>About!$B$66/(1+EXP(About!$B$67*(AB142-$D142+About!$B$68)))</f>
        <v>0.92735831157959536</v>
      </c>
      <c r="AC143" s="16">
        <f>About!$B$66/(1+EXP(About!$B$67*(AC142-$D142+About!$B$68)))</f>
        <v>0.94545988373849044</v>
      </c>
      <c r="AD143" s="16">
        <f>About!$B$66/(1+EXP(About!$B$67*(AD142-$D142+About!$B$68)))</f>
        <v>0.95976107949421063</v>
      </c>
      <c r="AE143" s="16">
        <f>About!$B$66/(1+EXP(About!$B$67*(AE142-$D142+About!$B$68)))</f>
        <v>0.97097291847681666</v>
      </c>
      <c r="AF143" s="16">
        <f>About!$B$66/(1+EXP(About!$B$67*(AF142-$D142+About!$B$68)))</f>
        <v>0.97970970284113201</v>
      </c>
      <c r="AG143" s="16">
        <f>About!$B$66/(1+EXP(About!$B$67*(AG142-$D142+About!$B$68)))</f>
        <v>0.98648574035267622</v>
      </c>
      <c r="AH143" s="16">
        <f>About!$B$66/(1+EXP(About!$B$67*(AH142-$D142+About!$B$68)))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About!$B$66/(1+EXP(About!$B$67*(D144-$D144+About!$B$68)))</f>
        <v>1.7278149615569269E-2</v>
      </c>
      <c r="E145" s="16">
        <f>About!$B$66/(1+EXP(About!$B$67*(E144-$D144+About!$B$68)))</f>
        <v>2.2514259647323516E-2</v>
      </c>
      <c r="F145" s="16">
        <f>About!$B$66/(1+EXP(About!$B$67*(F144-$D144+About!$B$68)))</f>
        <v>2.9290297158867825E-2</v>
      </c>
      <c r="G145" s="16">
        <f>About!$B$66/(1+EXP(About!$B$67*(G144-$D144+About!$B$68)))</f>
        <v>3.8027081523183362E-2</v>
      </c>
      <c r="H145" s="16">
        <f>About!$B$66/(1+EXP(About!$B$67*(H144-$D144+About!$B$68)))</f>
        <v>4.923892050578918E-2</v>
      </c>
      <c r="I145" s="16">
        <f>About!$B$66/(1+EXP(About!$B$67*(I144-$D144+About!$B$68)))</f>
        <v>6.3540116261509447E-2</v>
      </c>
      <c r="J145" s="16">
        <f>About!$B$66/(1+EXP(About!$B$67*(J144-$D144+About!$B$68)))</f>
        <v>8.1641688420404521E-2</v>
      </c>
      <c r="K145" s="16">
        <f>About!$B$66/(1+EXP(About!$B$67*(K144-$D144+About!$B$68)))</f>
        <v>0.10433105552137381</v>
      </c>
      <c r="L145" s="16">
        <f>About!$B$66/(1+EXP(About!$B$67*(L144-$D144+About!$B$68)))</f>
        <v>0.13242566966347</v>
      </c>
      <c r="M145" s="16">
        <f>About!$B$66/(1+EXP(About!$B$67*(M144-$D144+About!$B$68)))</f>
        <v>0.16669171402233013</v>
      </c>
      <c r="N145" s="16">
        <f>About!$B$66/(1+EXP(About!$B$67*(N144-$D144+About!$B$68)))</f>
        <v>0.20772320514715584</v>
      </c>
      <c r="O145" s="16">
        <f>About!$B$66/(1+EXP(About!$B$67*(O144-$D144+About!$B$68)))</f>
        <v>0.2557875708122988</v>
      </c>
      <c r="P145" s="16">
        <f>About!$B$66/(1+EXP(About!$B$67*(P144-$D144+About!$B$68)))</f>
        <v>0.31066151015949567</v>
      </c>
      <c r="Q145" s="16">
        <f>About!$B$66/(1+EXP(About!$B$67*(Q144-$D144+About!$B$68)))</f>
        <v>0.37150127050427334</v>
      </c>
      <c r="R145" s="16">
        <f>About!$B$66/(1+EXP(About!$B$67*(R144-$D144+About!$B$68)))</f>
        <v>0.4368032588898566</v>
      </c>
      <c r="S145" s="16">
        <f>About!$B$66/(1+EXP(About!$B$67*(S144-$D144+About!$B$68)))</f>
        <v>0.50449999999999995</v>
      </c>
      <c r="T145" s="16">
        <f>About!$B$66/(1+EXP(About!$B$67*(T144-$D144+About!$B$68)))</f>
        <v>0.57219674111014329</v>
      </c>
      <c r="U145" s="16">
        <f>About!$B$66/(1+EXP(About!$B$67*(U144-$D144+About!$B$68)))</f>
        <v>0.6374987294957265</v>
      </c>
      <c r="V145" s="16">
        <f>About!$B$66/(1+EXP(About!$B$67*(V144-$D144+About!$B$68)))</f>
        <v>0.69833848984050417</v>
      </c>
      <c r="W145" s="16">
        <f>About!$B$66/(1+EXP(About!$B$67*(W144-$D144+About!$B$68)))</f>
        <v>0.75321242918770104</v>
      </c>
      <c r="X145" s="16">
        <f>About!$B$66/(1+EXP(About!$B$67*(X144-$D144+About!$B$68)))</f>
        <v>0.80127679485284409</v>
      </c>
      <c r="Y145" s="16">
        <f>About!$B$66/(1+EXP(About!$B$67*(Y144-$D144+About!$B$68)))</f>
        <v>0.84230828597766971</v>
      </c>
      <c r="Z145" s="16">
        <f>About!$B$66/(1+EXP(About!$B$67*(Z144-$D144+About!$B$68)))</f>
        <v>0.87657433033652998</v>
      </c>
      <c r="AA145" s="16">
        <f>About!$B$66/(1+EXP(About!$B$67*(AA144-$D144+About!$B$68)))</f>
        <v>0.904668944478626</v>
      </c>
      <c r="AB145" s="16">
        <f>About!$B$66/(1+EXP(About!$B$67*(AB144-$D144+About!$B$68)))</f>
        <v>0.92735831157959536</v>
      </c>
      <c r="AC145" s="16">
        <f>About!$B$66/(1+EXP(About!$B$67*(AC144-$D144+About!$B$68)))</f>
        <v>0.94545988373849044</v>
      </c>
      <c r="AD145" s="16">
        <f>About!$B$66/(1+EXP(About!$B$67*(AD144-$D144+About!$B$68)))</f>
        <v>0.95976107949421063</v>
      </c>
      <c r="AE145" s="16">
        <f>About!$B$66/(1+EXP(About!$B$67*(AE144-$D144+About!$B$68)))</f>
        <v>0.97097291847681666</v>
      </c>
      <c r="AF145" s="16">
        <f>About!$B$66/(1+EXP(About!$B$67*(AF144-$D144+About!$B$68)))</f>
        <v>0.97970970284113201</v>
      </c>
      <c r="AG145" s="16">
        <f>About!$B$66/(1+EXP(About!$B$67*(AG144-$D144+About!$B$68)))</f>
        <v>0.98648574035267622</v>
      </c>
      <c r="AH145" s="16">
        <f>About!$B$66/(1+EXP(About!$B$67*(AH144-$D144+About!$B$68)))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About!$B$66/(1+EXP(About!$B$67*(D146-$D146+About!$B$68)))</f>
        <v>1.7278149615569269E-2</v>
      </c>
      <c r="E147" s="16">
        <f>About!$B$66/(1+EXP(About!$B$67*(E146-$D146+About!$B$68)))</f>
        <v>2.2514259647323516E-2</v>
      </c>
      <c r="F147" s="16">
        <f>About!$B$66/(1+EXP(About!$B$67*(F146-$D146+About!$B$68)))</f>
        <v>2.9290297158867825E-2</v>
      </c>
      <c r="G147" s="16">
        <f>About!$B$66/(1+EXP(About!$B$67*(G146-$D146+About!$B$68)))</f>
        <v>3.8027081523183362E-2</v>
      </c>
      <c r="H147" s="16">
        <f>About!$B$66/(1+EXP(About!$B$67*(H146-$D146+About!$B$68)))</f>
        <v>4.923892050578918E-2</v>
      </c>
      <c r="I147" s="16">
        <f>About!$B$66/(1+EXP(About!$B$67*(I146-$D146+About!$B$68)))</f>
        <v>6.3540116261509447E-2</v>
      </c>
      <c r="J147" s="16">
        <f>About!$B$66/(1+EXP(About!$B$67*(J146-$D146+About!$B$68)))</f>
        <v>8.1641688420404521E-2</v>
      </c>
      <c r="K147" s="16">
        <f>About!$B$66/(1+EXP(About!$B$67*(K146-$D146+About!$B$68)))</f>
        <v>0.10433105552137381</v>
      </c>
      <c r="L147" s="16">
        <f>About!$B$66/(1+EXP(About!$B$67*(L146-$D146+About!$B$68)))</f>
        <v>0.13242566966347</v>
      </c>
      <c r="M147" s="16">
        <f>About!$B$66/(1+EXP(About!$B$67*(M146-$D146+About!$B$68)))</f>
        <v>0.16669171402233013</v>
      </c>
      <c r="N147" s="16">
        <f>About!$B$66/(1+EXP(About!$B$67*(N146-$D146+About!$B$68)))</f>
        <v>0.20772320514715584</v>
      </c>
      <c r="O147" s="16">
        <f>About!$B$66/(1+EXP(About!$B$67*(O146-$D146+About!$B$68)))</f>
        <v>0.2557875708122988</v>
      </c>
      <c r="P147" s="16">
        <f>About!$B$66/(1+EXP(About!$B$67*(P146-$D146+About!$B$68)))</f>
        <v>0.31066151015949567</v>
      </c>
      <c r="Q147" s="16">
        <f>About!$B$66/(1+EXP(About!$B$67*(Q146-$D146+About!$B$68)))</f>
        <v>0.37150127050427334</v>
      </c>
      <c r="R147" s="16">
        <f>About!$B$66/(1+EXP(About!$B$67*(R146-$D146+About!$B$68)))</f>
        <v>0.4368032588898566</v>
      </c>
      <c r="S147" s="16">
        <f>About!$B$66/(1+EXP(About!$B$67*(S146-$D146+About!$B$68)))</f>
        <v>0.50449999999999995</v>
      </c>
      <c r="T147" s="16">
        <f>About!$B$66/(1+EXP(About!$B$67*(T146-$D146+About!$B$68)))</f>
        <v>0.57219674111014329</v>
      </c>
      <c r="U147" s="16">
        <f>About!$B$66/(1+EXP(About!$B$67*(U146-$D146+About!$B$68)))</f>
        <v>0.6374987294957265</v>
      </c>
      <c r="V147" s="16">
        <f>About!$B$66/(1+EXP(About!$B$67*(V146-$D146+About!$B$68)))</f>
        <v>0.69833848984050417</v>
      </c>
      <c r="W147" s="16">
        <f>About!$B$66/(1+EXP(About!$B$67*(W146-$D146+About!$B$68)))</f>
        <v>0.75321242918770104</v>
      </c>
      <c r="X147" s="16">
        <f>About!$B$66/(1+EXP(About!$B$67*(X146-$D146+About!$B$68)))</f>
        <v>0.80127679485284409</v>
      </c>
      <c r="Y147" s="16">
        <f>About!$B$66/(1+EXP(About!$B$67*(Y146-$D146+About!$B$68)))</f>
        <v>0.84230828597766971</v>
      </c>
      <c r="Z147" s="16">
        <f>About!$B$66/(1+EXP(About!$B$67*(Z146-$D146+About!$B$68)))</f>
        <v>0.87657433033652998</v>
      </c>
      <c r="AA147" s="16">
        <f>About!$B$66/(1+EXP(About!$B$67*(AA146-$D146+About!$B$68)))</f>
        <v>0.904668944478626</v>
      </c>
      <c r="AB147" s="16">
        <f>About!$B$66/(1+EXP(About!$B$67*(AB146-$D146+About!$B$68)))</f>
        <v>0.92735831157959536</v>
      </c>
      <c r="AC147" s="16">
        <f>About!$B$66/(1+EXP(About!$B$67*(AC146-$D146+About!$B$68)))</f>
        <v>0.94545988373849044</v>
      </c>
      <c r="AD147" s="16">
        <f>About!$B$66/(1+EXP(About!$B$67*(AD146-$D146+About!$B$68)))</f>
        <v>0.95976107949421063</v>
      </c>
      <c r="AE147" s="16">
        <f>About!$B$66/(1+EXP(About!$B$67*(AE146-$D146+About!$B$68)))</f>
        <v>0.97097291847681666</v>
      </c>
      <c r="AF147" s="16">
        <f>About!$B$66/(1+EXP(About!$B$67*(AF146-$D146+About!$B$68)))</f>
        <v>0.97970970284113201</v>
      </c>
      <c r="AG147" s="16">
        <f>About!$B$66/(1+EXP(About!$B$67*(AG146-$D146+About!$B$68)))</f>
        <v>0.98648574035267622</v>
      </c>
      <c r="AH147" s="16">
        <f>About!$B$66/(1+EXP(About!$B$67*(AH146-$D146+About!$B$68)))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About!$B$66/(1+EXP(About!$B$67*(D148-$D148+About!$B$68)))</f>
        <v>1.7278149615569269E-2</v>
      </c>
      <c r="E149" s="16">
        <f>About!$B$66/(1+EXP(About!$B$67*(E148-$D148+About!$B$68)))</f>
        <v>2.2514259647323516E-2</v>
      </c>
      <c r="F149" s="16">
        <f>About!$B$66/(1+EXP(About!$B$67*(F148-$D148+About!$B$68)))</f>
        <v>2.9290297158867825E-2</v>
      </c>
      <c r="G149" s="16">
        <f>About!$B$66/(1+EXP(About!$B$67*(G148-$D148+About!$B$68)))</f>
        <v>3.8027081523183362E-2</v>
      </c>
      <c r="H149" s="16">
        <f>About!$B$66/(1+EXP(About!$B$67*(H148-$D148+About!$B$68)))</f>
        <v>4.923892050578918E-2</v>
      </c>
      <c r="I149" s="16">
        <f>About!$B$66/(1+EXP(About!$B$67*(I148-$D148+About!$B$68)))</f>
        <v>6.3540116261509447E-2</v>
      </c>
      <c r="J149" s="16">
        <f>About!$B$66/(1+EXP(About!$B$67*(J148-$D148+About!$B$68)))</f>
        <v>8.1641688420404521E-2</v>
      </c>
      <c r="K149" s="16">
        <f>About!$B$66/(1+EXP(About!$B$67*(K148-$D148+About!$B$68)))</f>
        <v>0.10433105552137381</v>
      </c>
      <c r="L149" s="16">
        <f>About!$B$66/(1+EXP(About!$B$67*(L148-$D148+About!$B$68)))</f>
        <v>0.13242566966347</v>
      </c>
      <c r="M149" s="16">
        <f>About!$B$66/(1+EXP(About!$B$67*(M148-$D148+About!$B$68)))</f>
        <v>0.16669171402233013</v>
      </c>
      <c r="N149" s="16">
        <f>About!$B$66/(1+EXP(About!$B$67*(N148-$D148+About!$B$68)))</f>
        <v>0.20772320514715584</v>
      </c>
      <c r="O149" s="16">
        <f>About!$B$66/(1+EXP(About!$B$67*(O148-$D148+About!$B$68)))</f>
        <v>0.2557875708122988</v>
      </c>
      <c r="P149" s="16">
        <f>About!$B$66/(1+EXP(About!$B$67*(P148-$D148+About!$B$68)))</f>
        <v>0.31066151015949567</v>
      </c>
      <c r="Q149" s="16">
        <f>About!$B$66/(1+EXP(About!$B$67*(Q148-$D148+About!$B$68)))</f>
        <v>0.37150127050427334</v>
      </c>
      <c r="R149" s="16">
        <f>About!$B$66/(1+EXP(About!$B$67*(R148-$D148+About!$B$68)))</f>
        <v>0.4368032588898566</v>
      </c>
      <c r="S149" s="16">
        <f>About!$B$66/(1+EXP(About!$B$67*(S148-$D148+About!$B$68)))</f>
        <v>0.50449999999999995</v>
      </c>
      <c r="T149" s="16">
        <f>About!$B$66/(1+EXP(About!$B$67*(T148-$D148+About!$B$68)))</f>
        <v>0.57219674111014329</v>
      </c>
      <c r="U149" s="16">
        <f>About!$B$66/(1+EXP(About!$B$67*(U148-$D148+About!$B$68)))</f>
        <v>0.6374987294957265</v>
      </c>
      <c r="V149" s="16">
        <f>About!$B$66/(1+EXP(About!$B$67*(V148-$D148+About!$B$68)))</f>
        <v>0.69833848984050417</v>
      </c>
      <c r="W149" s="16">
        <f>About!$B$66/(1+EXP(About!$B$67*(W148-$D148+About!$B$68)))</f>
        <v>0.75321242918770104</v>
      </c>
      <c r="X149" s="16">
        <f>About!$B$66/(1+EXP(About!$B$67*(X148-$D148+About!$B$68)))</f>
        <v>0.80127679485284409</v>
      </c>
      <c r="Y149" s="16">
        <f>About!$B$66/(1+EXP(About!$B$67*(Y148-$D148+About!$B$68)))</f>
        <v>0.84230828597766971</v>
      </c>
      <c r="Z149" s="16">
        <f>About!$B$66/(1+EXP(About!$B$67*(Z148-$D148+About!$B$68)))</f>
        <v>0.87657433033652998</v>
      </c>
      <c r="AA149" s="16">
        <f>About!$B$66/(1+EXP(About!$B$67*(AA148-$D148+About!$B$68)))</f>
        <v>0.904668944478626</v>
      </c>
      <c r="AB149" s="16">
        <f>About!$B$66/(1+EXP(About!$B$67*(AB148-$D148+About!$B$68)))</f>
        <v>0.92735831157959536</v>
      </c>
      <c r="AC149" s="16">
        <f>About!$B$66/(1+EXP(About!$B$67*(AC148-$D148+About!$B$68)))</f>
        <v>0.94545988373849044</v>
      </c>
      <c r="AD149" s="16">
        <f>About!$B$66/(1+EXP(About!$B$67*(AD148-$D148+About!$B$68)))</f>
        <v>0.95976107949421063</v>
      </c>
      <c r="AE149" s="16">
        <f>About!$B$66/(1+EXP(About!$B$67*(AE148-$D148+About!$B$68)))</f>
        <v>0.97097291847681666</v>
      </c>
      <c r="AF149" s="16">
        <f>About!$B$66/(1+EXP(About!$B$67*(AF148-$D148+About!$B$68)))</f>
        <v>0.97970970284113201</v>
      </c>
      <c r="AG149" s="16">
        <f>About!$B$66/(1+EXP(About!$B$67*(AG148-$D148+About!$B$68)))</f>
        <v>0.98648574035267622</v>
      </c>
      <c r="AH149" s="16">
        <f>About!$B$66/(1+EXP(About!$B$67*(AH148-$D148+About!$B$68)))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About!$B$66/(1+EXP(About!$B$67*(D150-$D150+About!$B$68)))</f>
        <v>1.7278149615569269E-2</v>
      </c>
      <c r="E151" s="16">
        <f>About!$B$66/(1+EXP(About!$B$67*(E150-$D150+About!$B$68)))</f>
        <v>2.2514259647323516E-2</v>
      </c>
      <c r="F151" s="16">
        <f>About!$B$66/(1+EXP(About!$B$67*(F150-$D150+About!$B$68)))</f>
        <v>2.9290297158867825E-2</v>
      </c>
      <c r="G151" s="16">
        <f>About!$B$66/(1+EXP(About!$B$67*(G150-$D150+About!$B$68)))</f>
        <v>3.8027081523183362E-2</v>
      </c>
      <c r="H151" s="16">
        <f>About!$B$66/(1+EXP(About!$B$67*(H150-$D150+About!$B$68)))</f>
        <v>4.923892050578918E-2</v>
      </c>
      <c r="I151" s="16">
        <f>About!$B$66/(1+EXP(About!$B$67*(I150-$D150+About!$B$68)))</f>
        <v>6.3540116261509447E-2</v>
      </c>
      <c r="J151" s="16">
        <f>About!$B$66/(1+EXP(About!$B$67*(J150-$D150+About!$B$68)))</f>
        <v>8.1641688420404521E-2</v>
      </c>
      <c r="K151" s="16">
        <f>About!$B$66/(1+EXP(About!$B$67*(K150-$D150+About!$B$68)))</f>
        <v>0.10433105552137381</v>
      </c>
      <c r="L151" s="16">
        <f>About!$B$66/(1+EXP(About!$B$67*(L150-$D150+About!$B$68)))</f>
        <v>0.13242566966347</v>
      </c>
      <c r="M151" s="16">
        <f>About!$B$66/(1+EXP(About!$B$67*(M150-$D150+About!$B$68)))</f>
        <v>0.16669171402233013</v>
      </c>
      <c r="N151" s="16">
        <f>About!$B$66/(1+EXP(About!$B$67*(N150-$D150+About!$B$68)))</f>
        <v>0.20772320514715584</v>
      </c>
      <c r="O151" s="16">
        <f>About!$B$66/(1+EXP(About!$B$67*(O150-$D150+About!$B$68)))</f>
        <v>0.2557875708122988</v>
      </c>
      <c r="P151" s="16">
        <f>About!$B$66/(1+EXP(About!$B$67*(P150-$D150+About!$B$68)))</f>
        <v>0.31066151015949567</v>
      </c>
      <c r="Q151" s="16">
        <f>About!$B$66/(1+EXP(About!$B$67*(Q150-$D150+About!$B$68)))</f>
        <v>0.37150127050427334</v>
      </c>
      <c r="R151" s="16">
        <f>About!$B$66/(1+EXP(About!$B$67*(R150-$D150+About!$B$68)))</f>
        <v>0.4368032588898566</v>
      </c>
      <c r="S151" s="16">
        <f>About!$B$66/(1+EXP(About!$B$67*(S150-$D150+About!$B$68)))</f>
        <v>0.50449999999999995</v>
      </c>
      <c r="T151" s="16">
        <f>About!$B$66/(1+EXP(About!$B$67*(T150-$D150+About!$B$68)))</f>
        <v>0.57219674111014329</v>
      </c>
      <c r="U151" s="16">
        <f>About!$B$66/(1+EXP(About!$B$67*(U150-$D150+About!$B$68)))</f>
        <v>0.6374987294957265</v>
      </c>
      <c r="V151" s="16">
        <f>About!$B$66/(1+EXP(About!$B$67*(V150-$D150+About!$B$68)))</f>
        <v>0.69833848984050417</v>
      </c>
      <c r="W151" s="16">
        <f>About!$B$66/(1+EXP(About!$B$67*(W150-$D150+About!$B$68)))</f>
        <v>0.75321242918770104</v>
      </c>
      <c r="X151" s="16">
        <f>About!$B$66/(1+EXP(About!$B$67*(X150-$D150+About!$B$68)))</f>
        <v>0.80127679485284409</v>
      </c>
      <c r="Y151" s="16">
        <f>About!$B$66/(1+EXP(About!$B$67*(Y150-$D150+About!$B$68)))</f>
        <v>0.84230828597766971</v>
      </c>
      <c r="Z151" s="16">
        <f>About!$B$66/(1+EXP(About!$B$67*(Z150-$D150+About!$B$68)))</f>
        <v>0.87657433033652998</v>
      </c>
      <c r="AA151" s="16">
        <f>About!$B$66/(1+EXP(About!$B$67*(AA150-$D150+About!$B$68)))</f>
        <v>0.904668944478626</v>
      </c>
      <c r="AB151" s="16">
        <f>About!$B$66/(1+EXP(About!$B$67*(AB150-$D150+About!$B$68)))</f>
        <v>0.92735831157959536</v>
      </c>
      <c r="AC151" s="16">
        <f>About!$B$66/(1+EXP(About!$B$67*(AC150-$D150+About!$B$68)))</f>
        <v>0.94545988373849044</v>
      </c>
      <c r="AD151" s="16">
        <f>About!$B$66/(1+EXP(About!$B$67*(AD150-$D150+About!$B$68)))</f>
        <v>0.95976107949421063</v>
      </c>
      <c r="AE151" s="16">
        <f>About!$B$66/(1+EXP(About!$B$67*(AE150-$D150+About!$B$68)))</f>
        <v>0.97097291847681666</v>
      </c>
      <c r="AF151" s="16">
        <f>About!$B$66/(1+EXP(About!$B$67*(AF150-$D150+About!$B$68)))</f>
        <v>0.97970970284113201</v>
      </c>
      <c r="AG151" s="16">
        <f>About!$B$66/(1+EXP(About!$B$67*(AG150-$D150+About!$B$68)))</f>
        <v>0.98648574035267622</v>
      </c>
      <c r="AH151" s="16">
        <f>About!$B$66/(1+EXP(About!$B$67*(AH150-$D150+About!$B$68)))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About!$B$66/(1+EXP(About!$B$67*(D152-$D152+About!$B$68)))</f>
        <v>1.7278149615569269E-2</v>
      </c>
      <c r="E153" s="16">
        <f>About!$B$66/(1+EXP(About!$B$67*(E152-$D152+About!$B$68)))</f>
        <v>2.2514259647323516E-2</v>
      </c>
      <c r="F153" s="16">
        <f>About!$B$66/(1+EXP(About!$B$67*(F152-$D152+About!$B$68)))</f>
        <v>2.9290297158867825E-2</v>
      </c>
      <c r="G153" s="16">
        <f>About!$B$66/(1+EXP(About!$B$67*(G152-$D152+About!$B$68)))</f>
        <v>3.8027081523183362E-2</v>
      </c>
      <c r="H153" s="16">
        <f>About!$B$66/(1+EXP(About!$B$67*(H152-$D152+About!$B$68)))</f>
        <v>4.923892050578918E-2</v>
      </c>
      <c r="I153" s="16">
        <f>About!$B$66/(1+EXP(About!$B$67*(I152-$D152+About!$B$68)))</f>
        <v>6.3540116261509447E-2</v>
      </c>
      <c r="J153" s="16">
        <f>About!$B$66/(1+EXP(About!$B$67*(J152-$D152+About!$B$68)))</f>
        <v>8.1641688420404521E-2</v>
      </c>
      <c r="K153" s="16">
        <f>About!$B$66/(1+EXP(About!$B$67*(K152-$D152+About!$B$68)))</f>
        <v>0.10433105552137381</v>
      </c>
      <c r="L153" s="16">
        <f>About!$B$66/(1+EXP(About!$B$67*(L152-$D152+About!$B$68)))</f>
        <v>0.13242566966347</v>
      </c>
      <c r="M153" s="16">
        <f>About!$B$66/(1+EXP(About!$B$67*(M152-$D152+About!$B$68)))</f>
        <v>0.16669171402233013</v>
      </c>
      <c r="N153" s="16">
        <f>About!$B$66/(1+EXP(About!$B$67*(N152-$D152+About!$B$68)))</f>
        <v>0.20772320514715584</v>
      </c>
      <c r="O153" s="16">
        <f>About!$B$66/(1+EXP(About!$B$67*(O152-$D152+About!$B$68)))</f>
        <v>0.2557875708122988</v>
      </c>
      <c r="P153" s="16">
        <f>About!$B$66/(1+EXP(About!$B$67*(P152-$D152+About!$B$68)))</f>
        <v>0.31066151015949567</v>
      </c>
      <c r="Q153" s="16">
        <f>About!$B$66/(1+EXP(About!$B$67*(Q152-$D152+About!$B$68)))</f>
        <v>0.37150127050427334</v>
      </c>
      <c r="R153" s="16">
        <f>About!$B$66/(1+EXP(About!$B$67*(R152-$D152+About!$B$68)))</f>
        <v>0.4368032588898566</v>
      </c>
      <c r="S153" s="16">
        <f>About!$B$66/(1+EXP(About!$B$67*(S152-$D152+About!$B$68)))</f>
        <v>0.50449999999999995</v>
      </c>
      <c r="T153" s="16">
        <f>About!$B$66/(1+EXP(About!$B$67*(T152-$D152+About!$B$68)))</f>
        <v>0.57219674111014329</v>
      </c>
      <c r="U153" s="16">
        <f>About!$B$66/(1+EXP(About!$B$67*(U152-$D152+About!$B$68)))</f>
        <v>0.6374987294957265</v>
      </c>
      <c r="V153" s="16">
        <f>About!$B$66/(1+EXP(About!$B$67*(V152-$D152+About!$B$68)))</f>
        <v>0.69833848984050417</v>
      </c>
      <c r="W153" s="16">
        <f>About!$B$66/(1+EXP(About!$B$67*(W152-$D152+About!$B$68)))</f>
        <v>0.75321242918770104</v>
      </c>
      <c r="X153" s="16">
        <f>About!$B$66/(1+EXP(About!$B$67*(X152-$D152+About!$B$68)))</f>
        <v>0.80127679485284409</v>
      </c>
      <c r="Y153" s="16">
        <f>About!$B$66/(1+EXP(About!$B$67*(Y152-$D152+About!$B$68)))</f>
        <v>0.84230828597766971</v>
      </c>
      <c r="Z153" s="16">
        <f>About!$B$66/(1+EXP(About!$B$67*(Z152-$D152+About!$B$68)))</f>
        <v>0.87657433033652998</v>
      </c>
      <c r="AA153" s="16">
        <f>About!$B$66/(1+EXP(About!$B$67*(AA152-$D152+About!$B$68)))</f>
        <v>0.904668944478626</v>
      </c>
      <c r="AB153" s="16">
        <f>About!$B$66/(1+EXP(About!$B$67*(AB152-$D152+About!$B$68)))</f>
        <v>0.92735831157959536</v>
      </c>
      <c r="AC153" s="16">
        <f>About!$B$66/(1+EXP(About!$B$67*(AC152-$D152+About!$B$68)))</f>
        <v>0.94545988373849044</v>
      </c>
      <c r="AD153" s="16">
        <f>About!$B$66/(1+EXP(About!$B$67*(AD152-$D152+About!$B$68)))</f>
        <v>0.95976107949421063</v>
      </c>
      <c r="AE153" s="16">
        <f>About!$B$66/(1+EXP(About!$B$67*(AE152-$D152+About!$B$68)))</f>
        <v>0.97097291847681666</v>
      </c>
      <c r="AF153" s="16">
        <f>About!$B$66/(1+EXP(About!$B$67*(AF152-$D152+About!$B$68)))</f>
        <v>0.97970970284113201</v>
      </c>
      <c r="AG153" s="16">
        <f>About!$B$66/(1+EXP(About!$B$67*(AG152-$D152+About!$B$68)))</f>
        <v>0.98648574035267622</v>
      </c>
      <c r="AH153" s="16">
        <f>About!$B$66/(1+EXP(About!$B$67*(AH152-$D152+About!$B$68)))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About!$B$66/(1+EXP(About!$B$67*(D154-$D154+About!$B$68)))</f>
        <v>1.7278149615569269E-2</v>
      </c>
      <c r="E155" s="16">
        <f>About!$B$66/(1+EXP(About!$B$67*(E154-$D154+About!$B$68)))</f>
        <v>2.2514259647323516E-2</v>
      </c>
      <c r="F155" s="16">
        <f>About!$B$66/(1+EXP(About!$B$67*(F154-$D154+About!$B$68)))</f>
        <v>2.9290297158867825E-2</v>
      </c>
      <c r="G155" s="16">
        <f>About!$B$66/(1+EXP(About!$B$67*(G154-$D154+About!$B$68)))</f>
        <v>3.8027081523183362E-2</v>
      </c>
      <c r="H155" s="16">
        <f>About!$B$66/(1+EXP(About!$B$67*(H154-$D154+About!$B$68)))</f>
        <v>4.923892050578918E-2</v>
      </c>
      <c r="I155" s="16">
        <f>About!$B$66/(1+EXP(About!$B$67*(I154-$D154+About!$B$68)))</f>
        <v>6.3540116261509447E-2</v>
      </c>
      <c r="J155" s="16">
        <f>About!$B$66/(1+EXP(About!$B$67*(J154-$D154+About!$B$68)))</f>
        <v>8.1641688420404521E-2</v>
      </c>
      <c r="K155" s="16">
        <f>About!$B$66/(1+EXP(About!$B$67*(K154-$D154+About!$B$68)))</f>
        <v>0.10433105552137381</v>
      </c>
      <c r="L155" s="16">
        <f>About!$B$66/(1+EXP(About!$B$67*(L154-$D154+About!$B$68)))</f>
        <v>0.13242566966347</v>
      </c>
      <c r="M155" s="16">
        <f>About!$B$66/(1+EXP(About!$B$67*(M154-$D154+About!$B$68)))</f>
        <v>0.16669171402233013</v>
      </c>
      <c r="N155" s="16">
        <f>About!$B$66/(1+EXP(About!$B$67*(N154-$D154+About!$B$68)))</f>
        <v>0.20772320514715584</v>
      </c>
      <c r="O155" s="16">
        <f>About!$B$66/(1+EXP(About!$B$67*(O154-$D154+About!$B$68)))</f>
        <v>0.2557875708122988</v>
      </c>
      <c r="P155" s="16">
        <f>About!$B$66/(1+EXP(About!$B$67*(P154-$D154+About!$B$68)))</f>
        <v>0.31066151015949567</v>
      </c>
      <c r="Q155" s="16">
        <f>About!$B$66/(1+EXP(About!$B$67*(Q154-$D154+About!$B$68)))</f>
        <v>0.37150127050427334</v>
      </c>
      <c r="R155" s="16">
        <f>About!$B$66/(1+EXP(About!$B$67*(R154-$D154+About!$B$68)))</f>
        <v>0.4368032588898566</v>
      </c>
      <c r="S155" s="16">
        <f>About!$B$66/(1+EXP(About!$B$67*(S154-$D154+About!$B$68)))</f>
        <v>0.50449999999999995</v>
      </c>
      <c r="T155" s="16">
        <f>About!$B$66/(1+EXP(About!$B$67*(T154-$D154+About!$B$68)))</f>
        <v>0.57219674111014329</v>
      </c>
      <c r="U155" s="16">
        <f>About!$B$66/(1+EXP(About!$B$67*(U154-$D154+About!$B$68)))</f>
        <v>0.6374987294957265</v>
      </c>
      <c r="V155" s="16">
        <f>About!$B$66/(1+EXP(About!$B$67*(V154-$D154+About!$B$68)))</f>
        <v>0.69833848984050417</v>
      </c>
      <c r="W155" s="16">
        <f>About!$B$66/(1+EXP(About!$B$67*(W154-$D154+About!$B$68)))</f>
        <v>0.75321242918770104</v>
      </c>
      <c r="X155" s="16">
        <f>About!$B$66/(1+EXP(About!$B$67*(X154-$D154+About!$B$68)))</f>
        <v>0.80127679485284409</v>
      </c>
      <c r="Y155" s="16">
        <f>About!$B$66/(1+EXP(About!$B$67*(Y154-$D154+About!$B$68)))</f>
        <v>0.84230828597766971</v>
      </c>
      <c r="Z155" s="16">
        <f>About!$B$66/(1+EXP(About!$B$67*(Z154-$D154+About!$B$68)))</f>
        <v>0.87657433033652998</v>
      </c>
      <c r="AA155" s="16">
        <f>About!$B$66/(1+EXP(About!$B$67*(AA154-$D154+About!$B$68)))</f>
        <v>0.904668944478626</v>
      </c>
      <c r="AB155" s="16">
        <f>About!$B$66/(1+EXP(About!$B$67*(AB154-$D154+About!$B$68)))</f>
        <v>0.92735831157959536</v>
      </c>
      <c r="AC155" s="16">
        <f>About!$B$66/(1+EXP(About!$B$67*(AC154-$D154+About!$B$68)))</f>
        <v>0.94545988373849044</v>
      </c>
      <c r="AD155" s="16">
        <f>About!$B$66/(1+EXP(About!$B$67*(AD154-$D154+About!$B$68)))</f>
        <v>0.95976107949421063</v>
      </c>
      <c r="AE155" s="16">
        <f>About!$B$66/(1+EXP(About!$B$67*(AE154-$D154+About!$B$68)))</f>
        <v>0.97097291847681666</v>
      </c>
      <c r="AF155" s="16">
        <f>About!$B$66/(1+EXP(About!$B$67*(AF154-$D154+About!$B$68)))</f>
        <v>0.97970970284113201</v>
      </c>
      <c r="AG155" s="16">
        <f>About!$B$66/(1+EXP(About!$B$67*(AG154-$D154+About!$B$68)))</f>
        <v>0.98648574035267622</v>
      </c>
      <c r="AH155" s="16">
        <f>About!$B$66/(1+EXP(About!$B$67*(AH154-$D154+About!$B$68)))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About!$B$66/(1+EXP(About!$B$67*(D156-$D156+About!$B$68)))</f>
        <v>1.7278149615569269E-2</v>
      </c>
      <c r="E157" s="16">
        <f>About!$B$66/(1+EXP(About!$B$67*(E156-$D156+About!$B$68)))</f>
        <v>2.2514259647323516E-2</v>
      </c>
      <c r="F157" s="16">
        <f>About!$B$66/(1+EXP(About!$B$67*(F156-$D156+About!$B$68)))</f>
        <v>2.9290297158867825E-2</v>
      </c>
      <c r="G157" s="16">
        <f>About!$B$66/(1+EXP(About!$B$67*(G156-$D156+About!$B$68)))</f>
        <v>3.8027081523183362E-2</v>
      </c>
      <c r="H157" s="16">
        <f>About!$B$66/(1+EXP(About!$B$67*(H156-$D156+About!$B$68)))</f>
        <v>4.923892050578918E-2</v>
      </c>
      <c r="I157" s="16">
        <f>About!$B$66/(1+EXP(About!$B$67*(I156-$D156+About!$B$68)))</f>
        <v>6.3540116261509447E-2</v>
      </c>
      <c r="J157" s="16">
        <f>About!$B$66/(1+EXP(About!$B$67*(J156-$D156+About!$B$68)))</f>
        <v>8.1641688420404521E-2</v>
      </c>
      <c r="K157" s="16">
        <f>About!$B$66/(1+EXP(About!$B$67*(K156-$D156+About!$B$68)))</f>
        <v>0.10433105552137381</v>
      </c>
      <c r="L157" s="16">
        <f>About!$B$66/(1+EXP(About!$B$67*(L156-$D156+About!$B$68)))</f>
        <v>0.13242566966347</v>
      </c>
      <c r="M157" s="16">
        <f>About!$B$66/(1+EXP(About!$B$67*(M156-$D156+About!$B$68)))</f>
        <v>0.16669171402233013</v>
      </c>
      <c r="N157" s="16">
        <f>About!$B$66/(1+EXP(About!$B$67*(N156-$D156+About!$B$68)))</f>
        <v>0.20772320514715584</v>
      </c>
      <c r="O157" s="16">
        <f>About!$B$66/(1+EXP(About!$B$67*(O156-$D156+About!$B$68)))</f>
        <v>0.2557875708122988</v>
      </c>
      <c r="P157" s="16">
        <f>About!$B$66/(1+EXP(About!$B$67*(P156-$D156+About!$B$68)))</f>
        <v>0.31066151015949567</v>
      </c>
      <c r="Q157" s="16">
        <f>About!$B$66/(1+EXP(About!$B$67*(Q156-$D156+About!$B$68)))</f>
        <v>0.37150127050427334</v>
      </c>
      <c r="R157" s="16">
        <f>About!$B$66/(1+EXP(About!$B$67*(R156-$D156+About!$B$68)))</f>
        <v>0.4368032588898566</v>
      </c>
      <c r="S157" s="16">
        <f>About!$B$66/(1+EXP(About!$B$67*(S156-$D156+About!$B$68)))</f>
        <v>0.50449999999999995</v>
      </c>
      <c r="T157" s="16">
        <f>About!$B$66/(1+EXP(About!$B$67*(T156-$D156+About!$B$68)))</f>
        <v>0.57219674111014329</v>
      </c>
      <c r="U157" s="16">
        <f>About!$B$66/(1+EXP(About!$B$67*(U156-$D156+About!$B$68)))</f>
        <v>0.6374987294957265</v>
      </c>
      <c r="V157" s="16">
        <f>About!$B$66/(1+EXP(About!$B$67*(V156-$D156+About!$B$68)))</f>
        <v>0.69833848984050417</v>
      </c>
      <c r="W157" s="16">
        <f>About!$B$66/(1+EXP(About!$B$67*(W156-$D156+About!$B$68)))</f>
        <v>0.75321242918770104</v>
      </c>
      <c r="X157" s="16">
        <f>About!$B$66/(1+EXP(About!$B$67*(X156-$D156+About!$B$68)))</f>
        <v>0.80127679485284409</v>
      </c>
      <c r="Y157" s="16">
        <f>About!$B$66/(1+EXP(About!$B$67*(Y156-$D156+About!$B$68)))</f>
        <v>0.84230828597766971</v>
      </c>
      <c r="Z157" s="16">
        <f>About!$B$66/(1+EXP(About!$B$67*(Z156-$D156+About!$B$68)))</f>
        <v>0.87657433033652998</v>
      </c>
      <c r="AA157" s="16">
        <f>About!$B$66/(1+EXP(About!$B$67*(AA156-$D156+About!$B$68)))</f>
        <v>0.904668944478626</v>
      </c>
      <c r="AB157" s="16">
        <f>About!$B$66/(1+EXP(About!$B$67*(AB156-$D156+About!$B$68)))</f>
        <v>0.92735831157959536</v>
      </c>
      <c r="AC157" s="16">
        <f>About!$B$66/(1+EXP(About!$B$67*(AC156-$D156+About!$B$68)))</f>
        <v>0.94545988373849044</v>
      </c>
      <c r="AD157" s="16">
        <f>About!$B$66/(1+EXP(About!$B$67*(AD156-$D156+About!$B$68)))</f>
        <v>0.95976107949421063</v>
      </c>
      <c r="AE157" s="16">
        <f>About!$B$66/(1+EXP(About!$B$67*(AE156-$D156+About!$B$68)))</f>
        <v>0.97097291847681666</v>
      </c>
      <c r="AF157" s="16">
        <f>About!$B$66/(1+EXP(About!$B$67*(AF156-$D156+About!$B$68)))</f>
        <v>0.97970970284113201</v>
      </c>
      <c r="AG157" s="16">
        <f>About!$B$66/(1+EXP(About!$B$67*(AG156-$D156+About!$B$68)))</f>
        <v>0.98648574035267622</v>
      </c>
      <c r="AH157" s="16">
        <f>About!$B$66/(1+EXP(About!$B$67*(AH156-$D156+About!$B$68)))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About!$B$66/(1+EXP(About!$B$67*(D158-$D158+About!$B$68)))</f>
        <v>1.7278149615569269E-2</v>
      </c>
      <c r="E159" s="16">
        <f>About!$B$66/(1+EXP(About!$B$67*(E158-$D158+About!$B$68)))</f>
        <v>2.2514259647323516E-2</v>
      </c>
      <c r="F159" s="16">
        <f>About!$B$66/(1+EXP(About!$B$67*(F158-$D158+About!$B$68)))</f>
        <v>2.9290297158867825E-2</v>
      </c>
      <c r="G159" s="16">
        <f>About!$B$66/(1+EXP(About!$B$67*(G158-$D158+About!$B$68)))</f>
        <v>3.8027081523183362E-2</v>
      </c>
      <c r="H159" s="16">
        <f>About!$B$66/(1+EXP(About!$B$67*(H158-$D158+About!$B$68)))</f>
        <v>4.923892050578918E-2</v>
      </c>
      <c r="I159" s="16">
        <f>About!$B$66/(1+EXP(About!$B$67*(I158-$D158+About!$B$68)))</f>
        <v>6.3540116261509447E-2</v>
      </c>
      <c r="J159" s="16">
        <f>About!$B$66/(1+EXP(About!$B$67*(J158-$D158+About!$B$68)))</f>
        <v>8.1641688420404521E-2</v>
      </c>
      <c r="K159" s="16">
        <f>About!$B$66/(1+EXP(About!$B$67*(K158-$D158+About!$B$68)))</f>
        <v>0.10433105552137381</v>
      </c>
      <c r="L159" s="16">
        <f>About!$B$66/(1+EXP(About!$B$67*(L158-$D158+About!$B$68)))</f>
        <v>0.13242566966347</v>
      </c>
      <c r="M159" s="16">
        <f>About!$B$66/(1+EXP(About!$B$67*(M158-$D158+About!$B$68)))</f>
        <v>0.16669171402233013</v>
      </c>
      <c r="N159" s="16">
        <f>About!$B$66/(1+EXP(About!$B$67*(N158-$D158+About!$B$68)))</f>
        <v>0.20772320514715584</v>
      </c>
      <c r="O159" s="16">
        <f>About!$B$66/(1+EXP(About!$B$67*(O158-$D158+About!$B$68)))</f>
        <v>0.2557875708122988</v>
      </c>
      <c r="P159" s="16">
        <f>About!$B$66/(1+EXP(About!$B$67*(P158-$D158+About!$B$68)))</f>
        <v>0.31066151015949567</v>
      </c>
      <c r="Q159" s="16">
        <f>About!$B$66/(1+EXP(About!$B$67*(Q158-$D158+About!$B$68)))</f>
        <v>0.37150127050427334</v>
      </c>
      <c r="R159" s="16">
        <f>About!$B$66/(1+EXP(About!$B$67*(R158-$D158+About!$B$68)))</f>
        <v>0.4368032588898566</v>
      </c>
      <c r="S159" s="16">
        <f>About!$B$66/(1+EXP(About!$B$67*(S158-$D158+About!$B$68)))</f>
        <v>0.50449999999999995</v>
      </c>
      <c r="T159" s="16">
        <f>About!$B$66/(1+EXP(About!$B$67*(T158-$D158+About!$B$68)))</f>
        <v>0.57219674111014329</v>
      </c>
      <c r="U159" s="16">
        <f>About!$B$66/(1+EXP(About!$B$67*(U158-$D158+About!$B$68)))</f>
        <v>0.6374987294957265</v>
      </c>
      <c r="V159" s="16">
        <f>About!$B$66/(1+EXP(About!$B$67*(V158-$D158+About!$B$68)))</f>
        <v>0.69833848984050417</v>
      </c>
      <c r="W159" s="16">
        <f>About!$B$66/(1+EXP(About!$B$67*(W158-$D158+About!$B$68)))</f>
        <v>0.75321242918770104</v>
      </c>
      <c r="X159" s="16">
        <f>About!$B$66/(1+EXP(About!$B$67*(X158-$D158+About!$B$68)))</f>
        <v>0.80127679485284409</v>
      </c>
      <c r="Y159" s="16">
        <f>About!$B$66/(1+EXP(About!$B$67*(Y158-$D158+About!$B$68)))</f>
        <v>0.84230828597766971</v>
      </c>
      <c r="Z159" s="16">
        <f>About!$B$66/(1+EXP(About!$B$67*(Z158-$D158+About!$B$68)))</f>
        <v>0.87657433033652998</v>
      </c>
      <c r="AA159" s="16">
        <f>About!$B$66/(1+EXP(About!$B$67*(AA158-$D158+About!$B$68)))</f>
        <v>0.904668944478626</v>
      </c>
      <c r="AB159" s="16">
        <f>About!$B$66/(1+EXP(About!$B$67*(AB158-$D158+About!$B$68)))</f>
        <v>0.92735831157959536</v>
      </c>
      <c r="AC159" s="16">
        <f>About!$B$66/(1+EXP(About!$B$67*(AC158-$D158+About!$B$68)))</f>
        <v>0.94545988373849044</v>
      </c>
      <c r="AD159" s="16">
        <f>About!$B$66/(1+EXP(About!$B$67*(AD158-$D158+About!$B$68)))</f>
        <v>0.95976107949421063</v>
      </c>
      <c r="AE159" s="16">
        <f>About!$B$66/(1+EXP(About!$B$67*(AE158-$D158+About!$B$68)))</f>
        <v>0.97097291847681666</v>
      </c>
      <c r="AF159" s="16">
        <f>About!$B$66/(1+EXP(About!$B$67*(AF158-$D158+About!$B$68)))</f>
        <v>0.97970970284113201</v>
      </c>
      <c r="AG159" s="16">
        <f>About!$B$66/(1+EXP(About!$B$67*(AG158-$D158+About!$B$68)))</f>
        <v>0.98648574035267622</v>
      </c>
      <c r="AH159" s="16">
        <f>About!$B$66/(1+EXP(About!$B$67*(AH158-$D158+About!$B$68)))</f>
        <v>0.99172185038443061</v>
      </c>
    </row>
    <row r="160" spans="1:34" x14ac:dyDescent="0.2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25">
      <c r="B161" s="16">
        <v>0</v>
      </c>
      <c r="C161" s="16">
        <v>0</v>
      </c>
      <c r="D161" s="16">
        <v>1</v>
      </c>
    </row>
    <row r="162" spans="1:34" x14ac:dyDescent="0.25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25">
      <c r="B163" s="16">
        <v>0</v>
      </c>
      <c r="C163" s="16">
        <v>0</v>
      </c>
      <c r="D163" s="16">
        <f>VLOOKUP(D$162,'Exogenous GDP Adjustment'!$A$12:$C$20,3,FALSE)</f>
        <v>1</v>
      </c>
      <c r="E163" s="16">
        <f>VLOOKUP(E$162,'Exogenous GDP Adjustment'!$A$12:$C$20,3,FALSE)</f>
        <v>0.41927474668620651</v>
      </c>
      <c r="F163" s="16">
        <f>VLOOKUP(F$162,'Exogenous GDP Adjustment'!$A$12:$C$20,3,FALSE)</f>
        <v>0.17579131320878263</v>
      </c>
      <c r="G163" s="16">
        <f>VLOOKUP(G$162,'Exogenous GDP Adjustment'!$A$12:$C$20,3,FALSE)</f>
        <v>7.3704858315247937E-2</v>
      </c>
      <c r="H163" s="16">
        <f>VLOOKUP(H$162,'Exogenous GDP Adjustment'!$A$12:$C$20,3,FALSE)</f>
        <v>3.0902585799668317E-2</v>
      </c>
      <c r="I163" s="16">
        <f>VLOOKUP(I$162,'Exogenous GDP Adjustment'!$A$12:$C$20,3,FALSE)</f>
        <v>1.2956673833104696E-2</v>
      </c>
      <c r="J163" s="16">
        <f>VLOOKUP(J$162,'Exogenous GDP Adjustment'!$A$12:$C$20,3,FALSE)</f>
        <v>5.4324061392707719E-3</v>
      </c>
      <c r="K163" s="16">
        <f>VLOOKUP(K$162,'Exogenous GDP Adjustment'!$A$12:$C$20,3,FALSE)</f>
        <v>2.2776707079393459E-3</v>
      </c>
      <c r="L163" s="16">
        <f>VLOOKUP(L$162,'Exogenous GDP Adjustment'!$A$12:$C$20,3,FALSE)</f>
        <v>9.5496980910586202E-4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0.41927500000000001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0.175791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7.3705000000000007E-2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3.0903E-2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1.2957E-2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5.4320000000000002E-3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2.2780000000000001E-3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9.5500000000000001E-4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0.41927500000000001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0.175791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7.3705000000000007E-2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3.0903E-2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1.2957E-2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5.4320000000000002E-3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2.2780000000000001E-3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9.5500000000000001E-4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zoomScaleNormal="100"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31" t="s">
        <v>187</v>
      </c>
      <c r="B1" s="31"/>
      <c r="C1" s="31"/>
      <c r="D1" s="31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178</v>
      </c>
      <c r="B3">
        <v>19073</v>
      </c>
      <c r="C3">
        <v>18044</v>
      </c>
      <c r="D3">
        <v>19194</v>
      </c>
    </row>
    <row r="4" spans="1:5" x14ac:dyDescent="0.25">
      <c r="A4" t="s">
        <v>179</v>
      </c>
      <c r="B4">
        <v>19068</v>
      </c>
      <c r="C4">
        <v>19448</v>
      </c>
      <c r="D4">
        <v>19790</v>
      </c>
    </row>
    <row r="5" spans="1:5" ht="30" x14ac:dyDescent="0.25">
      <c r="A5" s="32" t="s">
        <v>180</v>
      </c>
      <c r="B5">
        <f>B3</f>
        <v>19073</v>
      </c>
      <c r="C5" s="33">
        <f>C4*($B$3/$B$4)</f>
        <v>19453.099643381582</v>
      </c>
      <c r="D5" s="33">
        <f>D4*($B$3/$B$4)</f>
        <v>19795.189322425005</v>
      </c>
    </row>
    <row r="6" spans="1:5" x14ac:dyDescent="0.25">
      <c r="A6" s="34" t="s">
        <v>181</v>
      </c>
    </row>
    <row r="7" spans="1:5" x14ac:dyDescent="0.25">
      <c r="D7" s="26"/>
    </row>
    <row r="8" spans="1:5" x14ac:dyDescent="0.25">
      <c r="A8" t="s">
        <v>176</v>
      </c>
      <c r="C8" s="35">
        <f>(C3-C5)/C5</f>
        <v>-7.2435738736422492E-2</v>
      </c>
      <c r="D8" s="35">
        <f>(D3-D5)/D5</f>
        <v>-3.0370476009741777E-2</v>
      </c>
    </row>
    <row r="11" spans="1:5" x14ac:dyDescent="0.25">
      <c r="A11" s="37" t="s">
        <v>31</v>
      </c>
      <c r="B11" s="30" t="s">
        <v>176</v>
      </c>
      <c r="C11" s="30" t="s">
        <v>177</v>
      </c>
      <c r="E11" s="1" t="s">
        <v>173</v>
      </c>
    </row>
    <row r="12" spans="1:5" x14ac:dyDescent="0.25">
      <c r="A12">
        <v>2020</v>
      </c>
      <c r="B12" s="25">
        <f>C8</f>
        <v>-7.2435738736422492E-2</v>
      </c>
      <c r="C12" s="25">
        <f>B12/B$12</f>
        <v>1</v>
      </c>
      <c r="E12" s="26">
        <f>B13/B12</f>
        <v>0.41927474668620651</v>
      </c>
    </row>
    <row r="13" spans="1:5" ht="15.75" thickBot="1" x14ac:dyDescent="0.3">
      <c r="A13" s="10">
        <v>2021</v>
      </c>
      <c r="B13" s="28">
        <f>D8</f>
        <v>-3.0370476009741777E-2</v>
      </c>
      <c r="C13" s="25">
        <f t="shared" ref="C13:C20" si="0">B13/B$12</f>
        <v>0.41927474668620651</v>
      </c>
    </row>
    <row r="14" spans="1:5" x14ac:dyDescent="0.25">
      <c r="A14">
        <v>2022</v>
      </c>
      <c r="B14" s="25">
        <f t="shared" ref="B14:B20" si="1">B13*E$12</f>
        <v>-1.2733573635723996E-2</v>
      </c>
      <c r="C14" s="25">
        <f t="shared" si="0"/>
        <v>0.17579131320878263</v>
      </c>
      <c r="D14" s="27"/>
    </row>
    <row r="15" spans="1:5" x14ac:dyDescent="0.25">
      <c r="A15">
        <v>2023</v>
      </c>
      <c r="B15" s="25">
        <f t="shared" si="1"/>
        <v>-5.338865860528336E-3</v>
      </c>
      <c r="C15" s="25">
        <f t="shared" si="0"/>
        <v>7.3704858315247937E-2</v>
      </c>
      <c r="D15" s="27"/>
    </row>
    <row r="16" spans="1:5" x14ac:dyDescent="0.25">
      <c r="A16">
        <v>2024</v>
      </c>
      <c r="B16" s="25">
        <f t="shared" si="1"/>
        <v>-2.2384516312646541E-3</v>
      </c>
      <c r="C16" s="25">
        <f t="shared" si="0"/>
        <v>3.0902585799668317E-2</v>
      </c>
      <c r="D16" s="27"/>
    </row>
    <row r="17" spans="1:4" x14ac:dyDescent="0.25">
      <c r="A17">
        <v>2025</v>
      </c>
      <c r="B17" s="25">
        <f t="shared" si="1"/>
        <v>-9.3852624066781355E-4</v>
      </c>
      <c r="C17" s="25">
        <f t="shared" si="0"/>
        <v>1.2956673833104696E-2</v>
      </c>
      <c r="D17" s="27"/>
    </row>
    <row r="18" spans="1:4" x14ac:dyDescent="0.25">
      <c r="A18">
        <v>2026</v>
      </c>
      <c r="B18" s="25">
        <f t="shared" si="1"/>
        <v>-3.9350035181435523E-4</v>
      </c>
      <c r="C18" s="25">
        <f t="shared" si="0"/>
        <v>5.4324061392707719E-3</v>
      </c>
    </row>
    <row r="19" spans="1:4" x14ac:dyDescent="0.25">
      <c r="A19">
        <v>2027</v>
      </c>
      <c r="B19" s="25">
        <f t="shared" si="1"/>
        <v>-1.6498476032789693E-4</v>
      </c>
      <c r="C19" s="25">
        <f t="shared" si="0"/>
        <v>2.2776707079393459E-3</v>
      </c>
    </row>
    <row r="20" spans="1:4" x14ac:dyDescent="0.25">
      <c r="A20">
        <v>2028</v>
      </c>
      <c r="B20" s="25">
        <f t="shared" si="1"/>
        <v>-6.9173943593563484E-5</v>
      </c>
      <c r="C20" s="25">
        <f t="shared" si="0"/>
        <v>9.5496980910586202E-4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2020-05-12T19:08:43Z</dcterms:modified>
</cp:coreProperties>
</file>