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plcy-schd\FoPITY\"/>
    </mc:Choice>
  </mc:AlternateContent>
  <xr:revisionPtr revIDLastSave="0" documentId="13_ncr:1_{71A3F245-62AF-4A0F-BC13-CD19687C3CA6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bout" sheetId="2" r:id="rId1"/>
    <sheet name="Set Schedules Here" sheetId="5" r:id="rId2"/>
    <sheet name="FoPITY-2" sheetId="4" r:id="rId3"/>
    <sheet name="FoPITY-2-WebApp" sheetId="3" r:id="rId4"/>
    <sheet name="Exogenous GDP Adjustment" sheetId="6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6" l="1"/>
  <c r="B12" i="6"/>
  <c r="D5" i="6"/>
  <c r="D8" i="6" s="1"/>
  <c r="C5" i="6"/>
  <c r="C8" i="6" s="1"/>
  <c r="B5" i="6"/>
  <c r="A82" i="3" l="1"/>
  <c r="B82" i="3"/>
  <c r="C82" i="3"/>
  <c r="D82" i="3"/>
  <c r="E82" i="3"/>
  <c r="F82" i="3"/>
  <c r="H82" i="3"/>
  <c r="J82" i="3"/>
  <c r="L82" i="3"/>
  <c r="N82" i="3"/>
  <c r="P82" i="3"/>
  <c r="R82" i="3"/>
  <c r="T82" i="3"/>
  <c r="V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A82" i="4"/>
  <c r="B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C12" i="6"/>
  <c r="D163" i="5" s="1"/>
  <c r="C82" i="4" l="1"/>
  <c r="G82" i="3"/>
  <c r="E12" i="6"/>
  <c r="B14" i="6" s="1"/>
  <c r="C13" i="6"/>
  <c r="E163" i="5" s="1"/>
  <c r="D82" i="4" s="1"/>
  <c r="I82" i="3" l="1"/>
  <c r="E82" i="4"/>
  <c r="C14" i="6"/>
  <c r="F163" i="5" s="1"/>
  <c r="B15" i="6"/>
  <c r="K82" i="3" l="1"/>
  <c r="B16" i="6"/>
  <c r="C15" i="6"/>
  <c r="G163" i="5" s="1"/>
  <c r="M82" i="3" l="1"/>
  <c r="F82" i="4"/>
  <c r="C16" i="6"/>
  <c r="H163" i="5" s="1"/>
  <c r="B17" i="6"/>
  <c r="O82" i="3" l="1"/>
  <c r="H82" i="4"/>
  <c r="G82" i="4"/>
  <c r="B18" i="6"/>
  <c r="C17" i="6"/>
  <c r="I163" i="5" s="1"/>
  <c r="Q82" i="3" l="1"/>
  <c r="I82" i="4"/>
  <c r="C18" i="6"/>
  <c r="J163" i="5" s="1"/>
  <c r="B19" i="6"/>
  <c r="S82" i="3" l="1"/>
  <c r="B20" i="6"/>
  <c r="C20" i="6" s="1"/>
  <c r="L163" i="5" s="1"/>
  <c r="C19" i="6"/>
  <c r="K163" i="5" s="1"/>
  <c r="U82" i="3" l="1"/>
  <c r="K82" i="4"/>
  <c r="W82" i="3"/>
  <c r="L82" i="4"/>
  <c r="J82" i="4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3" l="1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0" i="4"/>
  <c r="B79" i="4"/>
  <c r="B78" i="4"/>
  <c r="B77" i="4"/>
  <c r="B76" i="4"/>
  <c r="B75" i="4"/>
  <c r="B74" i="4"/>
  <c r="B73" i="4"/>
  <c r="B72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159" i="5" l="1"/>
  <c r="AG159" i="5"/>
  <c r="AF159" i="5"/>
  <c r="AE159" i="5"/>
  <c r="AB159" i="5"/>
  <c r="AA159" i="5"/>
  <c r="Y159" i="5"/>
  <c r="X159" i="5"/>
  <c r="W159" i="5"/>
  <c r="T159" i="5"/>
  <c r="S159" i="5"/>
  <c r="Q159" i="5"/>
  <c r="P159" i="5"/>
  <c r="O159" i="5"/>
  <c r="L159" i="5"/>
  <c r="K159" i="5"/>
  <c r="I159" i="5"/>
  <c r="H159" i="5"/>
  <c r="G159" i="5"/>
  <c r="D159" i="5"/>
  <c r="AH157" i="5"/>
  <c r="AF157" i="5"/>
  <c r="AE157" i="5"/>
  <c r="AD157" i="5"/>
  <c r="AA157" i="5"/>
  <c r="Z157" i="5"/>
  <c r="X157" i="5"/>
  <c r="W157" i="5"/>
  <c r="V157" i="5"/>
  <c r="S157" i="5"/>
  <c r="R157" i="5"/>
  <c r="P157" i="5"/>
  <c r="O157" i="5"/>
  <c r="N157" i="5"/>
  <c r="K157" i="5"/>
  <c r="J157" i="5"/>
  <c r="H157" i="5"/>
  <c r="G157" i="5"/>
  <c r="F157" i="5"/>
  <c r="AH155" i="5"/>
  <c r="AG155" i="5"/>
  <c r="AE155" i="5"/>
  <c r="AD155" i="5"/>
  <c r="AC155" i="5"/>
  <c r="AA155" i="5"/>
  <c r="Z155" i="5"/>
  <c r="Y155" i="5"/>
  <c r="W155" i="5"/>
  <c r="V155" i="5"/>
  <c r="U155" i="5"/>
  <c r="S155" i="5"/>
  <c r="R155" i="5"/>
  <c r="Q155" i="5"/>
  <c r="O155" i="5"/>
  <c r="N155" i="5"/>
  <c r="M155" i="5"/>
  <c r="K155" i="5"/>
  <c r="J155" i="5"/>
  <c r="I155" i="5"/>
  <c r="G155" i="5"/>
  <c r="F155" i="5"/>
  <c r="E155" i="5"/>
  <c r="AH153" i="5"/>
  <c r="AG153" i="5"/>
  <c r="AF153" i="5"/>
  <c r="AD153" i="5"/>
  <c r="AC153" i="5"/>
  <c r="AB153" i="5"/>
  <c r="Z153" i="5"/>
  <c r="Y153" i="5"/>
  <c r="X153" i="5"/>
  <c r="V153" i="5"/>
  <c r="U153" i="5"/>
  <c r="T153" i="5"/>
  <c r="R153" i="5"/>
  <c r="Q153" i="5"/>
  <c r="P153" i="5"/>
  <c r="N153" i="5"/>
  <c r="M153" i="5"/>
  <c r="L153" i="5"/>
  <c r="J153" i="5"/>
  <c r="I153" i="5"/>
  <c r="H153" i="5"/>
  <c r="F153" i="5"/>
  <c r="E153" i="5"/>
  <c r="D153" i="5"/>
  <c r="AG151" i="5"/>
  <c r="AF151" i="5"/>
  <c r="AE151" i="5"/>
  <c r="AC151" i="5"/>
  <c r="AB151" i="5"/>
  <c r="AA151" i="5"/>
  <c r="Y151" i="5"/>
  <c r="X151" i="5"/>
  <c r="W151" i="5"/>
  <c r="U151" i="5"/>
  <c r="T151" i="5"/>
  <c r="S151" i="5"/>
  <c r="Q151" i="5"/>
  <c r="P151" i="5"/>
  <c r="O151" i="5"/>
  <c r="M151" i="5"/>
  <c r="L151" i="5"/>
  <c r="K151" i="5"/>
  <c r="I151" i="5"/>
  <c r="H151" i="5"/>
  <c r="G151" i="5"/>
  <c r="E151" i="5"/>
  <c r="D151" i="5"/>
  <c r="AH149" i="5"/>
  <c r="AF149" i="5"/>
  <c r="AE149" i="5"/>
  <c r="AD149" i="5"/>
  <c r="AB149" i="5"/>
  <c r="AA149" i="5"/>
  <c r="Z149" i="5"/>
  <c r="X149" i="5"/>
  <c r="W149" i="5"/>
  <c r="V149" i="5"/>
  <c r="T149" i="5"/>
  <c r="S149" i="5"/>
  <c r="R149" i="5"/>
  <c r="P149" i="5"/>
  <c r="O149" i="5"/>
  <c r="N149" i="5"/>
  <c r="L149" i="5"/>
  <c r="K149" i="5"/>
  <c r="J149" i="5"/>
  <c r="H149" i="5"/>
  <c r="G149" i="5"/>
  <c r="F149" i="5"/>
  <c r="D149" i="5"/>
  <c r="AH147" i="5"/>
  <c r="AG147" i="5"/>
  <c r="AE147" i="5"/>
  <c r="AD147" i="5"/>
  <c r="AC147" i="5"/>
  <c r="AA147" i="5"/>
  <c r="Z147" i="5"/>
  <c r="Y147" i="5"/>
  <c r="W147" i="5"/>
  <c r="V147" i="5"/>
  <c r="U147" i="5"/>
  <c r="S147" i="5"/>
  <c r="R147" i="5"/>
  <c r="Q147" i="5"/>
  <c r="O147" i="5"/>
  <c r="N147" i="5"/>
  <c r="M147" i="5"/>
  <c r="K147" i="5"/>
  <c r="J147" i="5"/>
  <c r="I147" i="5"/>
  <c r="G147" i="5"/>
  <c r="F147" i="5"/>
  <c r="E147" i="5"/>
  <c r="AH145" i="5"/>
  <c r="AG145" i="5"/>
  <c r="AF145" i="5"/>
  <c r="AD145" i="5"/>
  <c r="AC145" i="5"/>
  <c r="AB145" i="5"/>
  <c r="Z145" i="5"/>
  <c r="Y145" i="5"/>
  <c r="X145" i="5"/>
  <c r="V145" i="5"/>
  <c r="U145" i="5"/>
  <c r="T145" i="5"/>
  <c r="R145" i="5"/>
  <c r="Q145" i="5"/>
  <c r="P145" i="5"/>
  <c r="N145" i="5"/>
  <c r="M145" i="5"/>
  <c r="L145" i="5"/>
  <c r="J145" i="5"/>
  <c r="I145" i="5"/>
  <c r="H145" i="5"/>
  <c r="F145" i="5"/>
  <c r="E145" i="5"/>
  <c r="D145" i="5"/>
  <c r="AG143" i="5"/>
  <c r="AF143" i="5"/>
  <c r="AE143" i="5"/>
  <c r="AC143" i="5"/>
  <c r="AB143" i="5"/>
  <c r="AA143" i="5"/>
  <c r="Y143" i="5"/>
  <c r="X143" i="5"/>
  <c r="W143" i="5"/>
  <c r="U143" i="5"/>
  <c r="T143" i="5"/>
  <c r="S143" i="5"/>
  <c r="Q143" i="5"/>
  <c r="P143" i="5"/>
  <c r="O143" i="5"/>
  <c r="M143" i="5"/>
  <c r="L143" i="5"/>
  <c r="K143" i="5"/>
  <c r="I143" i="5"/>
  <c r="H143" i="5"/>
  <c r="G143" i="5"/>
  <c r="E143" i="5"/>
  <c r="D143" i="5"/>
  <c r="AH141" i="5"/>
  <c r="AF141" i="5"/>
  <c r="AE141" i="5"/>
  <c r="AD141" i="5"/>
  <c r="AB141" i="5"/>
  <c r="AA141" i="5"/>
  <c r="Z141" i="5"/>
  <c r="X141" i="5"/>
  <c r="W141" i="5"/>
  <c r="V141" i="5"/>
  <c r="T141" i="5"/>
  <c r="S141" i="5"/>
  <c r="R141" i="5"/>
  <c r="P141" i="5"/>
  <c r="O141" i="5"/>
  <c r="N141" i="5"/>
  <c r="L141" i="5"/>
  <c r="K141" i="5"/>
  <c r="J141" i="5"/>
  <c r="H141" i="5"/>
  <c r="G141" i="5"/>
  <c r="F141" i="5"/>
  <c r="D141" i="5"/>
  <c r="U71" i="3" l="1"/>
  <c r="K71" i="4"/>
  <c r="BA71" i="3"/>
  <c r="AA71" i="4"/>
  <c r="BM72" i="3"/>
  <c r="Q74" i="3"/>
  <c r="I74" i="4"/>
  <c r="AC75" i="3"/>
  <c r="O75" i="4"/>
  <c r="AE76" i="3"/>
  <c r="P76" i="4"/>
  <c r="AG77" i="3"/>
  <c r="Q77" i="4"/>
  <c r="M78" i="3"/>
  <c r="S79" i="3"/>
  <c r="J79" i="4"/>
  <c r="AG80" i="3"/>
  <c r="O72" i="3"/>
  <c r="H72" i="4"/>
  <c r="AA73" i="3"/>
  <c r="AO74" i="3"/>
  <c r="U74" i="4"/>
  <c r="BA75" i="3"/>
  <c r="AA75" i="4"/>
  <c r="W76" i="3"/>
  <c r="L76" i="4"/>
  <c r="AG76" i="3"/>
  <c r="AS76" i="3"/>
  <c r="W76" i="4"/>
  <c r="BC76" i="3"/>
  <c r="AB76" i="4"/>
  <c r="BM76" i="3"/>
  <c r="O77" i="3"/>
  <c r="H77" i="4"/>
  <c r="Y77" i="3"/>
  <c r="M77" i="4"/>
  <c r="AI77" i="3"/>
  <c r="AU77" i="3"/>
  <c r="X77" i="4"/>
  <c r="BE77" i="3"/>
  <c r="AC77" i="4"/>
  <c r="AH77" i="4"/>
  <c r="BO77" i="3"/>
  <c r="Q78" i="3"/>
  <c r="I78" i="4"/>
  <c r="AA78" i="3"/>
  <c r="N78" i="4"/>
  <c r="AK78" i="3"/>
  <c r="AW78" i="3"/>
  <c r="Y78" i="4"/>
  <c r="BG78" i="3"/>
  <c r="AD78" i="4"/>
  <c r="K79" i="3"/>
  <c r="F79" i="4"/>
  <c r="U79" i="3"/>
  <c r="R79" i="4"/>
  <c r="AI79" i="3"/>
  <c r="AU79" i="3"/>
  <c r="BI79" i="3"/>
  <c r="AE79" i="4"/>
  <c r="M80" i="3"/>
  <c r="G80" i="4"/>
  <c r="W80" i="3"/>
  <c r="AK80" i="3"/>
  <c r="S80" i="4"/>
  <c r="AW80" i="3"/>
  <c r="BK80" i="3"/>
  <c r="AF80" i="4"/>
  <c r="AE71" i="3"/>
  <c r="BK71" i="3"/>
  <c r="L72" i="4"/>
  <c r="W72" i="3"/>
  <c r="AS72" i="3"/>
  <c r="W72" i="4"/>
  <c r="O73" i="3"/>
  <c r="H73" i="4"/>
  <c r="AI73" i="3"/>
  <c r="BE73" i="3"/>
  <c r="AC73" i="4"/>
  <c r="AK74" i="3"/>
  <c r="AD74" i="4"/>
  <c r="BG74" i="3"/>
  <c r="S75" i="3"/>
  <c r="J75" i="4"/>
  <c r="AY75" i="3"/>
  <c r="Z75" i="4"/>
  <c r="I76" i="3"/>
  <c r="AO76" i="3"/>
  <c r="BK76" i="3"/>
  <c r="AF76" i="4"/>
  <c r="W77" i="3"/>
  <c r="L77" i="4"/>
  <c r="BC77" i="3"/>
  <c r="AB77" i="4"/>
  <c r="Y78" i="3"/>
  <c r="M78" i="4"/>
  <c r="AS78" i="3"/>
  <c r="BO78" i="3"/>
  <c r="AH78" i="4"/>
  <c r="AS79" i="3"/>
  <c r="W79" i="4"/>
  <c r="G80" i="3"/>
  <c r="C80" i="4"/>
  <c r="BI80" i="3"/>
  <c r="AE80" i="4"/>
  <c r="W71" i="3"/>
  <c r="AS71" i="3"/>
  <c r="W71" i="4"/>
  <c r="BO71" i="3"/>
  <c r="AH71" i="4"/>
  <c r="AK72" i="3"/>
  <c r="S72" i="4"/>
  <c r="BE72" i="3"/>
  <c r="Q73" i="3"/>
  <c r="I73" i="4"/>
  <c r="AW73" i="3"/>
  <c r="Y73" i="4"/>
  <c r="I74" i="3"/>
  <c r="E74" i="4"/>
  <c r="AC74" i="3"/>
  <c r="BI74" i="3"/>
  <c r="U75" i="3"/>
  <c r="K75" i="4"/>
  <c r="AQ75" i="3"/>
  <c r="V75" i="4"/>
  <c r="M76" i="3"/>
  <c r="G76" i="4"/>
  <c r="O71" i="3"/>
  <c r="N71" i="4"/>
  <c r="AA71" i="3"/>
  <c r="AK71" i="3"/>
  <c r="S71" i="4"/>
  <c r="AU71" i="3"/>
  <c r="BG71" i="3"/>
  <c r="AD71" i="4"/>
  <c r="D72" i="4"/>
  <c r="G72" i="3"/>
  <c r="C72" i="4"/>
  <c r="Q72" i="3"/>
  <c r="AC72" i="3"/>
  <c r="O72" i="4"/>
  <c r="T72" i="4"/>
  <c r="AM72" i="3"/>
  <c r="AW72" i="3"/>
  <c r="BI72" i="3"/>
  <c r="AE72" i="4"/>
  <c r="I73" i="3"/>
  <c r="E73" i="4"/>
  <c r="S73" i="3"/>
  <c r="AE73" i="3"/>
  <c r="P73" i="4"/>
  <c r="AO73" i="3"/>
  <c r="U73" i="4"/>
  <c r="AY73" i="3"/>
  <c r="BK73" i="3"/>
  <c r="AF73" i="4"/>
  <c r="F74" i="4"/>
  <c r="K74" i="3"/>
  <c r="U74" i="3"/>
  <c r="AG74" i="3"/>
  <c r="Q74" i="4"/>
  <c r="V74" i="4"/>
  <c r="AQ74" i="3"/>
  <c r="BA74" i="3"/>
  <c r="BM74" i="3"/>
  <c r="AG74" i="4"/>
  <c r="M75" i="3"/>
  <c r="G75" i="4"/>
  <c r="W75" i="3"/>
  <c r="AI75" i="3"/>
  <c r="R75" i="4"/>
  <c r="AS75" i="3"/>
  <c r="W75" i="4"/>
  <c r="BC75" i="3"/>
  <c r="BO75" i="3"/>
  <c r="AH75" i="4"/>
  <c r="O76" i="3"/>
  <c r="H76" i="4"/>
  <c r="Y76" i="3"/>
  <c r="AK76" i="3"/>
  <c r="S76" i="4"/>
  <c r="AU76" i="3"/>
  <c r="X76" i="4"/>
  <c r="BE76" i="3"/>
  <c r="G77" i="3"/>
  <c r="D77" i="4"/>
  <c r="C77" i="4"/>
  <c r="Q77" i="3"/>
  <c r="I77" i="4"/>
  <c r="AA77" i="3"/>
  <c r="AM77" i="3"/>
  <c r="T77" i="4"/>
  <c r="AW77" i="3"/>
  <c r="Y77" i="4"/>
  <c r="BG77" i="3"/>
  <c r="I78" i="3"/>
  <c r="E78" i="4"/>
  <c r="S78" i="3"/>
  <c r="J78" i="4"/>
  <c r="AC78" i="3"/>
  <c r="AO78" i="3"/>
  <c r="U78" i="4"/>
  <c r="AY78" i="3"/>
  <c r="Z78" i="4"/>
  <c r="BI78" i="3"/>
  <c r="M79" i="3"/>
  <c r="G79" i="4"/>
  <c r="AA79" i="3"/>
  <c r="N79" i="4"/>
  <c r="AK79" i="3"/>
  <c r="AY79" i="3"/>
  <c r="Z79" i="4"/>
  <c r="BK79" i="3"/>
  <c r="O80" i="3"/>
  <c r="H80" i="4"/>
  <c r="AC80" i="3"/>
  <c r="O80" i="4"/>
  <c r="AM80" i="3"/>
  <c r="BA80" i="3"/>
  <c r="AA80" i="4"/>
  <c r="BM80" i="3"/>
  <c r="F71" i="4"/>
  <c r="K71" i="3"/>
  <c r="AQ71" i="3"/>
  <c r="V71" i="4"/>
  <c r="M72" i="3"/>
  <c r="G72" i="4"/>
  <c r="AG72" i="3"/>
  <c r="AB72" i="4"/>
  <c r="BC72" i="3"/>
  <c r="Y73" i="3"/>
  <c r="M73" i="4"/>
  <c r="AU73" i="3"/>
  <c r="X73" i="4"/>
  <c r="BO73" i="3"/>
  <c r="AH73" i="4"/>
  <c r="N74" i="4"/>
  <c r="AA74" i="3"/>
  <c r="AW74" i="3"/>
  <c r="Y74" i="4"/>
  <c r="G75" i="3"/>
  <c r="C75" i="4"/>
  <c r="AM75" i="3"/>
  <c r="BI75" i="3"/>
  <c r="AE75" i="4"/>
  <c r="U76" i="3"/>
  <c r="K76" i="4"/>
  <c r="BA76" i="3"/>
  <c r="AA76" i="4"/>
  <c r="K77" i="3"/>
  <c r="AQ77" i="3"/>
  <c r="BM77" i="3"/>
  <c r="AG77" i="4"/>
  <c r="AI78" i="3"/>
  <c r="R78" i="4"/>
  <c r="BE78" i="3"/>
  <c r="AC78" i="4"/>
  <c r="AE79" i="3"/>
  <c r="BG79" i="3"/>
  <c r="AD79" i="4"/>
  <c r="U80" i="3"/>
  <c r="K80" i="4"/>
  <c r="AU80" i="3"/>
  <c r="X80" i="4"/>
  <c r="M71" i="3"/>
  <c r="G71" i="4"/>
  <c r="AI71" i="3"/>
  <c r="R71" i="4"/>
  <c r="BC71" i="3"/>
  <c r="Y72" i="3"/>
  <c r="AU72" i="3"/>
  <c r="X72" i="4"/>
  <c r="G73" i="3"/>
  <c r="D73" i="4"/>
  <c r="C73" i="4"/>
  <c r="AM73" i="3"/>
  <c r="T73" i="4"/>
  <c r="BG73" i="3"/>
  <c r="S74" i="3"/>
  <c r="J74" i="4"/>
  <c r="AY74" i="3"/>
  <c r="Z74" i="4"/>
  <c r="K75" i="3"/>
  <c r="F75" i="4"/>
  <c r="AE75" i="3"/>
  <c r="BK75" i="3"/>
  <c r="G71" i="3"/>
  <c r="C71" i="4"/>
  <c r="J71" i="4"/>
  <c r="S71" i="3"/>
  <c r="AC71" i="3"/>
  <c r="O71" i="4"/>
  <c r="AM71" i="3"/>
  <c r="AY71" i="3"/>
  <c r="Z71" i="4"/>
  <c r="BI71" i="3"/>
  <c r="AE71" i="4"/>
  <c r="I72" i="3"/>
  <c r="U72" i="3"/>
  <c r="K72" i="4"/>
  <c r="AE72" i="3"/>
  <c r="P72" i="4"/>
  <c r="AO72" i="3"/>
  <c r="BA72" i="3"/>
  <c r="AA72" i="4"/>
  <c r="BK72" i="3"/>
  <c r="AF72" i="4"/>
  <c r="K73" i="3"/>
  <c r="W73" i="3"/>
  <c r="L73" i="4"/>
  <c r="AG73" i="3"/>
  <c r="Q73" i="4"/>
  <c r="AQ73" i="3"/>
  <c r="BC73" i="3"/>
  <c r="AB73" i="4"/>
  <c r="BM73" i="3"/>
  <c r="AG73" i="4"/>
  <c r="M74" i="3"/>
  <c r="Y74" i="3"/>
  <c r="M74" i="4"/>
  <c r="AI74" i="3"/>
  <c r="R74" i="4"/>
  <c r="AS74" i="3"/>
  <c r="BE74" i="3"/>
  <c r="AC74" i="4"/>
  <c r="BO74" i="3"/>
  <c r="AH74" i="4"/>
  <c r="O75" i="3"/>
  <c r="AA75" i="3"/>
  <c r="N75" i="4"/>
  <c r="AK75" i="3"/>
  <c r="S75" i="4"/>
  <c r="AU75" i="3"/>
  <c r="AD75" i="4"/>
  <c r="BG75" i="3"/>
  <c r="G76" i="3"/>
  <c r="D76" i="4"/>
  <c r="C76" i="4"/>
  <c r="Q76" i="3"/>
  <c r="AC76" i="3"/>
  <c r="O76" i="4"/>
  <c r="AM76" i="3"/>
  <c r="T76" i="4"/>
  <c r="AW76" i="3"/>
  <c r="BI76" i="3"/>
  <c r="AE76" i="4"/>
  <c r="I77" i="3"/>
  <c r="E77" i="4"/>
  <c r="S77" i="3"/>
  <c r="P77" i="4"/>
  <c r="AE77" i="3"/>
  <c r="AO77" i="3"/>
  <c r="U77" i="4"/>
  <c r="AY77" i="3"/>
  <c r="AF77" i="4"/>
  <c r="BK77" i="3"/>
  <c r="K78" i="3"/>
  <c r="F78" i="4"/>
  <c r="U78" i="3"/>
  <c r="AG78" i="3"/>
  <c r="Q78" i="4"/>
  <c r="AQ78" i="3"/>
  <c r="V78" i="4"/>
  <c r="BA78" i="3"/>
  <c r="BM78" i="3"/>
  <c r="AG78" i="4"/>
  <c r="O79" i="3"/>
  <c r="AC79" i="3"/>
  <c r="O79" i="4"/>
  <c r="AQ79" i="3"/>
  <c r="V79" i="4"/>
  <c r="BA79" i="3"/>
  <c r="AH79" i="4"/>
  <c r="BO79" i="3"/>
  <c r="Q80" i="3"/>
  <c r="AE80" i="3"/>
  <c r="P80" i="4"/>
  <c r="AS80" i="3"/>
  <c r="W80" i="4"/>
  <c r="BC80" i="3"/>
  <c r="BG80" i="3"/>
  <c r="AD80" i="4"/>
  <c r="I141" i="5"/>
  <c r="Q141" i="5"/>
  <c r="Y141" i="5"/>
  <c r="X71" i="4" s="1"/>
  <c r="AG141" i="5"/>
  <c r="AF71" i="4" s="1"/>
  <c r="J143" i="5"/>
  <c r="I72" i="4" s="1"/>
  <c r="R143" i="5"/>
  <c r="Z143" i="5"/>
  <c r="AH143" i="5"/>
  <c r="AG72" i="4" s="1"/>
  <c r="K145" i="5"/>
  <c r="J73" i="4" s="1"/>
  <c r="S145" i="5"/>
  <c r="R73" i="4" s="1"/>
  <c r="AA145" i="5"/>
  <c r="Z73" i="4" s="1"/>
  <c r="D147" i="5"/>
  <c r="L147" i="5"/>
  <c r="T147" i="5"/>
  <c r="S74" i="4" s="1"/>
  <c r="AB147" i="5"/>
  <c r="AA74" i="4" s="1"/>
  <c r="E149" i="5"/>
  <c r="D75" i="4" s="1"/>
  <c r="M149" i="5"/>
  <c r="L75" i="4" s="1"/>
  <c r="U149" i="5"/>
  <c r="AC149" i="5"/>
  <c r="AB75" i="4" s="1"/>
  <c r="F151" i="5"/>
  <c r="E76" i="4" s="1"/>
  <c r="N151" i="5"/>
  <c r="M76" i="4" s="1"/>
  <c r="V151" i="5"/>
  <c r="AD151" i="5"/>
  <c r="G153" i="5"/>
  <c r="F77" i="4" s="1"/>
  <c r="O153" i="5"/>
  <c r="N77" i="4" s="1"/>
  <c r="W153" i="5"/>
  <c r="V77" i="4" s="1"/>
  <c r="AE153" i="5"/>
  <c r="H155" i="5"/>
  <c r="G78" i="4" s="1"/>
  <c r="P155" i="5"/>
  <c r="O78" i="4" s="1"/>
  <c r="X155" i="5"/>
  <c r="W78" i="4" s="1"/>
  <c r="AF155" i="5"/>
  <c r="I157" i="5"/>
  <c r="H79" i="4" s="1"/>
  <c r="Q157" i="5"/>
  <c r="P79" i="4" s="1"/>
  <c r="Y157" i="5"/>
  <c r="X79" i="4" s="1"/>
  <c r="AG157" i="5"/>
  <c r="J159" i="5"/>
  <c r="R159" i="5"/>
  <c r="Q80" i="4" s="1"/>
  <c r="Z159" i="5"/>
  <c r="AH159" i="5"/>
  <c r="D157" i="5"/>
  <c r="L157" i="5"/>
  <c r="K79" i="4" s="1"/>
  <c r="T157" i="5"/>
  <c r="S79" i="4" s="1"/>
  <c r="AB157" i="5"/>
  <c r="E159" i="5"/>
  <c r="D80" i="4" s="1"/>
  <c r="M159" i="5"/>
  <c r="L80" i="4" s="1"/>
  <c r="U159" i="5"/>
  <c r="AC159" i="5"/>
  <c r="E141" i="5"/>
  <c r="D71" i="4" s="1"/>
  <c r="M141" i="5"/>
  <c r="L71" i="4" s="1"/>
  <c r="U141" i="5"/>
  <c r="AC141" i="5"/>
  <c r="F143" i="5"/>
  <c r="E72" i="4" s="1"/>
  <c r="N143" i="5"/>
  <c r="M72" i="4" s="1"/>
  <c r="V143" i="5"/>
  <c r="AD143" i="5"/>
  <c r="AC72" i="4" s="1"/>
  <c r="G145" i="5"/>
  <c r="F73" i="4" s="1"/>
  <c r="O145" i="5"/>
  <c r="N73" i="4" s="1"/>
  <c r="W145" i="5"/>
  <c r="AE145" i="5"/>
  <c r="H147" i="5"/>
  <c r="G74" i="4" s="1"/>
  <c r="P147" i="5"/>
  <c r="O74" i="4" s="1"/>
  <c r="X147" i="5"/>
  <c r="AF147" i="5"/>
  <c r="I149" i="5"/>
  <c r="H75" i="4" s="1"/>
  <c r="Q149" i="5"/>
  <c r="P75" i="4" s="1"/>
  <c r="Y149" i="5"/>
  <c r="AG149" i="5"/>
  <c r="J151" i="5"/>
  <c r="I76" i="4" s="1"/>
  <c r="R151" i="5"/>
  <c r="Q76" i="4" s="1"/>
  <c r="Z151" i="5"/>
  <c r="Y76" i="4" s="1"/>
  <c r="AH151" i="5"/>
  <c r="K153" i="5"/>
  <c r="S153" i="5"/>
  <c r="R77" i="4" s="1"/>
  <c r="AA153" i="5"/>
  <c r="D155" i="5"/>
  <c r="L155" i="5"/>
  <c r="K78" i="4" s="1"/>
  <c r="T155" i="5"/>
  <c r="S78" i="4" s="1"/>
  <c r="AB155" i="5"/>
  <c r="E157" i="5"/>
  <c r="M157" i="5"/>
  <c r="U157" i="5"/>
  <c r="AC157" i="5"/>
  <c r="F159" i="5"/>
  <c r="N159" i="5"/>
  <c r="V159" i="5"/>
  <c r="I79" i="3" l="1"/>
  <c r="E79" i="4"/>
  <c r="BK74" i="3"/>
  <c r="AF74" i="4"/>
  <c r="AC80" i="4"/>
  <c r="BE80" i="3"/>
  <c r="BI77" i="3"/>
  <c r="AE77" i="4"/>
  <c r="K80" i="3"/>
  <c r="F80" i="4"/>
  <c r="BM75" i="3"/>
  <c r="AG75" i="4"/>
  <c r="AC71" i="4"/>
  <c r="BE71" i="3"/>
  <c r="BM79" i="3"/>
  <c r="AG79" i="4"/>
  <c r="BG76" i="3"/>
  <c r="AD76" i="4"/>
  <c r="BC74" i="3"/>
  <c r="AB74" i="4"/>
  <c r="AY72" i="3"/>
  <c r="Z72" i="4"/>
  <c r="Y72" i="4"/>
  <c r="BE79" i="3"/>
  <c r="AC79" i="4"/>
  <c r="AW75" i="3"/>
  <c r="Y75" i="4"/>
  <c r="U71" i="4"/>
  <c r="AO71" i="3"/>
  <c r="AY80" i="3"/>
  <c r="Z80" i="4"/>
  <c r="AO75" i="3"/>
  <c r="U75" i="4"/>
  <c r="AG71" i="3"/>
  <c r="Q71" i="4"/>
  <c r="AF79" i="4"/>
  <c r="G78" i="3"/>
  <c r="C78" i="4"/>
  <c r="D78" i="4"/>
  <c r="AE73" i="4"/>
  <c r="BI73" i="3"/>
  <c r="BO80" i="3"/>
  <c r="AH80" i="4"/>
  <c r="AC76" i="4"/>
  <c r="BA77" i="3"/>
  <c r="AA77" i="4"/>
  <c r="AU74" i="3"/>
  <c r="X74" i="4"/>
  <c r="AQ72" i="3"/>
  <c r="V72" i="4"/>
  <c r="T79" i="4"/>
  <c r="AM79" i="3"/>
  <c r="AU78" i="3"/>
  <c r="X78" i="4"/>
  <c r="AQ76" i="3"/>
  <c r="V76" i="4"/>
  <c r="AM74" i="3"/>
  <c r="T74" i="4"/>
  <c r="AI72" i="3"/>
  <c r="R72" i="4"/>
  <c r="AB80" i="4"/>
  <c r="AO79" i="3"/>
  <c r="U79" i="4"/>
  <c r="AK77" i="3"/>
  <c r="S77" i="4"/>
  <c r="Q75" i="4"/>
  <c r="AG75" i="3"/>
  <c r="O73" i="4"/>
  <c r="AC73" i="3"/>
  <c r="Y71" i="3"/>
  <c r="M71" i="4"/>
  <c r="W79" i="3"/>
  <c r="L79" i="4"/>
  <c r="AG79" i="3"/>
  <c r="Q79" i="4"/>
  <c r="AC77" i="3"/>
  <c r="O77" i="4"/>
  <c r="W74" i="3"/>
  <c r="L74" i="4"/>
  <c r="W74" i="4"/>
  <c r="U72" i="4"/>
  <c r="T75" i="4"/>
  <c r="K74" i="4"/>
  <c r="U76" i="4"/>
  <c r="P71" i="4"/>
  <c r="Y80" i="4"/>
  <c r="BO76" i="3"/>
  <c r="AH76" i="4"/>
  <c r="BG72" i="3"/>
  <c r="AD72" i="4"/>
  <c r="BC79" i="3"/>
  <c r="AB79" i="4"/>
  <c r="BK78" i="3"/>
  <c r="AF78" i="4"/>
  <c r="BE75" i="3"/>
  <c r="AC75" i="4"/>
  <c r="BA73" i="3"/>
  <c r="AA73" i="4"/>
  <c r="AW71" i="3"/>
  <c r="Y71" i="4"/>
  <c r="AB71" i="4"/>
  <c r="BC78" i="3"/>
  <c r="AB78" i="4"/>
  <c r="AY76" i="3"/>
  <c r="Z76" i="4"/>
  <c r="W73" i="4"/>
  <c r="AS73" i="3"/>
  <c r="U80" i="4"/>
  <c r="AO80" i="3"/>
  <c r="AW79" i="3"/>
  <c r="Y79" i="4"/>
  <c r="AS77" i="3"/>
  <c r="W77" i="4"/>
  <c r="AK73" i="3"/>
  <c r="S73" i="4"/>
  <c r="Z77" i="4"/>
  <c r="AD73" i="4"/>
  <c r="AQ80" i="3"/>
  <c r="V80" i="4"/>
  <c r="AM78" i="3"/>
  <c r="T78" i="4"/>
  <c r="AI76" i="3"/>
  <c r="R76" i="4"/>
  <c r="AE74" i="3"/>
  <c r="P74" i="4"/>
  <c r="AA72" i="3"/>
  <c r="N72" i="4"/>
  <c r="M80" i="4"/>
  <c r="Y80" i="3"/>
  <c r="AI80" i="3"/>
  <c r="R80" i="4"/>
  <c r="AE78" i="3"/>
  <c r="P78" i="4"/>
  <c r="AA76" i="3"/>
  <c r="N76" i="4"/>
  <c r="Y75" i="3"/>
  <c r="M75" i="4"/>
  <c r="U73" i="3"/>
  <c r="K73" i="4"/>
  <c r="S72" i="3"/>
  <c r="J72" i="4"/>
  <c r="Q71" i="3"/>
  <c r="I71" i="4"/>
  <c r="AA78" i="4"/>
  <c r="X75" i="4"/>
  <c r="V73" i="4"/>
  <c r="T71" i="4"/>
  <c r="AA80" i="3"/>
  <c r="N80" i="4"/>
  <c r="Y79" i="3"/>
  <c r="M79" i="4"/>
  <c r="W78" i="3"/>
  <c r="L78" i="4"/>
  <c r="U77" i="3"/>
  <c r="K77" i="4"/>
  <c r="S76" i="3"/>
  <c r="J76" i="4"/>
  <c r="I75" i="4"/>
  <c r="Q75" i="3"/>
  <c r="O74" i="3"/>
  <c r="H74" i="4"/>
  <c r="G73" i="4"/>
  <c r="M73" i="3"/>
  <c r="K72" i="3"/>
  <c r="F72" i="4"/>
  <c r="I71" i="3"/>
  <c r="E71" i="4"/>
  <c r="E80" i="4"/>
  <c r="I80" i="3"/>
  <c r="D79" i="4"/>
  <c r="G79" i="3"/>
  <c r="C79" i="4"/>
  <c r="S80" i="3"/>
  <c r="J80" i="4"/>
  <c r="Q79" i="3"/>
  <c r="I79" i="4"/>
  <c r="O78" i="3"/>
  <c r="H78" i="4"/>
  <c r="M77" i="3"/>
  <c r="G77" i="4"/>
  <c r="K76" i="3"/>
  <c r="F76" i="4"/>
  <c r="I75" i="3"/>
  <c r="E75" i="4"/>
  <c r="C74" i="4"/>
  <c r="G74" i="3"/>
  <c r="D74" i="4"/>
  <c r="BO72" i="3"/>
  <c r="AH72" i="4"/>
  <c r="BM71" i="3"/>
  <c r="AG71" i="4"/>
  <c r="I80" i="4"/>
  <c r="AA79" i="4"/>
  <c r="J77" i="4"/>
  <c r="AF75" i="4"/>
  <c r="Q72" i="4"/>
  <c r="AG80" i="4"/>
  <c r="T80" i="4"/>
  <c r="AE78" i="4"/>
  <c r="AD77" i="4"/>
  <c r="H71" i="4"/>
  <c r="AE74" i="4"/>
  <c r="AG76" i="4"/>
</calcChain>
</file>

<file path=xl/sharedStrings.xml><?xml version="1.0" encoding="utf-8"?>
<sst xmlns="http://schemas.openxmlformats.org/spreadsheetml/2006/main" count="254" uniqueCount="188">
  <si>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</si>
  <si>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</si>
  <si>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</si>
  <si>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</si>
  <si>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</si>
  <si>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</si>
  <si>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</si>
  <si>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</si>
  <si>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</si>
  <si>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</si>
  <si>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</si>
  <si>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</si>
  <si>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</si>
  <si>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</si>
  <si>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</si>
  <si>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</si>
  <si>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</si>
  <si>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</si>
  <si>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</si>
  <si>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</si>
  <si>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</si>
  <si>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</si>
  <si>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</si>
  <si>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</si>
  <si>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</si>
  <si>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</si>
  <si>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</si>
  <si>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</si>
  <si>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</si>
  <si>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</si>
  <si>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</si>
  <si>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</si>
  <si>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</si>
  <si>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</si>
  <si>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</si>
  <si>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</si>
  <si>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</si>
  <si>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</si>
  <si>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</si>
  <si>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</si>
  <si>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</si>
  <si>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</si>
  <si>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</si>
  <si>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</si>
  <si>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</si>
  <si>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</si>
  <si>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</si>
  <si>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</si>
  <si>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</si>
  <si>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</si>
  <si>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</si>
  <si>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</si>
  <si>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</si>
  <si>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</si>
  <si>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</si>
  <si>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</si>
  <si>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</si>
  <si>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</si>
  <si>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</si>
  <si>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</si>
  <si>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</si>
  <si>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</si>
  <si>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</si>
  <si>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</si>
  <si>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</si>
  <si>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</si>
  <si>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</si>
  <si>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</si>
  <si>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</si>
  <si>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</si>
  <si>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</si>
  <si>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</si>
  <si>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</si>
  <si>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</si>
  <si>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</si>
  <si>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</si>
  <si>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</si>
  <si>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</si>
  <si>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</si>
  <si>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</si>
  <si>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</si>
  <si>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</si>
  <si>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</si>
  <si>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</si>
  <si>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</si>
  <si>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</si>
  <si>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</si>
  <si>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</si>
  <si>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</si>
  <si>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</si>
  <si>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</si>
  <si>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</si>
  <si>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</si>
  <si>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</si>
  <si>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</si>
  <si>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</si>
  <si>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</si>
  <si>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</si>
  <si>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</si>
  <si>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</si>
  <si>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</si>
  <si>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</si>
  <si>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</si>
  <si>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</si>
  <si>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</si>
  <si>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</si>
  <si>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</si>
  <si>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</si>
  <si>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</si>
  <si>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</si>
  <si>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</si>
  <si>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</si>
  <si>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</si>
  <si>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</si>
  <si>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</si>
  <si>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</si>
  <si>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</si>
  <si>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</si>
  <si>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</si>
  <si>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</si>
  <si>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</si>
  <si>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</si>
  <si>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</si>
  <si>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</si>
  <si>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</si>
  <si>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</si>
  <si>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</si>
  <si>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</si>
  <si>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</si>
  <si>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</si>
  <si>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</si>
  <si>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</si>
  <si>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</si>
  <si>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</si>
  <si>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</si>
  <si>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</si>
  <si>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</si>
  <si>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</si>
  <si>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</si>
  <si>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</si>
  <si>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</si>
  <si>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</si>
  <si>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</si>
  <si>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</si>
  <si>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</si>
  <si>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</si>
  <si>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</si>
  <si>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</si>
  <si>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</si>
  <si>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</si>
  <si>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</si>
  <si>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</si>
  <si>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</si>
  <si>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</si>
  <si>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</si>
  <si>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</si>
  <si>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</si>
  <si>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</si>
  <si>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</si>
  <si>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</si>
  <si>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</si>
  <si>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</si>
  <si>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</si>
  <si>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</si>
  <si>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</si>
  <si>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</si>
  <si>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</si>
  <si>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</si>
  <si>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</si>
  <si>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</si>
  <si>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</si>
  <si>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</si>
  <si>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</si>
  <si>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</si>
  <si>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</si>
  <si>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</si>
  <si>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Real GDP (billion chained 2012 dollars)</t>
  </si>
  <si>
    <t>May STEO</t>
  </si>
  <si>
    <t>January STEO</t>
  </si>
  <si>
    <t>January STEO - Adjusted for 2019 value</t>
  </si>
  <si>
    <t>Source: Tables 9a, row 1</t>
  </si>
  <si>
    <t>U.S. GDP Impact of SARC-CoV-2 Pandemic</t>
  </si>
  <si>
    <t>U.S. Energy Information Administration</t>
  </si>
  <si>
    <t>January 2020 and May 2020</t>
  </si>
  <si>
    <t>Short-Term Energy Outlook</t>
  </si>
  <si>
    <t>https://www.eia.gov/outlooks/steo/</t>
  </si>
  <si>
    <t>Table 9a</t>
  </si>
  <si>
    <t>Other values intended to be user-specified, with no source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</si>
</sst>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2" fillId="0" borderId="0" xfId="12"/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77216"/>
        <c:axId val="152046976"/>
      </c:lineChart>
      <c:catAx>
        <c:axId val="1267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046976"/>
        <c:crosses val="autoZero"/>
        <c:auto val="1"/>
        <c:lblAlgn val="ctr"/>
        <c:lblOffset val="100"/>
        <c:noMultiLvlLbl val="0"/>
      </c:catAx>
      <c:valAx>
        <c:axId val="15204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77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4" t="s">
        <v>181</v>
      </c>
      <c r="C3" s="13"/>
      <c r="D3" s="13"/>
      <c r="E3" s="13"/>
      <c r="F3" s="13"/>
    </row>
    <row r="4" spans="1:6" x14ac:dyDescent="0.25">
      <c r="B4" t="s">
        <v>182</v>
      </c>
    </row>
    <row r="5" spans="1:6" x14ac:dyDescent="0.25">
      <c r="B5" s="34" t="s">
        <v>183</v>
      </c>
    </row>
    <row r="6" spans="1:6" x14ac:dyDescent="0.25">
      <c r="B6" t="s">
        <v>184</v>
      </c>
    </row>
    <row r="7" spans="1:6" x14ac:dyDescent="0.25">
      <c r="B7" s="35" t="s">
        <v>185</v>
      </c>
    </row>
    <row r="8" spans="1:6" x14ac:dyDescent="0.25">
      <c r="B8" t="s">
        <v>186</v>
      </c>
    </row>
    <row r="10" spans="1:6" x14ac:dyDescent="0.25">
      <c r="B10" s="19" t="s">
        <v>187</v>
      </c>
    </row>
    <row r="12" spans="1:6" x14ac:dyDescent="0.25">
      <c r="A12" s="1" t="s">
        <v>35</v>
      </c>
    </row>
    <row r="13" spans="1:6" x14ac:dyDescent="0.25">
      <c r="A13" t="s">
        <v>36</v>
      </c>
    </row>
    <row r="14" spans="1:6" x14ac:dyDescent="0.25">
      <c r="A14" s="2" t="s">
        <v>37</v>
      </c>
    </row>
    <row r="15" spans="1:6" x14ac:dyDescent="0.25">
      <c r="A15" t="s">
        <v>79</v>
      </c>
    </row>
    <row r="16" spans="1:6" x14ac:dyDescent="0.25">
      <c r="A16" t="s">
        <v>80</v>
      </c>
    </row>
    <row r="18" spans="1:6" x14ac:dyDescent="0.25">
      <c r="A18" t="s">
        <v>81</v>
      </c>
    </row>
    <row r="19" spans="1:6" x14ac:dyDescent="0.25">
      <c r="A19" t="s">
        <v>150</v>
      </c>
    </row>
    <row r="20" spans="1:6" x14ac:dyDescent="0.25">
      <c r="A20" t="s">
        <v>83</v>
      </c>
    </row>
    <row r="22" spans="1:6" x14ac:dyDescent="0.25">
      <c r="A22" t="s">
        <v>38</v>
      </c>
    </row>
    <row r="23" spans="1:6" x14ac:dyDescent="0.25">
      <c r="A23" t="s">
        <v>39</v>
      </c>
    </row>
    <row r="24" spans="1:6" x14ac:dyDescent="0.25">
      <c r="A24" t="s">
        <v>40</v>
      </c>
    </row>
    <row r="25" spans="1:6" x14ac:dyDescent="0.25">
      <c r="A25" t="s">
        <v>41</v>
      </c>
    </row>
    <row r="26" spans="1:6" x14ac:dyDescent="0.25">
      <c r="A26" t="s">
        <v>82</v>
      </c>
    </row>
    <row r="27" spans="1:6" x14ac:dyDescent="0.25">
      <c r="A27">
        <v>2018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2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25">
      <c r="A30" s="1" t="s">
        <v>86</v>
      </c>
    </row>
    <row r="31" spans="1:6" x14ac:dyDescent="0.25">
      <c r="A31" t="s">
        <v>87</v>
      </c>
    </row>
    <row r="32" spans="1:6" x14ac:dyDescent="0.25">
      <c r="A32" t="s">
        <v>88</v>
      </c>
    </row>
    <row r="33" spans="1:2" x14ac:dyDescent="0.25">
      <c r="A33" t="s">
        <v>89</v>
      </c>
    </row>
    <row r="34" spans="1:2" x14ac:dyDescent="0.25">
      <c r="A34" t="s">
        <v>90</v>
      </c>
    </row>
    <row r="35" spans="1:2" x14ac:dyDescent="0.25">
      <c r="B35" t="s">
        <v>91</v>
      </c>
    </row>
    <row r="36" spans="1:2" x14ac:dyDescent="0.25">
      <c r="B36" s="19" t="s">
        <v>104</v>
      </c>
    </row>
    <row r="37" spans="1:2" x14ac:dyDescent="0.25">
      <c r="B37" t="s">
        <v>92</v>
      </c>
    </row>
    <row r="38" spans="1:2" x14ac:dyDescent="0.25">
      <c r="B38" s="19" t="s">
        <v>105</v>
      </c>
    </row>
    <row r="39" spans="1:2" x14ac:dyDescent="0.25">
      <c r="A39" t="s">
        <v>93</v>
      </c>
    </row>
    <row r="40" spans="1:2" x14ac:dyDescent="0.25">
      <c r="B40" s="2" t="s">
        <v>94</v>
      </c>
    </row>
    <row r="41" spans="1:2" x14ac:dyDescent="0.25">
      <c r="B41" s="19" t="s">
        <v>95</v>
      </c>
    </row>
    <row r="42" spans="1:2" x14ac:dyDescent="0.25">
      <c r="B42" s="19" t="s">
        <v>96</v>
      </c>
    </row>
    <row r="43" spans="1:2" x14ac:dyDescent="0.25">
      <c r="A43" t="s">
        <v>97</v>
      </c>
    </row>
    <row r="44" spans="1:2" x14ac:dyDescent="0.25">
      <c r="A44" t="s">
        <v>98</v>
      </c>
    </row>
    <row r="45" spans="1:2" x14ac:dyDescent="0.25">
      <c r="B45" t="s">
        <v>99</v>
      </c>
    </row>
    <row r="46" spans="1:2" x14ac:dyDescent="0.25">
      <c r="A46" t="s">
        <v>101</v>
      </c>
    </row>
    <row r="47" spans="1:2" x14ac:dyDescent="0.25">
      <c r="B47" t="s">
        <v>102</v>
      </c>
    </row>
    <row r="48" spans="1:2" x14ac:dyDescent="0.25">
      <c r="B48" t="s">
        <v>103</v>
      </c>
    </row>
    <row r="50" spans="1:1" x14ac:dyDescent="0.25">
      <c r="A50" s="1" t="s">
        <v>100</v>
      </c>
    </row>
    <row r="51" spans="1:1" x14ac:dyDescent="0.25">
      <c r="A51" t="s">
        <v>67</v>
      </c>
    </row>
    <row r="52" spans="1:1" x14ac:dyDescent="0.25">
      <c r="A52" t="s">
        <v>63</v>
      </c>
    </row>
    <row r="53" spans="1:1" x14ac:dyDescent="0.25">
      <c r="A53" t="s">
        <v>42</v>
      </c>
    </row>
    <row r="54" spans="1:1" x14ac:dyDescent="0.25">
      <c r="A54" t="s">
        <v>62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60" spans="1:1" x14ac:dyDescent="0.25">
      <c r="A60" t="s">
        <v>46</v>
      </c>
    </row>
    <row r="61" spans="1:1" x14ac:dyDescent="0.25">
      <c r="A61" t="s">
        <v>43</v>
      </c>
    </row>
    <row r="62" spans="1:1" x14ac:dyDescent="0.25">
      <c r="A62" t="s">
        <v>44</v>
      </c>
    </row>
    <row r="63" spans="1:1" x14ac:dyDescent="0.25">
      <c r="A63" t="s">
        <v>45</v>
      </c>
    </row>
    <row r="64" spans="1:1" ht="15.75" thickBot="1" x14ac:dyDescent="0.3"/>
    <row r="65" spans="1:4" x14ac:dyDescent="0.25">
      <c r="A65" s="3" t="s">
        <v>53</v>
      </c>
      <c r="B65" s="4"/>
      <c r="C65" s="4"/>
      <c r="D65" s="5"/>
    </row>
    <row r="66" spans="1:4" x14ac:dyDescent="0.25">
      <c r="A66" s="6" t="s">
        <v>50</v>
      </c>
      <c r="B66" s="7">
        <v>1.0089999999999999</v>
      </c>
      <c r="C66" s="7"/>
      <c r="D66" s="8"/>
    </row>
    <row r="67" spans="1:4" x14ac:dyDescent="0.25">
      <c r="A67" s="6" t="s">
        <v>51</v>
      </c>
      <c r="B67" s="7">
        <v>-0.27</v>
      </c>
      <c r="C67" s="7"/>
      <c r="D67" s="8"/>
    </row>
    <row r="68" spans="1:4" ht="15.75" thickBot="1" x14ac:dyDescent="0.3">
      <c r="A68" s="9" t="s">
        <v>52</v>
      </c>
      <c r="B68" s="10">
        <v>-15</v>
      </c>
      <c r="C68" s="10"/>
      <c r="D68" s="11"/>
    </row>
    <row r="97" spans="1:2" x14ac:dyDescent="0.25">
      <c r="A97" s="1" t="s">
        <v>158</v>
      </c>
    </row>
    <row r="98" spans="1:2" x14ac:dyDescent="0.25">
      <c r="A98" t="s">
        <v>159</v>
      </c>
    </row>
    <row r="99" spans="1:2" x14ac:dyDescent="0.25">
      <c r="A99" t="s">
        <v>160</v>
      </c>
    </row>
    <row r="100" spans="1:2" x14ac:dyDescent="0.25">
      <c r="A100" t="s">
        <v>161</v>
      </c>
    </row>
    <row r="101" spans="1:2" x14ac:dyDescent="0.25">
      <c r="A101" s="23">
        <v>6</v>
      </c>
      <c r="B101" t="s">
        <v>162</v>
      </c>
    </row>
  </sheetData>
  <hyperlinks>
    <hyperlink ref="B7" r:id="rId1" xr:uid="{1D80FAAC-2BA7-45C5-A797-7BB4B633F46A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J1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  <c r="AH1" s="17" t="s">
        <v>142</v>
      </c>
    </row>
    <row r="2" spans="1:34" x14ac:dyDescent="0.25">
      <c r="A2" t="s">
        <v>1</v>
      </c>
      <c r="B2" s="15">
        <v>2018</v>
      </c>
      <c r="C2" s="15">
        <v>2019</v>
      </c>
      <c r="D2" s="15">
        <v>2025</v>
      </c>
      <c r="E2" s="15">
        <v>2040</v>
      </c>
      <c r="F2" s="15">
        <v>2050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0</v>
      </c>
      <c r="E3" s="16">
        <v>1</v>
      </c>
      <c r="F3" s="16">
        <v>1</v>
      </c>
    </row>
    <row r="4" spans="1:34" x14ac:dyDescent="0.2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74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2"/>
      <c r="AH8" s="12"/>
    </row>
    <row r="9" spans="1:34" x14ac:dyDescent="0.25">
      <c r="A9" s="12"/>
      <c r="B9" s="16">
        <v>0</v>
      </c>
      <c r="C9" s="16">
        <v>0</v>
      </c>
      <c r="D9" s="16">
        <v>1</v>
      </c>
      <c r="AG9" s="12"/>
      <c r="AH9" s="12"/>
    </row>
    <row r="10" spans="1:34" x14ac:dyDescent="0.25">
      <c r="A10" s="12" t="s">
        <v>75</v>
      </c>
      <c r="B10" s="15">
        <v>2018</v>
      </c>
      <c r="C10" s="15">
        <v>2019</v>
      </c>
      <c r="D10" s="15">
        <v>2030</v>
      </c>
      <c r="E10" s="15">
        <v>2050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4" x14ac:dyDescent="0.25">
      <c r="A12" s="12" t="s">
        <v>152</v>
      </c>
      <c r="B12" s="15">
        <v>2018</v>
      </c>
      <c r="C12" s="15">
        <v>2019</v>
      </c>
      <c r="D12" s="15">
        <v>2040</v>
      </c>
      <c r="E12" s="15">
        <v>2050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  <c r="E13" s="16">
        <v>1</v>
      </c>
    </row>
    <row r="14" spans="1:34" x14ac:dyDescent="0.25">
      <c r="A14" s="12" t="s">
        <v>147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148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6" x14ac:dyDescent="0.25">
      <c r="A17" s="12"/>
      <c r="B17" s="16">
        <v>0</v>
      </c>
      <c r="C17" s="16">
        <v>0</v>
      </c>
      <c r="D17" s="16">
        <v>1</v>
      </c>
    </row>
    <row r="18" spans="1:36" x14ac:dyDescent="0.25">
      <c r="A18" s="12" t="s">
        <v>76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6" x14ac:dyDescent="0.25">
      <c r="A19" s="12"/>
      <c r="B19" s="16">
        <v>0</v>
      </c>
      <c r="C19" s="16">
        <v>0</v>
      </c>
      <c r="D19" s="16">
        <v>1</v>
      </c>
    </row>
    <row r="20" spans="1:36" x14ac:dyDescent="0.25">
      <c r="A20" s="12" t="s">
        <v>107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6" x14ac:dyDescent="0.25">
      <c r="A21" s="12"/>
      <c r="B21" s="16">
        <v>0</v>
      </c>
      <c r="C21" s="16">
        <v>0</v>
      </c>
      <c r="D21" s="16">
        <v>1</v>
      </c>
    </row>
    <row r="22" spans="1:36" x14ac:dyDescent="0.25">
      <c r="A22" t="s">
        <v>4</v>
      </c>
      <c r="B22" s="15">
        <v>2018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2"/>
      <c r="AH22" s="12"/>
    </row>
    <row r="23" spans="1:36" x14ac:dyDescent="0.25">
      <c r="B23" s="16">
        <v>0</v>
      </c>
      <c r="C23" s="16">
        <v>0.41965309440203413</v>
      </c>
      <c r="D23" s="16">
        <v>1</v>
      </c>
      <c r="AG23" s="12"/>
      <c r="AH23" s="12"/>
    </row>
    <row r="24" spans="1:36" x14ac:dyDescent="0.25">
      <c r="A24" t="s">
        <v>64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6" x14ac:dyDescent="0.25">
      <c r="B25" s="16">
        <v>0</v>
      </c>
      <c r="C25" s="16">
        <v>0</v>
      </c>
      <c r="D25" s="16">
        <v>1</v>
      </c>
      <c r="E25" s="16">
        <v>1</v>
      </c>
    </row>
    <row r="26" spans="1:36" x14ac:dyDescent="0.25">
      <c r="A26" t="s">
        <v>169</v>
      </c>
      <c r="B26" s="15">
        <v>2018</v>
      </c>
      <c r="C26" s="15">
        <v>2019</v>
      </c>
      <c r="D26" s="15">
        <v>2050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x14ac:dyDescent="0.25">
      <c r="B27" s="16">
        <v>0</v>
      </c>
      <c r="C27" s="16">
        <v>0</v>
      </c>
      <c r="D27" s="16">
        <v>1</v>
      </c>
      <c r="AI27" s="16"/>
      <c r="AJ27" s="16"/>
    </row>
    <row r="28" spans="1:36" x14ac:dyDescent="0.25">
      <c r="A28" t="s">
        <v>6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6" x14ac:dyDescent="0.25">
      <c r="B29" s="16">
        <v>0</v>
      </c>
      <c r="C29" s="16">
        <v>0</v>
      </c>
      <c r="D29" s="16">
        <v>1</v>
      </c>
      <c r="E29" s="16">
        <v>1</v>
      </c>
    </row>
    <row r="30" spans="1:36" x14ac:dyDescent="0.25">
      <c r="A30" s="13" t="s">
        <v>77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6" x14ac:dyDescent="0.25">
      <c r="A31" s="13"/>
      <c r="B31" s="16">
        <v>1</v>
      </c>
      <c r="C31" s="16">
        <v>1</v>
      </c>
    </row>
    <row r="32" spans="1:36" x14ac:dyDescent="0.25">
      <c r="A32" t="s">
        <v>5</v>
      </c>
      <c r="B32" s="15">
        <v>2018</v>
      </c>
      <c r="C32" s="15">
        <v>2019</v>
      </c>
      <c r="D32" s="15">
        <v>2050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x14ac:dyDescent="0.25">
      <c r="B33" s="16">
        <v>0</v>
      </c>
      <c r="C33" s="16">
        <v>0</v>
      </c>
      <c r="D33" s="16">
        <v>1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x14ac:dyDescent="0.25">
      <c r="A34" t="s">
        <v>7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32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85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55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59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1</v>
      </c>
    </row>
    <row r="44" spans="1:34" s="16" customFormat="1" x14ac:dyDescent="0.25">
      <c r="A44" t="s">
        <v>60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109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66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61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106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170</v>
      </c>
      <c r="B54" s="15">
        <v>2018</v>
      </c>
      <c r="C54" s="15">
        <v>2019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</row>
    <row r="56" spans="1:34" s="16" customFormat="1" x14ac:dyDescent="0.25">
      <c r="A56" t="s">
        <v>8</v>
      </c>
      <c r="B56" s="15">
        <v>2018</v>
      </c>
      <c r="C56" s="15">
        <v>2019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25">
      <c r="A58" s="12" t="s">
        <v>9</v>
      </c>
      <c r="B58" s="15">
        <v>2018</v>
      </c>
      <c r="C58" s="15">
        <v>2019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</row>
    <row r="60" spans="1:34" s="16" customFormat="1" x14ac:dyDescent="0.25">
      <c r="A60" s="12" t="s">
        <v>84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10</v>
      </c>
      <c r="B62" s="15">
        <v>2018</v>
      </c>
      <c r="C62" s="15">
        <v>2019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25">
      <c r="A64" s="12" t="s">
        <v>156</v>
      </c>
      <c r="B64" s="15">
        <v>2018</v>
      </c>
      <c r="C64" s="15">
        <v>2019</v>
      </c>
      <c r="D64" s="15">
        <v>2035</v>
      </c>
      <c r="E64" s="15">
        <v>2050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25">
      <c r="A65" s="12"/>
      <c r="B65" s="16">
        <v>0</v>
      </c>
      <c r="C65" s="16">
        <v>0</v>
      </c>
      <c r="D65" s="16">
        <v>1</v>
      </c>
      <c r="E65" s="16">
        <v>1</v>
      </c>
    </row>
    <row r="66" spans="1:34" s="16" customFormat="1" x14ac:dyDescent="0.25">
      <c r="A66" s="12" t="s">
        <v>11</v>
      </c>
      <c r="B66" s="15">
        <v>2018</v>
      </c>
      <c r="C66" s="15">
        <v>2019</v>
      </c>
      <c r="D66" s="15">
        <v>2050</v>
      </c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</row>
    <row r="68" spans="1:34" s="16" customFormat="1" x14ac:dyDescent="0.25">
      <c r="A68" t="s">
        <v>57</v>
      </c>
      <c r="B68" s="15">
        <v>2018</v>
      </c>
      <c r="C68" s="15">
        <v>2019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25">
      <c r="A70" t="s">
        <v>58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12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163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164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165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s="12" t="s">
        <v>166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 s="12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167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47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168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14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t="s">
        <v>15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25">
      <c r="A93"/>
      <c r="B93" s="16">
        <v>0</v>
      </c>
      <c r="C93" s="16">
        <v>0</v>
      </c>
      <c r="D93" s="16">
        <v>1</v>
      </c>
    </row>
    <row r="94" spans="1:34" s="16" customFormat="1" x14ac:dyDescent="0.25">
      <c r="A94" t="s">
        <v>16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25">
      <c r="A95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17</v>
      </c>
      <c r="B96" s="15">
        <v>2018</v>
      </c>
      <c r="C96" s="15">
        <v>2019</v>
      </c>
      <c r="D96" s="15">
        <v>2050</v>
      </c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108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143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144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 s="12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151</v>
      </c>
      <c r="B104" s="15">
        <v>2018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 s="12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18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/>
      <c r="B107" s="16">
        <v>0</v>
      </c>
      <c r="C107" s="16">
        <v>0</v>
      </c>
      <c r="D107" s="16">
        <v>1</v>
      </c>
    </row>
    <row r="108" spans="1:34" s="16" customFormat="1" x14ac:dyDescent="0.25">
      <c r="A108" s="12" t="s">
        <v>19</v>
      </c>
      <c r="B108" s="15">
        <v>2018</v>
      </c>
      <c r="C108" s="15">
        <v>2019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25">
      <c r="A109" s="12"/>
      <c r="B109" s="16">
        <v>0</v>
      </c>
      <c r="C109" s="16">
        <v>0</v>
      </c>
      <c r="D109" s="16">
        <v>1</v>
      </c>
    </row>
    <row r="110" spans="1:34" s="16" customFormat="1" x14ac:dyDescent="0.25">
      <c r="A110" s="12" t="s">
        <v>20</v>
      </c>
      <c r="B110" s="15">
        <v>2018</v>
      </c>
      <c r="C110" s="15">
        <v>2019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25">
      <c r="A111" s="12"/>
      <c r="B111" s="16">
        <v>0</v>
      </c>
      <c r="C111" s="16">
        <v>0</v>
      </c>
      <c r="D111" s="16">
        <v>1</v>
      </c>
    </row>
    <row r="112" spans="1:34" x14ac:dyDescent="0.25">
      <c r="A112" s="12" t="s">
        <v>21</v>
      </c>
      <c r="B112" s="15">
        <v>2018</v>
      </c>
      <c r="C112" s="15">
        <v>2019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A113" s="12"/>
      <c r="B113" s="16">
        <v>0</v>
      </c>
      <c r="C113" s="16">
        <v>0</v>
      </c>
      <c r="D113" s="16">
        <v>1</v>
      </c>
    </row>
    <row r="114" spans="1:34" x14ac:dyDescent="0.25">
      <c r="A114" s="12" t="s">
        <v>153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145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20">
        <v>1</v>
      </c>
      <c r="C117" s="16">
        <v>1</v>
      </c>
    </row>
    <row r="118" spans="1:34" x14ac:dyDescent="0.25">
      <c r="A118" t="s">
        <v>146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20">
        <v>1</v>
      </c>
      <c r="C119" s="16">
        <v>1</v>
      </c>
    </row>
    <row r="120" spans="1:34" x14ac:dyDescent="0.25">
      <c r="A120" t="s">
        <v>155</v>
      </c>
      <c r="B120" s="15">
        <v>2018</v>
      </c>
      <c r="C120" s="15">
        <v>2019</v>
      </c>
      <c r="D120" s="15">
        <v>2050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65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16">
        <v>0</v>
      </c>
      <c r="C123" s="16">
        <v>0</v>
      </c>
      <c r="D123" s="16">
        <v>1</v>
      </c>
    </row>
    <row r="124" spans="1:34" x14ac:dyDescent="0.25">
      <c r="A124" t="s">
        <v>154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149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54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49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48</v>
      </c>
      <c r="B132" s="15">
        <v>2018</v>
      </c>
      <c r="C132" s="15">
        <v>2019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</row>
    <row r="134" spans="1:34" x14ac:dyDescent="0.25">
      <c r="A134" t="s">
        <v>56</v>
      </c>
      <c r="B134" s="15">
        <v>2018</v>
      </c>
      <c r="C134" s="15">
        <v>2019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</row>
    <row r="136" spans="1:34" x14ac:dyDescent="0.25">
      <c r="A136" t="s">
        <v>72</v>
      </c>
      <c r="B136" s="15">
        <v>2018</v>
      </c>
      <c r="C136" s="15">
        <v>2019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2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25">
      <c r="A138" t="s">
        <v>73</v>
      </c>
      <c r="B138" s="15">
        <v>2018</v>
      </c>
      <c r="C138" s="15">
        <v>2019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2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25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25">
      <c r="B141" s="16">
        <v>0</v>
      </c>
      <c r="C141" s="16">
        <v>0</v>
      </c>
      <c r="D141" s="16">
        <f>About!$B$66/(1+EXP(About!$B$67*(D140-$D140+About!$B$68)))</f>
        <v>1.7278149615569269E-2</v>
      </c>
      <c r="E141" s="16">
        <f>About!$B$66/(1+EXP(About!$B$67*(E140-$D140+About!$B$68)))</f>
        <v>2.2514259647323516E-2</v>
      </c>
      <c r="F141" s="16">
        <f>About!$B$66/(1+EXP(About!$B$67*(F140-$D140+About!$B$68)))</f>
        <v>2.9290297158867825E-2</v>
      </c>
      <c r="G141" s="16">
        <f>About!$B$66/(1+EXP(About!$B$67*(G140-$D140+About!$B$68)))</f>
        <v>3.8027081523183362E-2</v>
      </c>
      <c r="H141" s="16">
        <f>About!$B$66/(1+EXP(About!$B$67*(H140-$D140+About!$B$68)))</f>
        <v>4.923892050578918E-2</v>
      </c>
      <c r="I141" s="16">
        <f>About!$B$66/(1+EXP(About!$B$67*(I140-$D140+About!$B$68)))</f>
        <v>6.3540116261509447E-2</v>
      </c>
      <c r="J141" s="16">
        <f>About!$B$66/(1+EXP(About!$B$67*(J140-$D140+About!$B$68)))</f>
        <v>8.1641688420404521E-2</v>
      </c>
      <c r="K141" s="16">
        <f>About!$B$66/(1+EXP(About!$B$67*(K140-$D140+About!$B$68)))</f>
        <v>0.10433105552137381</v>
      </c>
      <c r="L141" s="16">
        <f>About!$B$66/(1+EXP(About!$B$67*(L140-$D140+About!$B$68)))</f>
        <v>0.13242566966347</v>
      </c>
      <c r="M141" s="16">
        <f>About!$B$66/(1+EXP(About!$B$67*(M140-$D140+About!$B$68)))</f>
        <v>0.16669171402233013</v>
      </c>
      <c r="N141" s="16">
        <f>About!$B$66/(1+EXP(About!$B$67*(N140-$D140+About!$B$68)))</f>
        <v>0.20772320514715584</v>
      </c>
      <c r="O141" s="16">
        <f>About!$B$66/(1+EXP(About!$B$67*(O140-$D140+About!$B$68)))</f>
        <v>0.2557875708122988</v>
      </c>
      <c r="P141" s="16">
        <f>About!$B$66/(1+EXP(About!$B$67*(P140-$D140+About!$B$68)))</f>
        <v>0.31066151015949567</v>
      </c>
      <c r="Q141" s="16">
        <f>About!$B$66/(1+EXP(About!$B$67*(Q140-$D140+About!$B$68)))</f>
        <v>0.37150127050427334</v>
      </c>
      <c r="R141" s="16">
        <f>About!$B$66/(1+EXP(About!$B$67*(R140-$D140+About!$B$68)))</f>
        <v>0.4368032588898566</v>
      </c>
      <c r="S141" s="16">
        <f>About!$B$66/(1+EXP(About!$B$67*(S140-$D140+About!$B$68)))</f>
        <v>0.50449999999999995</v>
      </c>
      <c r="T141" s="16">
        <f>About!$B$66/(1+EXP(About!$B$67*(T140-$D140+About!$B$68)))</f>
        <v>0.57219674111014329</v>
      </c>
      <c r="U141" s="16">
        <f>About!$B$66/(1+EXP(About!$B$67*(U140-$D140+About!$B$68)))</f>
        <v>0.6374987294957265</v>
      </c>
      <c r="V141" s="16">
        <f>About!$B$66/(1+EXP(About!$B$67*(V140-$D140+About!$B$68)))</f>
        <v>0.69833848984050417</v>
      </c>
      <c r="W141" s="16">
        <f>About!$B$66/(1+EXP(About!$B$67*(W140-$D140+About!$B$68)))</f>
        <v>0.75321242918770104</v>
      </c>
      <c r="X141" s="16">
        <f>About!$B$66/(1+EXP(About!$B$67*(X140-$D140+About!$B$68)))</f>
        <v>0.80127679485284409</v>
      </c>
      <c r="Y141" s="16">
        <f>About!$B$66/(1+EXP(About!$B$67*(Y140-$D140+About!$B$68)))</f>
        <v>0.84230828597766971</v>
      </c>
      <c r="Z141" s="16">
        <f>About!$B$66/(1+EXP(About!$B$67*(Z140-$D140+About!$B$68)))</f>
        <v>0.87657433033652998</v>
      </c>
      <c r="AA141" s="16">
        <f>About!$B$66/(1+EXP(About!$B$67*(AA140-$D140+About!$B$68)))</f>
        <v>0.904668944478626</v>
      </c>
      <c r="AB141" s="16">
        <f>About!$B$66/(1+EXP(About!$B$67*(AB140-$D140+About!$B$68)))</f>
        <v>0.92735831157959536</v>
      </c>
      <c r="AC141" s="16">
        <f>About!$B$66/(1+EXP(About!$B$67*(AC140-$D140+About!$B$68)))</f>
        <v>0.94545988373849044</v>
      </c>
      <c r="AD141" s="16">
        <f>About!$B$66/(1+EXP(About!$B$67*(AD140-$D140+About!$B$68)))</f>
        <v>0.95976107949421063</v>
      </c>
      <c r="AE141" s="16">
        <f>About!$B$66/(1+EXP(About!$B$67*(AE140-$D140+About!$B$68)))</f>
        <v>0.97097291847681666</v>
      </c>
      <c r="AF141" s="16">
        <f>About!$B$66/(1+EXP(About!$B$67*(AF140-$D140+About!$B$68)))</f>
        <v>0.97970970284113201</v>
      </c>
      <c r="AG141" s="16">
        <f>About!$B$66/(1+EXP(About!$B$67*(AG140-$D140+About!$B$68)))</f>
        <v>0.98648574035267622</v>
      </c>
      <c r="AH141" s="16">
        <f>About!$B$66/(1+EXP(About!$B$67*(AH140-$D140+About!$B$68)))</f>
        <v>0.99172185038443061</v>
      </c>
    </row>
    <row r="142" spans="1:34" x14ac:dyDescent="0.25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About!$B$66/(1+EXP(About!$B$67*(D142-$D142+About!$B$68)))</f>
        <v>1.7278149615569269E-2</v>
      </c>
      <c r="E143" s="16">
        <f>About!$B$66/(1+EXP(About!$B$67*(E142-$D142+About!$B$68)))</f>
        <v>2.2514259647323516E-2</v>
      </c>
      <c r="F143" s="16">
        <f>About!$B$66/(1+EXP(About!$B$67*(F142-$D142+About!$B$68)))</f>
        <v>2.9290297158867825E-2</v>
      </c>
      <c r="G143" s="16">
        <f>About!$B$66/(1+EXP(About!$B$67*(G142-$D142+About!$B$68)))</f>
        <v>3.8027081523183362E-2</v>
      </c>
      <c r="H143" s="16">
        <f>About!$B$66/(1+EXP(About!$B$67*(H142-$D142+About!$B$68)))</f>
        <v>4.923892050578918E-2</v>
      </c>
      <c r="I143" s="16">
        <f>About!$B$66/(1+EXP(About!$B$67*(I142-$D142+About!$B$68)))</f>
        <v>6.3540116261509447E-2</v>
      </c>
      <c r="J143" s="16">
        <f>About!$B$66/(1+EXP(About!$B$67*(J142-$D142+About!$B$68)))</f>
        <v>8.1641688420404521E-2</v>
      </c>
      <c r="K143" s="16">
        <f>About!$B$66/(1+EXP(About!$B$67*(K142-$D142+About!$B$68)))</f>
        <v>0.10433105552137381</v>
      </c>
      <c r="L143" s="16">
        <f>About!$B$66/(1+EXP(About!$B$67*(L142-$D142+About!$B$68)))</f>
        <v>0.13242566966347</v>
      </c>
      <c r="M143" s="16">
        <f>About!$B$66/(1+EXP(About!$B$67*(M142-$D142+About!$B$68)))</f>
        <v>0.16669171402233013</v>
      </c>
      <c r="N143" s="16">
        <f>About!$B$66/(1+EXP(About!$B$67*(N142-$D142+About!$B$68)))</f>
        <v>0.20772320514715584</v>
      </c>
      <c r="O143" s="16">
        <f>About!$B$66/(1+EXP(About!$B$67*(O142-$D142+About!$B$68)))</f>
        <v>0.2557875708122988</v>
      </c>
      <c r="P143" s="16">
        <f>About!$B$66/(1+EXP(About!$B$67*(P142-$D142+About!$B$68)))</f>
        <v>0.31066151015949567</v>
      </c>
      <c r="Q143" s="16">
        <f>About!$B$66/(1+EXP(About!$B$67*(Q142-$D142+About!$B$68)))</f>
        <v>0.37150127050427334</v>
      </c>
      <c r="R143" s="16">
        <f>About!$B$66/(1+EXP(About!$B$67*(R142-$D142+About!$B$68)))</f>
        <v>0.4368032588898566</v>
      </c>
      <c r="S143" s="16">
        <f>About!$B$66/(1+EXP(About!$B$67*(S142-$D142+About!$B$68)))</f>
        <v>0.50449999999999995</v>
      </c>
      <c r="T143" s="16">
        <f>About!$B$66/(1+EXP(About!$B$67*(T142-$D142+About!$B$68)))</f>
        <v>0.57219674111014329</v>
      </c>
      <c r="U143" s="16">
        <f>About!$B$66/(1+EXP(About!$B$67*(U142-$D142+About!$B$68)))</f>
        <v>0.6374987294957265</v>
      </c>
      <c r="V143" s="16">
        <f>About!$B$66/(1+EXP(About!$B$67*(V142-$D142+About!$B$68)))</f>
        <v>0.69833848984050417</v>
      </c>
      <c r="W143" s="16">
        <f>About!$B$66/(1+EXP(About!$B$67*(W142-$D142+About!$B$68)))</f>
        <v>0.75321242918770104</v>
      </c>
      <c r="X143" s="16">
        <f>About!$B$66/(1+EXP(About!$B$67*(X142-$D142+About!$B$68)))</f>
        <v>0.80127679485284409</v>
      </c>
      <c r="Y143" s="16">
        <f>About!$B$66/(1+EXP(About!$B$67*(Y142-$D142+About!$B$68)))</f>
        <v>0.84230828597766971</v>
      </c>
      <c r="Z143" s="16">
        <f>About!$B$66/(1+EXP(About!$B$67*(Z142-$D142+About!$B$68)))</f>
        <v>0.87657433033652998</v>
      </c>
      <c r="AA143" s="16">
        <f>About!$B$66/(1+EXP(About!$B$67*(AA142-$D142+About!$B$68)))</f>
        <v>0.904668944478626</v>
      </c>
      <c r="AB143" s="16">
        <f>About!$B$66/(1+EXP(About!$B$67*(AB142-$D142+About!$B$68)))</f>
        <v>0.92735831157959536</v>
      </c>
      <c r="AC143" s="16">
        <f>About!$B$66/(1+EXP(About!$B$67*(AC142-$D142+About!$B$68)))</f>
        <v>0.94545988373849044</v>
      </c>
      <c r="AD143" s="16">
        <f>About!$B$66/(1+EXP(About!$B$67*(AD142-$D142+About!$B$68)))</f>
        <v>0.95976107949421063</v>
      </c>
      <c r="AE143" s="16">
        <f>About!$B$66/(1+EXP(About!$B$67*(AE142-$D142+About!$B$68)))</f>
        <v>0.97097291847681666</v>
      </c>
      <c r="AF143" s="16">
        <f>About!$B$66/(1+EXP(About!$B$67*(AF142-$D142+About!$B$68)))</f>
        <v>0.97970970284113201</v>
      </c>
      <c r="AG143" s="16">
        <f>About!$B$66/(1+EXP(About!$B$67*(AG142-$D142+About!$B$68)))</f>
        <v>0.98648574035267622</v>
      </c>
      <c r="AH143" s="16">
        <f>About!$B$66/(1+EXP(About!$B$67*(AH142-$D142+About!$B$68)))</f>
        <v>0.99172185038443061</v>
      </c>
    </row>
    <row r="144" spans="1:34" x14ac:dyDescent="0.25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About!$B$66/(1+EXP(About!$B$67*(D144-$D144+About!$B$68)))</f>
        <v>1.7278149615569269E-2</v>
      </c>
      <c r="E145" s="16">
        <f>About!$B$66/(1+EXP(About!$B$67*(E144-$D144+About!$B$68)))</f>
        <v>2.2514259647323516E-2</v>
      </c>
      <c r="F145" s="16">
        <f>About!$B$66/(1+EXP(About!$B$67*(F144-$D144+About!$B$68)))</f>
        <v>2.9290297158867825E-2</v>
      </c>
      <c r="G145" s="16">
        <f>About!$B$66/(1+EXP(About!$B$67*(G144-$D144+About!$B$68)))</f>
        <v>3.8027081523183362E-2</v>
      </c>
      <c r="H145" s="16">
        <f>About!$B$66/(1+EXP(About!$B$67*(H144-$D144+About!$B$68)))</f>
        <v>4.923892050578918E-2</v>
      </c>
      <c r="I145" s="16">
        <f>About!$B$66/(1+EXP(About!$B$67*(I144-$D144+About!$B$68)))</f>
        <v>6.3540116261509447E-2</v>
      </c>
      <c r="J145" s="16">
        <f>About!$B$66/(1+EXP(About!$B$67*(J144-$D144+About!$B$68)))</f>
        <v>8.1641688420404521E-2</v>
      </c>
      <c r="K145" s="16">
        <f>About!$B$66/(1+EXP(About!$B$67*(K144-$D144+About!$B$68)))</f>
        <v>0.10433105552137381</v>
      </c>
      <c r="L145" s="16">
        <f>About!$B$66/(1+EXP(About!$B$67*(L144-$D144+About!$B$68)))</f>
        <v>0.13242566966347</v>
      </c>
      <c r="M145" s="16">
        <f>About!$B$66/(1+EXP(About!$B$67*(M144-$D144+About!$B$68)))</f>
        <v>0.16669171402233013</v>
      </c>
      <c r="N145" s="16">
        <f>About!$B$66/(1+EXP(About!$B$67*(N144-$D144+About!$B$68)))</f>
        <v>0.20772320514715584</v>
      </c>
      <c r="O145" s="16">
        <f>About!$B$66/(1+EXP(About!$B$67*(O144-$D144+About!$B$68)))</f>
        <v>0.2557875708122988</v>
      </c>
      <c r="P145" s="16">
        <f>About!$B$66/(1+EXP(About!$B$67*(P144-$D144+About!$B$68)))</f>
        <v>0.31066151015949567</v>
      </c>
      <c r="Q145" s="16">
        <f>About!$B$66/(1+EXP(About!$B$67*(Q144-$D144+About!$B$68)))</f>
        <v>0.37150127050427334</v>
      </c>
      <c r="R145" s="16">
        <f>About!$B$66/(1+EXP(About!$B$67*(R144-$D144+About!$B$68)))</f>
        <v>0.4368032588898566</v>
      </c>
      <c r="S145" s="16">
        <f>About!$B$66/(1+EXP(About!$B$67*(S144-$D144+About!$B$68)))</f>
        <v>0.50449999999999995</v>
      </c>
      <c r="T145" s="16">
        <f>About!$B$66/(1+EXP(About!$B$67*(T144-$D144+About!$B$68)))</f>
        <v>0.57219674111014329</v>
      </c>
      <c r="U145" s="16">
        <f>About!$B$66/(1+EXP(About!$B$67*(U144-$D144+About!$B$68)))</f>
        <v>0.6374987294957265</v>
      </c>
      <c r="V145" s="16">
        <f>About!$B$66/(1+EXP(About!$B$67*(V144-$D144+About!$B$68)))</f>
        <v>0.69833848984050417</v>
      </c>
      <c r="W145" s="16">
        <f>About!$B$66/(1+EXP(About!$B$67*(W144-$D144+About!$B$68)))</f>
        <v>0.75321242918770104</v>
      </c>
      <c r="X145" s="16">
        <f>About!$B$66/(1+EXP(About!$B$67*(X144-$D144+About!$B$68)))</f>
        <v>0.80127679485284409</v>
      </c>
      <c r="Y145" s="16">
        <f>About!$B$66/(1+EXP(About!$B$67*(Y144-$D144+About!$B$68)))</f>
        <v>0.84230828597766971</v>
      </c>
      <c r="Z145" s="16">
        <f>About!$B$66/(1+EXP(About!$B$67*(Z144-$D144+About!$B$68)))</f>
        <v>0.87657433033652998</v>
      </c>
      <c r="AA145" s="16">
        <f>About!$B$66/(1+EXP(About!$B$67*(AA144-$D144+About!$B$68)))</f>
        <v>0.904668944478626</v>
      </c>
      <c r="AB145" s="16">
        <f>About!$B$66/(1+EXP(About!$B$67*(AB144-$D144+About!$B$68)))</f>
        <v>0.92735831157959536</v>
      </c>
      <c r="AC145" s="16">
        <f>About!$B$66/(1+EXP(About!$B$67*(AC144-$D144+About!$B$68)))</f>
        <v>0.94545988373849044</v>
      </c>
      <c r="AD145" s="16">
        <f>About!$B$66/(1+EXP(About!$B$67*(AD144-$D144+About!$B$68)))</f>
        <v>0.95976107949421063</v>
      </c>
      <c r="AE145" s="16">
        <f>About!$B$66/(1+EXP(About!$B$67*(AE144-$D144+About!$B$68)))</f>
        <v>0.97097291847681666</v>
      </c>
      <c r="AF145" s="16">
        <f>About!$B$66/(1+EXP(About!$B$67*(AF144-$D144+About!$B$68)))</f>
        <v>0.97970970284113201</v>
      </c>
      <c r="AG145" s="16">
        <f>About!$B$66/(1+EXP(About!$B$67*(AG144-$D144+About!$B$68)))</f>
        <v>0.98648574035267622</v>
      </c>
      <c r="AH145" s="16">
        <f>About!$B$66/(1+EXP(About!$B$67*(AH144-$D144+About!$B$68)))</f>
        <v>0.99172185038443061</v>
      </c>
    </row>
    <row r="146" spans="1:34" x14ac:dyDescent="0.25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About!$B$66/(1+EXP(About!$B$67*(D146-$D146+About!$B$68)))</f>
        <v>1.7278149615569269E-2</v>
      </c>
      <c r="E147" s="16">
        <f>About!$B$66/(1+EXP(About!$B$67*(E146-$D146+About!$B$68)))</f>
        <v>2.2514259647323516E-2</v>
      </c>
      <c r="F147" s="16">
        <f>About!$B$66/(1+EXP(About!$B$67*(F146-$D146+About!$B$68)))</f>
        <v>2.9290297158867825E-2</v>
      </c>
      <c r="G147" s="16">
        <f>About!$B$66/(1+EXP(About!$B$67*(G146-$D146+About!$B$68)))</f>
        <v>3.8027081523183362E-2</v>
      </c>
      <c r="H147" s="16">
        <f>About!$B$66/(1+EXP(About!$B$67*(H146-$D146+About!$B$68)))</f>
        <v>4.923892050578918E-2</v>
      </c>
      <c r="I147" s="16">
        <f>About!$B$66/(1+EXP(About!$B$67*(I146-$D146+About!$B$68)))</f>
        <v>6.3540116261509447E-2</v>
      </c>
      <c r="J147" s="16">
        <f>About!$B$66/(1+EXP(About!$B$67*(J146-$D146+About!$B$68)))</f>
        <v>8.1641688420404521E-2</v>
      </c>
      <c r="K147" s="16">
        <f>About!$B$66/(1+EXP(About!$B$67*(K146-$D146+About!$B$68)))</f>
        <v>0.10433105552137381</v>
      </c>
      <c r="L147" s="16">
        <f>About!$B$66/(1+EXP(About!$B$67*(L146-$D146+About!$B$68)))</f>
        <v>0.13242566966347</v>
      </c>
      <c r="M147" s="16">
        <f>About!$B$66/(1+EXP(About!$B$67*(M146-$D146+About!$B$68)))</f>
        <v>0.16669171402233013</v>
      </c>
      <c r="N147" s="16">
        <f>About!$B$66/(1+EXP(About!$B$67*(N146-$D146+About!$B$68)))</f>
        <v>0.20772320514715584</v>
      </c>
      <c r="O147" s="16">
        <f>About!$B$66/(1+EXP(About!$B$67*(O146-$D146+About!$B$68)))</f>
        <v>0.2557875708122988</v>
      </c>
      <c r="P147" s="16">
        <f>About!$B$66/(1+EXP(About!$B$67*(P146-$D146+About!$B$68)))</f>
        <v>0.31066151015949567</v>
      </c>
      <c r="Q147" s="16">
        <f>About!$B$66/(1+EXP(About!$B$67*(Q146-$D146+About!$B$68)))</f>
        <v>0.37150127050427334</v>
      </c>
      <c r="R147" s="16">
        <f>About!$B$66/(1+EXP(About!$B$67*(R146-$D146+About!$B$68)))</f>
        <v>0.4368032588898566</v>
      </c>
      <c r="S147" s="16">
        <f>About!$B$66/(1+EXP(About!$B$67*(S146-$D146+About!$B$68)))</f>
        <v>0.50449999999999995</v>
      </c>
      <c r="T147" s="16">
        <f>About!$B$66/(1+EXP(About!$B$67*(T146-$D146+About!$B$68)))</f>
        <v>0.57219674111014329</v>
      </c>
      <c r="U147" s="16">
        <f>About!$B$66/(1+EXP(About!$B$67*(U146-$D146+About!$B$68)))</f>
        <v>0.6374987294957265</v>
      </c>
      <c r="V147" s="16">
        <f>About!$B$66/(1+EXP(About!$B$67*(V146-$D146+About!$B$68)))</f>
        <v>0.69833848984050417</v>
      </c>
      <c r="W147" s="16">
        <f>About!$B$66/(1+EXP(About!$B$67*(W146-$D146+About!$B$68)))</f>
        <v>0.75321242918770104</v>
      </c>
      <c r="X147" s="16">
        <f>About!$B$66/(1+EXP(About!$B$67*(X146-$D146+About!$B$68)))</f>
        <v>0.80127679485284409</v>
      </c>
      <c r="Y147" s="16">
        <f>About!$B$66/(1+EXP(About!$B$67*(Y146-$D146+About!$B$68)))</f>
        <v>0.84230828597766971</v>
      </c>
      <c r="Z147" s="16">
        <f>About!$B$66/(1+EXP(About!$B$67*(Z146-$D146+About!$B$68)))</f>
        <v>0.87657433033652998</v>
      </c>
      <c r="AA147" s="16">
        <f>About!$B$66/(1+EXP(About!$B$67*(AA146-$D146+About!$B$68)))</f>
        <v>0.904668944478626</v>
      </c>
      <c r="AB147" s="16">
        <f>About!$B$66/(1+EXP(About!$B$67*(AB146-$D146+About!$B$68)))</f>
        <v>0.92735831157959536</v>
      </c>
      <c r="AC147" s="16">
        <f>About!$B$66/(1+EXP(About!$B$67*(AC146-$D146+About!$B$68)))</f>
        <v>0.94545988373849044</v>
      </c>
      <c r="AD147" s="16">
        <f>About!$B$66/(1+EXP(About!$B$67*(AD146-$D146+About!$B$68)))</f>
        <v>0.95976107949421063</v>
      </c>
      <c r="AE147" s="16">
        <f>About!$B$66/(1+EXP(About!$B$67*(AE146-$D146+About!$B$68)))</f>
        <v>0.97097291847681666</v>
      </c>
      <c r="AF147" s="16">
        <f>About!$B$66/(1+EXP(About!$B$67*(AF146-$D146+About!$B$68)))</f>
        <v>0.97970970284113201</v>
      </c>
      <c r="AG147" s="16">
        <f>About!$B$66/(1+EXP(About!$B$67*(AG146-$D146+About!$B$68)))</f>
        <v>0.98648574035267622</v>
      </c>
      <c r="AH147" s="16">
        <f>About!$B$66/(1+EXP(About!$B$67*(AH146-$D146+About!$B$68)))</f>
        <v>0.99172185038443061</v>
      </c>
    </row>
    <row r="148" spans="1:34" x14ac:dyDescent="0.25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About!$B$66/(1+EXP(About!$B$67*(D148-$D148+About!$B$68)))</f>
        <v>1.7278149615569269E-2</v>
      </c>
      <c r="E149" s="16">
        <f>About!$B$66/(1+EXP(About!$B$67*(E148-$D148+About!$B$68)))</f>
        <v>2.2514259647323516E-2</v>
      </c>
      <c r="F149" s="16">
        <f>About!$B$66/(1+EXP(About!$B$67*(F148-$D148+About!$B$68)))</f>
        <v>2.9290297158867825E-2</v>
      </c>
      <c r="G149" s="16">
        <f>About!$B$66/(1+EXP(About!$B$67*(G148-$D148+About!$B$68)))</f>
        <v>3.8027081523183362E-2</v>
      </c>
      <c r="H149" s="16">
        <f>About!$B$66/(1+EXP(About!$B$67*(H148-$D148+About!$B$68)))</f>
        <v>4.923892050578918E-2</v>
      </c>
      <c r="I149" s="16">
        <f>About!$B$66/(1+EXP(About!$B$67*(I148-$D148+About!$B$68)))</f>
        <v>6.3540116261509447E-2</v>
      </c>
      <c r="J149" s="16">
        <f>About!$B$66/(1+EXP(About!$B$67*(J148-$D148+About!$B$68)))</f>
        <v>8.1641688420404521E-2</v>
      </c>
      <c r="K149" s="16">
        <f>About!$B$66/(1+EXP(About!$B$67*(K148-$D148+About!$B$68)))</f>
        <v>0.10433105552137381</v>
      </c>
      <c r="L149" s="16">
        <f>About!$B$66/(1+EXP(About!$B$67*(L148-$D148+About!$B$68)))</f>
        <v>0.13242566966347</v>
      </c>
      <c r="M149" s="16">
        <f>About!$B$66/(1+EXP(About!$B$67*(M148-$D148+About!$B$68)))</f>
        <v>0.16669171402233013</v>
      </c>
      <c r="N149" s="16">
        <f>About!$B$66/(1+EXP(About!$B$67*(N148-$D148+About!$B$68)))</f>
        <v>0.20772320514715584</v>
      </c>
      <c r="O149" s="16">
        <f>About!$B$66/(1+EXP(About!$B$67*(O148-$D148+About!$B$68)))</f>
        <v>0.2557875708122988</v>
      </c>
      <c r="P149" s="16">
        <f>About!$B$66/(1+EXP(About!$B$67*(P148-$D148+About!$B$68)))</f>
        <v>0.31066151015949567</v>
      </c>
      <c r="Q149" s="16">
        <f>About!$B$66/(1+EXP(About!$B$67*(Q148-$D148+About!$B$68)))</f>
        <v>0.37150127050427334</v>
      </c>
      <c r="R149" s="16">
        <f>About!$B$66/(1+EXP(About!$B$67*(R148-$D148+About!$B$68)))</f>
        <v>0.4368032588898566</v>
      </c>
      <c r="S149" s="16">
        <f>About!$B$66/(1+EXP(About!$B$67*(S148-$D148+About!$B$68)))</f>
        <v>0.50449999999999995</v>
      </c>
      <c r="T149" s="16">
        <f>About!$B$66/(1+EXP(About!$B$67*(T148-$D148+About!$B$68)))</f>
        <v>0.57219674111014329</v>
      </c>
      <c r="U149" s="16">
        <f>About!$B$66/(1+EXP(About!$B$67*(U148-$D148+About!$B$68)))</f>
        <v>0.6374987294957265</v>
      </c>
      <c r="V149" s="16">
        <f>About!$B$66/(1+EXP(About!$B$67*(V148-$D148+About!$B$68)))</f>
        <v>0.69833848984050417</v>
      </c>
      <c r="W149" s="16">
        <f>About!$B$66/(1+EXP(About!$B$67*(W148-$D148+About!$B$68)))</f>
        <v>0.75321242918770104</v>
      </c>
      <c r="X149" s="16">
        <f>About!$B$66/(1+EXP(About!$B$67*(X148-$D148+About!$B$68)))</f>
        <v>0.80127679485284409</v>
      </c>
      <c r="Y149" s="16">
        <f>About!$B$66/(1+EXP(About!$B$67*(Y148-$D148+About!$B$68)))</f>
        <v>0.84230828597766971</v>
      </c>
      <c r="Z149" s="16">
        <f>About!$B$66/(1+EXP(About!$B$67*(Z148-$D148+About!$B$68)))</f>
        <v>0.87657433033652998</v>
      </c>
      <c r="AA149" s="16">
        <f>About!$B$66/(1+EXP(About!$B$67*(AA148-$D148+About!$B$68)))</f>
        <v>0.904668944478626</v>
      </c>
      <c r="AB149" s="16">
        <f>About!$B$66/(1+EXP(About!$B$67*(AB148-$D148+About!$B$68)))</f>
        <v>0.92735831157959536</v>
      </c>
      <c r="AC149" s="16">
        <f>About!$B$66/(1+EXP(About!$B$67*(AC148-$D148+About!$B$68)))</f>
        <v>0.94545988373849044</v>
      </c>
      <c r="AD149" s="16">
        <f>About!$B$66/(1+EXP(About!$B$67*(AD148-$D148+About!$B$68)))</f>
        <v>0.95976107949421063</v>
      </c>
      <c r="AE149" s="16">
        <f>About!$B$66/(1+EXP(About!$B$67*(AE148-$D148+About!$B$68)))</f>
        <v>0.97097291847681666</v>
      </c>
      <c r="AF149" s="16">
        <f>About!$B$66/(1+EXP(About!$B$67*(AF148-$D148+About!$B$68)))</f>
        <v>0.97970970284113201</v>
      </c>
      <c r="AG149" s="16">
        <f>About!$B$66/(1+EXP(About!$B$67*(AG148-$D148+About!$B$68)))</f>
        <v>0.98648574035267622</v>
      </c>
      <c r="AH149" s="16">
        <f>About!$B$66/(1+EXP(About!$B$67*(AH148-$D148+About!$B$68)))</f>
        <v>0.99172185038443061</v>
      </c>
    </row>
    <row r="150" spans="1:34" x14ac:dyDescent="0.25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About!$B$66/(1+EXP(About!$B$67*(D150-$D150+About!$B$68)))</f>
        <v>1.7278149615569269E-2</v>
      </c>
      <c r="E151" s="16">
        <f>About!$B$66/(1+EXP(About!$B$67*(E150-$D150+About!$B$68)))</f>
        <v>2.2514259647323516E-2</v>
      </c>
      <c r="F151" s="16">
        <f>About!$B$66/(1+EXP(About!$B$67*(F150-$D150+About!$B$68)))</f>
        <v>2.9290297158867825E-2</v>
      </c>
      <c r="G151" s="16">
        <f>About!$B$66/(1+EXP(About!$B$67*(G150-$D150+About!$B$68)))</f>
        <v>3.8027081523183362E-2</v>
      </c>
      <c r="H151" s="16">
        <f>About!$B$66/(1+EXP(About!$B$67*(H150-$D150+About!$B$68)))</f>
        <v>4.923892050578918E-2</v>
      </c>
      <c r="I151" s="16">
        <f>About!$B$66/(1+EXP(About!$B$67*(I150-$D150+About!$B$68)))</f>
        <v>6.3540116261509447E-2</v>
      </c>
      <c r="J151" s="16">
        <f>About!$B$66/(1+EXP(About!$B$67*(J150-$D150+About!$B$68)))</f>
        <v>8.1641688420404521E-2</v>
      </c>
      <c r="K151" s="16">
        <f>About!$B$66/(1+EXP(About!$B$67*(K150-$D150+About!$B$68)))</f>
        <v>0.10433105552137381</v>
      </c>
      <c r="L151" s="16">
        <f>About!$B$66/(1+EXP(About!$B$67*(L150-$D150+About!$B$68)))</f>
        <v>0.13242566966347</v>
      </c>
      <c r="M151" s="16">
        <f>About!$B$66/(1+EXP(About!$B$67*(M150-$D150+About!$B$68)))</f>
        <v>0.16669171402233013</v>
      </c>
      <c r="N151" s="16">
        <f>About!$B$66/(1+EXP(About!$B$67*(N150-$D150+About!$B$68)))</f>
        <v>0.20772320514715584</v>
      </c>
      <c r="O151" s="16">
        <f>About!$B$66/(1+EXP(About!$B$67*(O150-$D150+About!$B$68)))</f>
        <v>0.2557875708122988</v>
      </c>
      <c r="P151" s="16">
        <f>About!$B$66/(1+EXP(About!$B$67*(P150-$D150+About!$B$68)))</f>
        <v>0.31066151015949567</v>
      </c>
      <c r="Q151" s="16">
        <f>About!$B$66/(1+EXP(About!$B$67*(Q150-$D150+About!$B$68)))</f>
        <v>0.37150127050427334</v>
      </c>
      <c r="R151" s="16">
        <f>About!$B$66/(1+EXP(About!$B$67*(R150-$D150+About!$B$68)))</f>
        <v>0.4368032588898566</v>
      </c>
      <c r="S151" s="16">
        <f>About!$B$66/(1+EXP(About!$B$67*(S150-$D150+About!$B$68)))</f>
        <v>0.50449999999999995</v>
      </c>
      <c r="T151" s="16">
        <f>About!$B$66/(1+EXP(About!$B$67*(T150-$D150+About!$B$68)))</f>
        <v>0.57219674111014329</v>
      </c>
      <c r="U151" s="16">
        <f>About!$B$66/(1+EXP(About!$B$67*(U150-$D150+About!$B$68)))</f>
        <v>0.6374987294957265</v>
      </c>
      <c r="V151" s="16">
        <f>About!$B$66/(1+EXP(About!$B$67*(V150-$D150+About!$B$68)))</f>
        <v>0.69833848984050417</v>
      </c>
      <c r="W151" s="16">
        <f>About!$B$66/(1+EXP(About!$B$67*(W150-$D150+About!$B$68)))</f>
        <v>0.75321242918770104</v>
      </c>
      <c r="X151" s="16">
        <f>About!$B$66/(1+EXP(About!$B$67*(X150-$D150+About!$B$68)))</f>
        <v>0.80127679485284409</v>
      </c>
      <c r="Y151" s="16">
        <f>About!$B$66/(1+EXP(About!$B$67*(Y150-$D150+About!$B$68)))</f>
        <v>0.84230828597766971</v>
      </c>
      <c r="Z151" s="16">
        <f>About!$B$66/(1+EXP(About!$B$67*(Z150-$D150+About!$B$68)))</f>
        <v>0.87657433033652998</v>
      </c>
      <c r="AA151" s="16">
        <f>About!$B$66/(1+EXP(About!$B$67*(AA150-$D150+About!$B$68)))</f>
        <v>0.904668944478626</v>
      </c>
      <c r="AB151" s="16">
        <f>About!$B$66/(1+EXP(About!$B$67*(AB150-$D150+About!$B$68)))</f>
        <v>0.92735831157959536</v>
      </c>
      <c r="AC151" s="16">
        <f>About!$B$66/(1+EXP(About!$B$67*(AC150-$D150+About!$B$68)))</f>
        <v>0.94545988373849044</v>
      </c>
      <c r="AD151" s="16">
        <f>About!$B$66/(1+EXP(About!$B$67*(AD150-$D150+About!$B$68)))</f>
        <v>0.95976107949421063</v>
      </c>
      <c r="AE151" s="16">
        <f>About!$B$66/(1+EXP(About!$B$67*(AE150-$D150+About!$B$68)))</f>
        <v>0.97097291847681666</v>
      </c>
      <c r="AF151" s="16">
        <f>About!$B$66/(1+EXP(About!$B$67*(AF150-$D150+About!$B$68)))</f>
        <v>0.97970970284113201</v>
      </c>
      <c r="AG151" s="16">
        <f>About!$B$66/(1+EXP(About!$B$67*(AG150-$D150+About!$B$68)))</f>
        <v>0.98648574035267622</v>
      </c>
      <c r="AH151" s="16">
        <f>About!$B$66/(1+EXP(About!$B$67*(AH150-$D150+About!$B$68)))</f>
        <v>0.99172185038443061</v>
      </c>
    </row>
    <row r="152" spans="1:34" x14ac:dyDescent="0.25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About!$B$66/(1+EXP(About!$B$67*(D152-$D152+About!$B$68)))</f>
        <v>1.7278149615569269E-2</v>
      </c>
      <c r="E153" s="16">
        <f>About!$B$66/(1+EXP(About!$B$67*(E152-$D152+About!$B$68)))</f>
        <v>2.2514259647323516E-2</v>
      </c>
      <c r="F153" s="16">
        <f>About!$B$66/(1+EXP(About!$B$67*(F152-$D152+About!$B$68)))</f>
        <v>2.9290297158867825E-2</v>
      </c>
      <c r="G153" s="16">
        <f>About!$B$66/(1+EXP(About!$B$67*(G152-$D152+About!$B$68)))</f>
        <v>3.8027081523183362E-2</v>
      </c>
      <c r="H153" s="16">
        <f>About!$B$66/(1+EXP(About!$B$67*(H152-$D152+About!$B$68)))</f>
        <v>4.923892050578918E-2</v>
      </c>
      <c r="I153" s="16">
        <f>About!$B$66/(1+EXP(About!$B$67*(I152-$D152+About!$B$68)))</f>
        <v>6.3540116261509447E-2</v>
      </c>
      <c r="J153" s="16">
        <f>About!$B$66/(1+EXP(About!$B$67*(J152-$D152+About!$B$68)))</f>
        <v>8.1641688420404521E-2</v>
      </c>
      <c r="K153" s="16">
        <f>About!$B$66/(1+EXP(About!$B$67*(K152-$D152+About!$B$68)))</f>
        <v>0.10433105552137381</v>
      </c>
      <c r="L153" s="16">
        <f>About!$B$66/(1+EXP(About!$B$67*(L152-$D152+About!$B$68)))</f>
        <v>0.13242566966347</v>
      </c>
      <c r="M153" s="16">
        <f>About!$B$66/(1+EXP(About!$B$67*(M152-$D152+About!$B$68)))</f>
        <v>0.16669171402233013</v>
      </c>
      <c r="N153" s="16">
        <f>About!$B$66/(1+EXP(About!$B$67*(N152-$D152+About!$B$68)))</f>
        <v>0.20772320514715584</v>
      </c>
      <c r="O153" s="16">
        <f>About!$B$66/(1+EXP(About!$B$67*(O152-$D152+About!$B$68)))</f>
        <v>0.2557875708122988</v>
      </c>
      <c r="P153" s="16">
        <f>About!$B$66/(1+EXP(About!$B$67*(P152-$D152+About!$B$68)))</f>
        <v>0.31066151015949567</v>
      </c>
      <c r="Q153" s="16">
        <f>About!$B$66/(1+EXP(About!$B$67*(Q152-$D152+About!$B$68)))</f>
        <v>0.37150127050427334</v>
      </c>
      <c r="R153" s="16">
        <f>About!$B$66/(1+EXP(About!$B$67*(R152-$D152+About!$B$68)))</f>
        <v>0.4368032588898566</v>
      </c>
      <c r="S153" s="16">
        <f>About!$B$66/(1+EXP(About!$B$67*(S152-$D152+About!$B$68)))</f>
        <v>0.50449999999999995</v>
      </c>
      <c r="T153" s="16">
        <f>About!$B$66/(1+EXP(About!$B$67*(T152-$D152+About!$B$68)))</f>
        <v>0.57219674111014329</v>
      </c>
      <c r="U153" s="16">
        <f>About!$B$66/(1+EXP(About!$B$67*(U152-$D152+About!$B$68)))</f>
        <v>0.6374987294957265</v>
      </c>
      <c r="V153" s="16">
        <f>About!$B$66/(1+EXP(About!$B$67*(V152-$D152+About!$B$68)))</f>
        <v>0.69833848984050417</v>
      </c>
      <c r="W153" s="16">
        <f>About!$B$66/(1+EXP(About!$B$67*(W152-$D152+About!$B$68)))</f>
        <v>0.75321242918770104</v>
      </c>
      <c r="X153" s="16">
        <f>About!$B$66/(1+EXP(About!$B$67*(X152-$D152+About!$B$68)))</f>
        <v>0.80127679485284409</v>
      </c>
      <c r="Y153" s="16">
        <f>About!$B$66/(1+EXP(About!$B$67*(Y152-$D152+About!$B$68)))</f>
        <v>0.84230828597766971</v>
      </c>
      <c r="Z153" s="16">
        <f>About!$B$66/(1+EXP(About!$B$67*(Z152-$D152+About!$B$68)))</f>
        <v>0.87657433033652998</v>
      </c>
      <c r="AA153" s="16">
        <f>About!$B$66/(1+EXP(About!$B$67*(AA152-$D152+About!$B$68)))</f>
        <v>0.904668944478626</v>
      </c>
      <c r="AB153" s="16">
        <f>About!$B$66/(1+EXP(About!$B$67*(AB152-$D152+About!$B$68)))</f>
        <v>0.92735831157959536</v>
      </c>
      <c r="AC153" s="16">
        <f>About!$B$66/(1+EXP(About!$B$67*(AC152-$D152+About!$B$68)))</f>
        <v>0.94545988373849044</v>
      </c>
      <c r="AD153" s="16">
        <f>About!$B$66/(1+EXP(About!$B$67*(AD152-$D152+About!$B$68)))</f>
        <v>0.95976107949421063</v>
      </c>
      <c r="AE153" s="16">
        <f>About!$B$66/(1+EXP(About!$B$67*(AE152-$D152+About!$B$68)))</f>
        <v>0.97097291847681666</v>
      </c>
      <c r="AF153" s="16">
        <f>About!$B$66/(1+EXP(About!$B$67*(AF152-$D152+About!$B$68)))</f>
        <v>0.97970970284113201</v>
      </c>
      <c r="AG153" s="16">
        <f>About!$B$66/(1+EXP(About!$B$67*(AG152-$D152+About!$B$68)))</f>
        <v>0.98648574035267622</v>
      </c>
      <c r="AH153" s="16">
        <f>About!$B$66/(1+EXP(About!$B$67*(AH152-$D152+About!$B$68)))</f>
        <v>0.99172185038443061</v>
      </c>
    </row>
    <row r="154" spans="1:34" x14ac:dyDescent="0.25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About!$B$66/(1+EXP(About!$B$67*(D154-$D154+About!$B$68)))</f>
        <v>1.7278149615569269E-2</v>
      </c>
      <c r="E155" s="16">
        <f>About!$B$66/(1+EXP(About!$B$67*(E154-$D154+About!$B$68)))</f>
        <v>2.2514259647323516E-2</v>
      </c>
      <c r="F155" s="16">
        <f>About!$B$66/(1+EXP(About!$B$67*(F154-$D154+About!$B$68)))</f>
        <v>2.9290297158867825E-2</v>
      </c>
      <c r="G155" s="16">
        <f>About!$B$66/(1+EXP(About!$B$67*(G154-$D154+About!$B$68)))</f>
        <v>3.8027081523183362E-2</v>
      </c>
      <c r="H155" s="16">
        <f>About!$B$66/(1+EXP(About!$B$67*(H154-$D154+About!$B$68)))</f>
        <v>4.923892050578918E-2</v>
      </c>
      <c r="I155" s="16">
        <f>About!$B$66/(1+EXP(About!$B$67*(I154-$D154+About!$B$68)))</f>
        <v>6.3540116261509447E-2</v>
      </c>
      <c r="J155" s="16">
        <f>About!$B$66/(1+EXP(About!$B$67*(J154-$D154+About!$B$68)))</f>
        <v>8.1641688420404521E-2</v>
      </c>
      <c r="K155" s="16">
        <f>About!$B$66/(1+EXP(About!$B$67*(K154-$D154+About!$B$68)))</f>
        <v>0.10433105552137381</v>
      </c>
      <c r="L155" s="16">
        <f>About!$B$66/(1+EXP(About!$B$67*(L154-$D154+About!$B$68)))</f>
        <v>0.13242566966347</v>
      </c>
      <c r="M155" s="16">
        <f>About!$B$66/(1+EXP(About!$B$67*(M154-$D154+About!$B$68)))</f>
        <v>0.16669171402233013</v>
      </c>
      <c r="N155" s="16">
        <f>About!$B$66/(1+EXP(About!$B$67*(N154-$D154+About!$B$68)))</f>
        <v>0.20772320514715584</v>
      </c>
      <c r="O155" s="16">
        <f>About!$B$66/(1+EXP(About!$B$67*(O154-$D154+About!$B$68)))</f>
        <v>0.2557875708122988</v>
      </c>
      <c r="P155" s="16">
        <f>About!$B$66/(1+EXP(About!$B$67*(P154-$D154+About!$B$68)))</f>
        <v>0.31066151015949567</v>
      </c>
      <c r="Q155" s="16">
        <f>About!$B$66/(1+EXP(About!$B$67*(Q154-$D154+About!$B$68)))</f>
        <v>0.37150127050427334</v>
      </c>
      <c r="R155" s="16">
        <f>About!$B$66/(1+EXP(About!$B$67*(R154-$D154+About!$B$68)))</f>
        <v>0.4368032588898566</v>
      </c>
      <c r="S155" s="16">
        <f>About!$B$66/(1+EXP(About!$B$67*(S154-$D154+About!$B$68)))</f>
        <v>0.50449999999999995</v>
      </c>
      <c r="T155" s="16">
        <f>About!$B$66/(1+EXP(About!$B$67*(T154-$D154+About!$B$68)))</f>
        <v>0.57219674111014329</v>
      </c>
      <c r="U155" s="16">
        <f>About!$B$66/(1+EXP(About!$B$67*(U154-$D154+About!$B$68)))</f>
        <v>0.6374987294957265</v>
      </c>
      <c r="V155" s="16">
        <f>About!$B$66/(1+EXP(About!$B$67*(V154-$D154+About!$B$68)))</f>
        <v>0.69833848984050417</v>
      </c>
      <c r="W155" s="16">
        <f>About!$B$66/(1+EXP(About!$B$67*(W154-$D154+About!$B$68)))</f>
        <v>0.75321242918770104</v>
      </c>
      <c r="X155" s="16">
        <f>About!$B$66/(1+EXP(About!$B$67*(X154-$D154+About!$B$68)))</f>
        <v>0.80127679485284409</v>
      </c>
      <c r="Y155" s="16">
        <f>About!$B$66/(1+EXP(About!$B$67*(Y154-$D154+About!$B$68)))</f>
        <v>0.84230828597766971</v>
      </c>
      <c r="Z155" s="16">
        <f>About!$B$66/(1+EXP(About!$B$67*(Z154-$D154+About!$B$68)))</f>
        <v>0.87657433033652998</v>
      </c>
      <c r="AA155" s="16">
        <f>About!$B$66/(1+EXP(About!$B$67*(AA154-$D154+About!$B$68)))</f>
        <v>0.904668944478626</v>
      </c>
      <c r="AB155" s="16">
        <f>About!$B$66/(1+EXP(About!$B$67*(AB154-$D154+About!$B$68)))</f>
        <v>0.92735831157959536</v>
      </c>
      <c r="AC155" s="16">
        <f>About!$B$66/(1+EXP(About!$B$67*(AC154-$D154+About!$B$68)))</f>
        <v>0.94545988373849044</v>
      </c>
      <c r="AD155" s="16">
        <f>About!$B$66/(1+EXP(About!$B$67*(AD154-$D154+About!$B$68)))</f>
        <v>0.95976107949421063</v>
      </c>
      <c r="AE155" s="16">
        <f>About!$B$66/(1+EXP(About!$B$67*(AE154-$D154+About!$B$68)))</f>
        <v>0.97097291847681666</v>
      </c>
      <c r="AF155" s="16">
        <f>About!$B$66/(1+EXP(About!$B$67*(AF154-$D154+About!$B$68)))</f>
        <v>0.97970970284113201</v>
      </c>
      <c r="AG155" s="16">
        <f>About!$B$66/(1+EXP(About!$B$67*(AG154-$D154+About!$B$68)))</f>
        <v>0.98648574035267622</v>
      </c>
      <c r="AH155" s="16">
        <f>About!$B$66/(1+EXP(About!$B$67*(AH154-$D154+About!$B$68)))</f>
        <v>0.99172185038443061</v>
      </c>
    </row>
    <row r="156" spans="1:34" x14ac:dyDescent="0.25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25">
      <c r="B157" s="16">
        <v>0</v>
      </c>
      <c r="C157" s="16">
        <v>0</v>
      </c>
      <c r="D157" s="16">
        <f>About!$B$66/(1+EXP(About!$B$67*(D156-$D156+About!$B$68)))</f>
        <v>1.7278149615569269E-2</v>
      </c>
      <c r="E157" s="16">
        <f>About!$B$66/(1+EXP(About!$B$67*(E156-$D156+About!$B$68)))</f>
        <v>2.2514259647323516E-2</v>
      </c>
      <c r="F157" s="16">
        <f>About!$B$66/(1+EXP(About!$B$67*(F156-$D156+About!$B$68)))</f>
        <v>2.9290297158867825E-2</v>
      </c>
      <c r="G157" s="16">
        <f>About!$B$66/(1+EXP(About!$B$67*(G156-$D156+About!$B$68)))</f>
        <v>3.8027081523183362E-2</v>
      </c>
      <c r="H157" s="16">
        <f>About!$B$66/(1+EXP(About!$B$67*(H156-$D156+About!$B$68)))</f>
        <v>4.923892050578918E-2</v>
      </c>
      <c r="I157" s="16">
        <f>About!$B$66/(1+EXP(About!$B$67*(I156-$D156+About!$B$68)))</f>
        <v>6.3540116261509447E-2</v>
      </c>
      <c r="J157" s="16">
        <f>About!$B$66/(1+EXP(About!$B$67*(J156-$D156+About!$B$68)))</f>
        <v>8.1641688420404521E-2</v>
      </c>
      <c r="K157" s="16">
        <f>About!$B$66/(1+EXP(About!$B$67*(K156-$D156+About!$B$68)))</f>
        <v>0.10433105552137381</v>
      </c>
      <c r="L157" s="16">
        <f>About!$B$66/(1+EXP(About!$B$67*(L156-$D156+About!$B$68)))</f>
        <v>0.13242566966347</v>
      </c>
      <c r="M157" s="16">
        <f>About!$B$66/(1+EXP(About!$B$67*(M156-$D156+About!$B$68)))</f>
        <v>0.16669171402233013</v>
      </c>
      <c r="N157" s="16">
        <f>About!$B$66/(1+EXP(About!$B$67*(N156-$D156+About!$B$68)))</f>
        <v>0.20772320514715584</v>
      </c>
      <c r="O157" s="16">
        <f>About!$B$66/(1+EXP(About!$B$67*(O156-$D156+About!$B$68)))</f>
        <v>0.2557875708122988</v>
      </c>
      <c r="P157" s="16">
        <f>About!$B$66/(1+EXP(About!$B$67*(P156-$D156+About!$B$68)))</f>
        <v>0.31066151015949567</v>
      </c>
      <c r="Q157" s="16">
        <f>About!$B$66/(1+EXP(About!$B$67*(Q156-$D156+About!$B$68)))</f>
        <v>0.37150127050427334</v>
      </c>
      <c r="R157" s="16">
        <f>About!$B$66/(1+EXP(About!$B$67*(R156-$D156+About!$B$68)))</f>
        <v>0.4368032588898566</v>
      </c>
      <c r="S157" s="16">
        <f>About!$B$66/(1+EXP(About!$B$67*(S156-$D156+About!$B$68)))</f>
        <v>0.50449999999999995</v>
      </c>
      <c r="T157" s="16">
        <f>About!$B$66/(1+EXP(About!$B$67*(T156-$D156+About!$B$68)))</f>
        <v>0.57219674111014329</v>
      </c>
      <c r="U157" s="16">
        <f>About!$B$66/(1+EXP(About!$B$67*(U156-$D156+About!$B$68)))</f>
        <v>0.6374987294957265</v>
      </c>
      <c r="V157" s="16">
        <f>About!$B$66/(1+EXP(About!$B$67*(V156-$D156+About!$B$68)))</f>
        <v>0.69833848984050417</v>
      </c>
      <c r="W157" s="16">
        <f>About!$B$66/(1+EXP(About!$B$67*(W156-$D156+About!$B$68)))</f>
        <v>0.75321242918770104</v>
      </c>
      <c r="X157" s="16">
        <f>About!$B$66/(1+EXP(About!$B$67*(X156-$D156+About!$B$68)))</f>
        <v>0.80127679485284409</v>
      </c>
      <c r="Y157" s="16">
        <f>About!$B$66/(1+EXP(About!$B$67*(Y156-$D156+About!$B$68)))</f>
        <v>0.84230828597766971</v>
      </c>
      <c r="Z157" s="16">
        <f>About!$B$66/(1+EXP(About!$B$67*(Z156-$D156+About!$B$68)))</f>
        <v>0.87657433033652998</v>
      </c>
      <c r="AA157" s="16">
        <f>About!$B$66/(1+EXP(About!$B$67*(AA156-$D156+About!$B$68)))</f>
        <v>0.904668944478626</v>
      </c>
      <c r="AB157" s="16">
        <f>About!$B$66/(1+EXP(About!$B$67*(AB156-$D156+About!$B$68)))</f>
        <v>0.92735831157959536</v>
      </c>
      <c r="AC157" s="16">
        <f>About!$B$66/(1+EXP(About!$B$67*(AC156-$D156+About!$B$68)))</f>
        <v>0.94545988373849044</v>
      </c>
      <c r="AD157" s="16">
        <f>About!$B$66/(1+EXP(About!$B$67*(AD156-$D156+About!$B$68)))</f>
        <v>0.95976107949421063</v>
      </c>
      <c r="AE157" s="16">
        <f>About!$B$66/(1+EXP(About!$B$67*(AE156-$D156+About!$B$68)))</f>
        <v>0.97097291847681666</v>
      </c>
      <c r="AF157" s="16">
        <f>About!$B$66/(1+EXP(About!$B$67*(AF156-$D156+About!$B$68)))</f>
        <v>0.97970970284113201</v>
      </c>
      <c r="AG157" s="16">
        <f>About!$B$66/(1+EXP(About!$B$67*(AG156-$D156+About!$B$68)))</f>
        <v>0.98648574035267622</v>
      </c>
      <c r="AH157" s="16">
        <f>About!$B$66/(1+EXP(About!$B$67*(AH156-$D156+About!$B$68)))</f>
        <v>0.99172185038443061</v>
      </c>
    </row>
    <row r="158" spans="1:34" x14ac:dyDescent="0.25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25">
      <c r="B159" s="16">
        <v>0</v>
      </c>
      <c r="C159" s="16">
        <v>0</v>
      </c>
      <c r="D159" s="16">
        <f>About!$B$66/(1+EXP(About!$B$67*(D158-$D158+About!$B$68)))</f>
        <v>1.7278149615569269E-2</v>
      </c>
      <c r="E159" s="16">
        <f>About!$B$66/(1+EXP(About!$B$67*(E158-$D158+About!$B$68)))</f>
        <v>2.2514259647323516E-2</v>
      </c>
      <c r="F159" s="16">
        <f>About!$B$66/(1+EXP(About!$B$67*(F158-$D158+About!$B$68)))</f>
        <v>2.9290297158867825E-2</v>
      </c>
      <c r="G159" s="16">
        <f>About!$B$66/(1+EXP(About!$B$67*(G158-$D158+About!$B$68)))</f>
        <v>3.8027081523183362E-2</v>
      </c>
      <c r="H159" s="16">
        <f>About!$B$66/(1+EXP(About!$B$67*(H158-$D158+About!$B$68)))</f>
        <v>4.923892050578918E-2</v>
      </c>
      <c r="I159" s="16">
        <f>About!$B$66/(1+EXP(About!$B$67*(I158-$D158+About!$B$68)))</f>
        <v>6.3540116261509447E-2</v>
      </c>
      <c r="J159" s="16">
        <f>About!$B$66/(1+EXP(About!$B$67*(J158-$D158+About!$B$68)))</f>
        <v>8.1641688420404521E-2</v>
      </c>
      <c r="K159" s="16">
        <f>About!$B$66/(1+EXP(About!$B$67*(K158-$D158+About!$B$68)))</f>
        <v>0.10433105552137381</v>
      </c>
      <c r="L159" s="16">
        <f>About!$B$66/(1+EXP(About!$B$67*(L158-$D158+About!$B$68)))</f>
        <v>0.13242566966347</v>
      </c>
      <c r="M159" s="16">
        <f>About!$B$66/(1+EXP(About!$B$67*(M158-$D158+About!$B$68)))</f>
        <v>0.16669171402233013</v>
      </c>
      <c r="N159" s="16">
        <f>About!$B$66/(1+EXP(About!$B$67*(N158-$D158+About!$B$68)))</f>
        <v>0.20772320514715584</v>
      </c>
      <c r="O159" s="16">
        <f>About!$B$66/(1+EXP(About!$B$67*(O158-$D158+About!$B$68)))</f>
        <v>0.2557875708122988</v>
      </c>
      <c r="P159" s="16">
        <f>About!$B$66/(1+EXP(About!$B$67*(P158-$D158+About!$B$68)))</f>
        <v>0.31066151015949567</v>
      </c>
      <c r="Q159" s="16">
        <f>About!$B$66/(1+EXP(About!$B$67*(Q158-$D158+About!$B$68)))</f>
        <v>0.37150127050427334</v>
      </c>
      <c r="R159" s="16">
        <f>About!$B$66/(1+EXP(About!$B$67*(R158-$D158+About!$B$68)))</f>
        <v>0.4368032588898566</v>
      </c>
      <c r="S159" s="16">
        <f>About!$B$66/(1+EXP(About!$B$67*(S158-$D158+About!$B$68)))</f>
        <v>0.50449999999999995</v>
      </c>
      <c r="T159" s="16">
        <f>About!$B$66/(1+EXP(About!$B$67*(T158-$D158+About!$B$68)))</f>
        <v>0.57219674111014329</v>
      </c>
      <c r="U159" s="16">
        <f>About!$B$66/(1+EXP(About!$B$67*(U158-$D158+About!$B$68)))</f>
        <v>0.6374987294957265</v>
      </c>
      <c r="V159" s="16">
        <f>About!$B$66/(1+EXP(About!$B$67*(V158-$D158+About!$B$68)))</f>
        <v>0.69833848984050417</v>
      </c>
      <c r="W159" s="16">
        <f>About!$B$66/(1+EXP(About!$B$67*(W158-$D158+About!$B$68)))</f>
        <v>0.75321242918770104</v>
      </c>
      <c r="X159" s="16">
        <f>About!$B$66/(1+EXP(About!$B$67*(X158-$D158+About!$B$68)))</f>
        <v>0.80127679485284409</v>
      </c>
      <c r="Y159" s="16">
        <f>About!$B$66/(1+EXP(About!$B$67*(Y158-$D158+About!$B$68)))</f>
        <v>0.84230828597766971</v>
      </c>
      <c r="Z159" s="16">
        <f>About!$B$66/(1+EXP(About!$B$67*(Z158-$D158+About!$B$68)))</f>
        <v>0.87657433033652998</v>
      </c>
      <c r="AA159" s="16">
        <f>About!$B$66/(1+EXP(About!$B$67*(AA158-$D158+About!$B$68)))</f>
        <v>0.904668944478626</v>
      </c>
      <c r="AB159" s="16">
        <f>About!$B$66/(1+EXP(About!$B$67*(AB158-$D158+About!$B$68)))</f>
        <v>0.92735831157959536</v>
      </c>
      <c r="AC159" s="16">
        <f>About!$B$66/(1+EXP(About!$B$67*(AC158-$D158+About!$B$68)))</f>
        <v>0.94545988373849044</v>
      </c>
      <c r="AD159" s="16">
        <f>About!$B$66/(1+EXP(About!$B$67*(AD158-$D158+About!$B$68)))</f>
        <v>0.95976107949421063</v>
      </c>
      <c r="AE159" s="16">
        <f>About!$B$66/(1+EXP(About!$B$67*(AE158-$D158+About!$B$68)))</f>
        <v>0.97097291847681666</v>
      </c>
      <c r="AF159" s="16">
        <f>About!$B$66/(1+EXP(About!$B$67*(AF158-$D158+About!$B$68)))</f>
        <v>0.97970970284113201</v>
      </c>
      <c r="AG159" s="16">
        <f>About!$B$66/(1+EXP(About!$B$67*(AG158-$D158+About!$B$68)))</f>
        <v>0.98648574035267622</v>
      </c>
      <c r="AH159" s="16">
        <f>About!$B$66/(1+EXP(About!$B$67*(AH158-$D158+About!$B$68)))</f>
        <v>0.99172185038443061</v>
      </c>
    </row>
    <row r="160" spans="1:34" x14ac:dyDescent="0.25">
      <c r="A160" t="s">
        <v>171</v>
      </c>
      <c r="B160" s="15">
        <v>2018</v>
      </c>
      <c r="C160" s="15">
        <v>2019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x14ac:dyDescent="0.25">
      <c r="B161" s="16">
        <v>0</v>
      </c>
      <c r="C161" s="16">
        <v>0</v>
      </c>
      <c r="D161" s="16">
        <v>1</v>
      </c>
    </row>
    <row r="162" spans="1:34" x14ac:dyDescent="0.25">
      <c r="A162" t="s">
        <v>175</v>
      </c>
      <c r="B162" s="14">
        <v>2018</v>
      </c>
      <c r="C162" s="14">
        <v>2019</v>
      </c>
      <c r="D162" s="14">
        <v>2020</v>
      </c>
      <c r="E162" s="14">
        <v>2021</v>
      </c>
      <c r="F162" s="14">
        <v>2022</v>
      </c>
      <c r="G162" s="14">
        <v>2023</v>
      </c>
      <c r="H162" s="14">
        <v>2024</v>
      </c>
      <c r="I162" s="14">
        <v>2025</v>
      </c>
      <c r="J162" s="14">
        <v>2026</v>
      </c>
      <c r="K162" s="14">
        <v>2027</v>
      </c>
      <c r="L162" s="14">
        <v>2028</v>
      </c>
      <c r="M162" s="14">
        <v>2029</v>
      </c>
      <c r="N162" s="14">
        <v>2050</v>
      </c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</row>
    <row r="163" spans="1:34" x14ac:dyDescent="0.25">
      <c r="B163">
        <v>0</v>
      </c>
      <c r="C163">
        <v>0</v>
      </c>
      <c r="D163">
        <f>VLOOKUP(D$162,'Exogenous GDP Adjustment'!$A$12:$C$20,3,FALSE)</f>
        <v>1</v>
      </c>
      <c r="E163">
        <f>VLOOKUP(E$162,'Exogenous GDP Adjustment'!$A$12:$C$20,3,FALSE)</f>
        <v>0.41927474668620651</v>
      </c>
      <c r="F163">
        <f>VLOOKUP(F$162,'Exogenous GDP Adjustment'!$A$12:$C$20,3,FALSE)</f>
        <v>0.17579131320878263</v>
      </c>
      <c r="G163">
        <f>VLOOKUP(G$162,'Exogenous GDP Adjustment'!$A$12:$C$20,3,FALSE)</f>
        <v>7.3704858315247937E-2</v>
      </c>
      <c r="H163">
        <f>VLOOKUP(H$162,'Exogenous GDP Adjustment'!$A$12:$C$20,3,FALSE)</f>
        <v>3.0902585799668317E-2</v>
      </c>
      <c r="I163">
        <f>VLOOKUP(I$162,'Exogenous GDP Adjustment'!$A$12:$C$20,3,FALSE)</f>
        <v>1.2956673833104696E-2</v>
      </c>
      <c r="J163">
        <f>VLOOKUP(J$162,'Exogenous GDP Adjustment'!$A$12:$C$20,3,FALSE)</f>
        <v>5.4324061392707719E-3</v>
      </c>
      <c r="K163">
        <f>VLOOKUP(K$162,'Exogenous GDP Adjustment'!$A$12:$C$20,3,FALSE)</f>
        <v>2.2776707079393459E-3</v>
      </c>
      <c r="L163">
        <f>VLOOKUP(L$162,'Exogenous GDP Adjustment'!$A$12:$C$20,3,FALSE)</f>
        <v>9.5496980910586202E-4</v>
      </c>
      <c r="M163">
        <v>0</v>
      </c>
      <c r="N163">
        <v>0</v>
      </c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4" x14ac:dyDescent="0.25">
      <c r="A1" s="1" t="s">
        <v>157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6.6667000000000004E-2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0.13333300000000001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0.26666699999999999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0.33333299999999999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0.466667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0.53333299999999995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0.6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0.66666700000000001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0.73333300000000001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0.8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0.86666699999999997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0.93333299999999997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9.0909000000000004E-2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0.18181800000000001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0.272727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0.36363600000000001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0.45454499999999998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0.54545500000000002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0.63636400000000004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0.72727299999999995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0.81818199999999996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0.90909099999999998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1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1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1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1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1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4.7619000000000002E-2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9.5238000000000003E-2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0.14285700000000001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0.19047600000000001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0.238095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0.28571400000000002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0.33333299999999999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0.38095200000000001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0.42857099999999998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0.47619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0.52381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0.57142899999999996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0.61904800000000004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0.66666700000000001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0.71428599999999998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0.76190500000000005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0.80952400000000002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0.85714299999999999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0.90476199999999996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0.95238100000000003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0.419653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0.43837399999999999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0.45709499999999997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0.47581600000000002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0.494537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0.51325699999999996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0.53197799999999995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0.55069900000000005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0.56942000000000004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0.58814100000000002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0.60686200000000001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0.625583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0.64430399999999999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0.66302399999999995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0.68174500000000005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0.70046600000000003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0.71918700000000002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0.73790800000000001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0.756629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0.77534999999999998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0.79407000000000005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0.81279100000000004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0.83151200000000003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0.85023300000000002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0.868954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0.88767499999999999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0.90639599999999998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0.92511699999999997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0.94383700000000004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0.96255800000000002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0.98127900000000001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3.2258000000000002E-2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6.4516000000000004E-2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9.6773999999999999E-2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0.12903200000000001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0.16128999999999999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0.193548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0.22580600000000001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0.25806499999999999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0.290323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0.32258100000000001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0.35483900000000002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0.38709700000000002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0.41935499999999998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0.45161299999999999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0.483871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0.51612899999999995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0.54838699999999996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0.58064499999999997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0.61290299999999998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0.64516099999999998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0.67741899999999999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0.709677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0.74193500000000001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0.77419400000000005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0.80645199999999995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0.83870999999999996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0.87096799999999996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0.90322599999999997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0.93548399999999998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0.96774199999999999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3.2258000000000002E-2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6.4516000000000004E-2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9.6773999999999999E-2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0.12903200000000001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0.16128999999999999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0.193548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0.22580600000000001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0.25806499999999999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0.290323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0.32258100000000001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0.35483900000000002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0.38709700000000002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0.41935499999999998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0.45161299999999999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0.483871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0.51612899999999995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0.54838699999999996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0.58064499999999997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0.61290299999999998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0.64516099999999998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0.67741899999999999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0.709677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0.74193500000000001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0.77419400000000005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0.80645199999999995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0.83870999999999996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0.87096799999999996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0.90322599999999997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0.93548399999999998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0.96774199999999999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3.2258000000000002E-2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6.4516000000000004E-2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9.6773999999999999E-2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0.12903200000000001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0.16128999999999999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0.193548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0.22580600000000001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0.25806499999999999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0.290323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0.32258100000000001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0.35483900000000002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0.38709700000000002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0.41935499999999998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0.45161299999999999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0.483871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0.51612899999999995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0.54838699999999996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0.58064499999999997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0.61290299999999998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0.64516099999999998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0.67741899999999999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0.709677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0.74193500000000001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0.77419400000000005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0.80645199999999995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0.83870999999999996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0.87096799999999996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0.90322599999999997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0.93548399999999998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0.96774199999999999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3.2258000000000002E-2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6.4516000000000004E-2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9.6773999999999999E-2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0.12903200000000001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0.16128999999999999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0.193548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0.22580600000000001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0.25806499999999999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0.290323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0.32258100000000001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0.35483900000000002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0.38709700000000002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0.41935499999999998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0.45161299999999999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0.483871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0.51612899999999995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0.54838699999999996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0.58064499999999997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0.61290299999999998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0.64516099999999998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0.67741899999999999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0.709677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0.74193500000000001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0.77419400000000005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0.80645199999999995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0.83870999999999996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0.87096799999999996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0.90322599999999997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0.93548399999999998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0.96774199999999999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6.25E-2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0.125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0.1875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0.25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0.3125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0.375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0.4375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0.5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0.5625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0.625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0.6875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0.75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0.8125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0.875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0.9375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1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1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1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1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1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1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1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3.2258000000000002E-2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6.4516000000000004E-2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9.6773999999999999E-2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0.12903200000000001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0.16128999999999999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0.193548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0.22580600000000001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0.25806499999999999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0.290323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0.32258100000000001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0.35483900000000002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0.38709700000000002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0.41935499999999998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0.45161299999999999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0.483871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0.51612899999999995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0.54838699999999996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0.58064499999999997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0.61290299999999998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0.64516099999999998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0.67741899999999999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0.709677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0.74193500000000001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0.77419400000000005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0.80645199999999995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0.83870999999999996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0.87096799999999996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0.90322599999999997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0.93548399999999998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0.96774199999999999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3.2258000000000002E-2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6.4516000000000004E-2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9.6773999999999999E-2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0.12903200000000001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0.16128999999999999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0.193548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0.22580600000000001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0.25806499999999999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0.290323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0.32258100000000001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0.35483900000000002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0.38709700000000002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0.41935499999999998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0.45161299999999999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0.483871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0.51612899999999995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0.54838699999999996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0.58064499999999997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0.61290299999999998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0.64516099999999998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0.67741899999999999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0.709677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0.74193500000000001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0.77419400000000005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0.80645199999999995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0.83870999999999996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0.87096799999999996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0.90322599999999997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0.93548399999999998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0.96774199999999999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3.2258000000000002E-2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6.4516000000000004E-2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9.6773999999999999E-2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0.12903200000000001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0.16128999999999999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0.193548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0.22580600000000001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0.25806499999999999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0.290323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0.32258100000000001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0.35483900000000002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0.38709700000000002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0.41935499999999998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0.45161299999999999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0.483871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0.51612899999999995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0.54838699999999996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0.58064499999999997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0.61290299999999998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0.64516099999999998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0.67741899999999999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0.709677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0.74193500000000001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0.77419400000000005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0.80645199999999995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0.83870999999999996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0.87096799999999996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0.90322599999999997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0.93548399999999998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0.96774199999999999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3.2258000000000002E-2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6.4516000000000004E-2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9.6773999999999999E-2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0.12903200000000001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0.16128999999999999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0.193548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0.22580600000000001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0.25806499999999999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0.290323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0.32258100000000001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0.35483900000000002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0.38709700000000002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0.41935499999999998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0.45161299999999999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0.483871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0.51612899999999995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0.54838699999999996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0.58064499999999997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0.61290299999999998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0.64516099999999998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0.67741899999999999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0.709677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0.74193500000000001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0.77419400000000005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0.80645199999999995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0.83870999999999996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0.87096799999999996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0.90322599999999997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0.93548399999999998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0.96774199999999999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3.2258000000000002E-2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6.4516000000000004E-2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9.6773999999999999E-2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0.12903200000000001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0.16128999999999999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0.193548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0.22580600000000001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0.25806499999999999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0.290323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0.32258100000000001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0.35483900000000002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0.38709700000000002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0.41935499999999998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0.45161299999999999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0.483871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0.51612899999999995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0.54838699999999996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0.58064499999999997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0.61290299999999998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0.64516099999999998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0.67741899999999999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0.709677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0.74193500000000001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0.77419400000000005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0.80645199999999995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0.83870999999999996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0.87096799999999996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0.90322599999999997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0.93548399999999998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0.96774199999999999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3.2258000000000002E-2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6.4516000000000004E-2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9.6773999999999999E-2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0.12903200000000001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0.16128999999999999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0.193548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0.22580600000000001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0.25806499999999999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0.290323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0.32258100000000001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0.35483900000000002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0.38709700000000002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0.41935499999999998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0.45161299999999999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0.483871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0.51612899999999995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0.54838699999999996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0.58064499999999997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0.61290299999999998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0.64516099999999998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0.67741899999999999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0.709677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0.74193500000000001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0.77419400000000005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0.80645199999999995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0.83870999999999996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0.87096799999999996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0.90322599999999997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0.93548399999999998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0.96774199999999999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  <row r="80" spans="1:34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1.7278000000000002E-2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2.2513999999999999E-2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2.929E-2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3.8026999999999998E-2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4.9238999999999998E-2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6.3539999999999999E-2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8.1642000000000006E-2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0.10433099999999999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0.13242599999999999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0.16669200000000001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0.20772299999999999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0.25578800000000002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0.31066199999999999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0.37150100000000003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0.436803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0.50449999999999995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0.57219699999999996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0.63749900000000004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0.69833800000000001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0.75321199999999999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0.80127700000000002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0.84230799999999995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0.87657399999999996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0.90466899999999995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0.92735800000000002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0.94545999999999997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0.95976099999999998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0.97097299999999997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0.97970999999999997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0.98648599999999997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0.99172199999999999</v>
      </c>
    </row>
    <row r="81" spans="1:34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3.2258000000000002E-2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6.4516000000000004E-2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9.6773999999999999E-2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0.12903200000000001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0.16128999999999999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0.193548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0.22580600000000001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0.25806499999999999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0.290323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0.32258100000000001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0.35483900000000002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0.38709700000000002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0.41935499999999998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0.45161299999999999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0.483871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0.51612899999999995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0.54838699999999996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0.58064499999999997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0.61290299999999998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0.64516099999999998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0.67741899999999999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0.709677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0.74193500000000001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0.77419400000000005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0.80645199999999995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0.83870999999999996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0.87096799999999996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0.90322599999999997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0.93548399999999998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0.96774199999999999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  <row r="82" spans="1:34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0.41927500000000001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0.175791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7.3705000000000007E-2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3.0903E-2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1.2957E-2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5.4320000000000002E-3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2.2780000000000001E-3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9.5500000000000001E-4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O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18" t="s">
        <v>78</v>
      </c>
      <c r="BN1" s="18" t="s">
        <v>31</v>
      </c>
      <c r="BO1" s="21" t="s">
        <v>78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2025</v>
      </c>
      <c r="G2" s="12">
        <f>IF(ISBLANK('Set Schedules Here'!D3),"",ROUND('Set Schedules Here'!D3,rounding_decimal_places))</f>
        <v>0</v>
      </c>
      <c r="H2" s="12">
        <f>IF(ISBLANK('Set Schedules Here'!E2),"",ROUND('Set Schedules Here'!E2,rounding_decimal_places))</f>
        <v>2040</v>
      </c>
      <c r="I2" s="12">
        <f>IF(ISBLANK('Set Schedules Here'!E3),"",ROUND('Set Schedules Here'!E3,rounding_decimal_places))</f>
        <v>1</v>
      </c>
      <c r="J2" s="12">
        <f>IF(ISBLANK('Set Schedules Here'!F2),"",ROUND('Set Schedules Here'!F2,rounding_decimal_places))</f>
        <v>2050</v>
      </c>
      <c r="K2" s="12">
        <f>IF(ISBLANK('Set Schedules Here'!F3),"",ROUND('Set Schedules Here'!F3,rounding_decimal_places))</f>
        <v>1</v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2030</v>
      </c>
      <c r="G6" s="12">
        <f>IF(ISBLANK('Set Schedules Here'!D11),"",ROUND('Set Schedules Here'!D11,rounding_decimal_places))</f>
        <v>1</v>
      </c>
      <c r="H6" s="12">
        <f>IF(ISBLANK('Set Schedules Here'!E10),"",ROUND('Set Schedules Here'!E10,rounding_decimal_places))</f>
        <v>2050</v>
      </c>
      <c r="I6" s="12">
        <f>IF(ISBLANK('Set Schedules Here'!E11),"",ROUND('Set Schedules Here'!E11,rounding_decimal_places))</f>
        <v>1</v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2040</v>
      </c>
      <c r="G7" s="12">
        <f>IF(ISBLANK('Set Schedules Here'!D13),"",ROUND('Set Schedules Here'!D13,rounding_decimal_places))</f>
        <v>1</v>
      </c>
      <c r="H7" s="12">
        <f>IF(ISBLANK('Set Schedules Here'!E12),"",ROUND('Set Schedules Here'!E12,rounding_decimal_places))</f>
        <v>2050</v>
      </c>
      <c r="I7" s="12">
        <f>IF(ISBLANK('Set Schedules Here'!E13),"",ROUND('Set Schedules Here'!E13,rounding_decimal_places))</f>
        <v>1</v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0.419653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2050</v>
      </c>
      <c r="G14" s="12">
        <f>IF(ISBLANK('Set Schedules Here'!D27),"",ROUND('Set Schedules Here'!D27,rounding_decimal_places))</f>
        <v>1</v>
      </c>
      <c r="H14" s="12" t="str">
        <f>IF(ISBLANK('Set Schedules Here'!E26),"",ROUND('Set Schedules Here'!E26,rounding_decimal_places))</f>
        <v/>
      </c>
      <c r="I14" s="12" t="str">
        <f>IF(ISBLANK('Set Schedules Here'!E27),"",ROUND('Set Schedules Here'!E27,rounding_decimal_places))</f>
        <v/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2050</v>
      </c>
      <c r="G17" s="12">
        <f>IF(ISBLANK('Set Schedules Here'!D33),"",ROUND('Set Schedules Here'!D33,rounding_decimal_places))</f>
        <v>1</v>
      </c>
      <c r="H17" s="12" t="str">
        <f>IF(ISBLANK('Set Schedules Here'!E32),"",ROUND('Set Schedules Here'!E32,rounding_decimal_places))</f>
        <v/>
      </c>
      <c r="I17" s="12" t="str">
        <f>IF(ISBLANK('Set Schedules Here'!E33),"",ROUND('Set Schedules Here'!E33,rounding_decimal_places))</f>
        <v/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2035</v>
      </c>
      <c r="G33" s="12">
        <f>IF(ISBLANK('Set Schedules Here'!D65),"",ROUND('Set Schedules Here'!D65,rounding_decimal_places))</f>
        <v>1</v>
      </c>
      <c r="H33" s="12">
        <f>IF(ISBLANK('Set Schedules Here'!E64),"",ROUND('Set Schedules Here'!E64,rounding_decimal_places))</f>
        <v>2050</v>
      </c>
      <c r="I33" s="12">
        <f>IF(ISBLANK('Set Schedules Here'!E65),"",ROUND('Set Schedules Here'!E65,rounding_decimal_places))</f>
        <v>1</v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2019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2019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  <row r="80" spans="1:67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1.7278000000000002E-2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2.2513999999999999E-2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2.929E-2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3.8026999999999998E-2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4.9238999999999998E-2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6.3539999999999999E-2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8.1642000000000006E-2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0.10433099999999999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0.13242599999999999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0.16669200000000001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0.20772299999999999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0.25578800000000002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0.31066199999999999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0.37150100000000003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0.436803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0.50449999999999995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0.57219699999999996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0.63749900000000004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0.69833800000000001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0.75321199999999999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0.80127700000000002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0.84230799999999995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0.87657399999999996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0.90466899999999995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0.92735800000000002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0.94545999999999997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0.95976099999999998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0.97097299999999997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0.97970999999999997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0.98648599999999997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0.99172199999999999</v>
      </c>
    </row>
    <row r="81" spans="1:67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2019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  <row r="82" spans="1:67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2018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2019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2020</v>
      </c>
      <c r="G82" s="12">
        <f>IF(ISBLANK('Set Schedules Here'!D163),"",ROUND('Set Schedules Here'!D163,rounding_decimal_places))</f>
        <v>1</v>
      </c>
      <c r="H82" s="12">
        <f>IF(ISBLANK('Set Schedules Here'!E162),"",ROUND('Set Schedules Here'!E162,rounding_decimal_places))</f>
        <v>2021</v>
      </c>
      <c r="I82" s="12">
        <f>IF(ISBLANK('Set Schedules Here'!E163),"",ROUND('Set Schedules Here'!E163,rounding_decimal_places))</f>
        <v>0.41927500000000001</v>
      </c>
      <c r="J82" s="12">
        <f>IF(ISBLANK('Set Schedules Here'!F162),"",ROUND('Set Schedules Here'!F162,rounding_decimal_places))</f>
        <v>2022</v>
      </c>
      <c r="K82" s="12">
        <f>IF(ISBLANK('Set Schedules Here'!F163),"",ROUND('Set Schedules Here'!F163,rounding_decimal_places))</f>
        <v>0.175791</v>
      </c>
      <c r="L82" s="12">
        <f>IF(ISBLANK('Set Schedules Here'!G162),"",ROUND('Set Schedules Here'!G162,rounding_decimal_places))</f>
        <v>2023</v>
      </c>
      <c r="M82" s="12">
        <f>IF(ISBLANK('Set Schedules Here'!G163),"",ROUND('Set Schedules Here'!G163,rounding_decimal_places))</f>
        <v>7.3705000000000007E-2</v>
      </c>
      <c r="N82" s="12">
        <f>IF(ISBLANK('Set Schedules Here'!H162),"",ROUND('Set Schedules Here'!H162,rounding_decimal_places))</f>
        <v>2024</v>
      </c>
      <c r="O82" s="12">
        <f>IF(ISBLANK('Set Schedules Here'!H163),"",ROUND('Set Schedules Here'!H163,rounding_decimal_places))</f>
        <v>3.0903E-2</v>
      </c>
      <c r="P82" s="12">
        <f>IF(ISBLANK('Set Schedules Here'!I162),"",ROUND('Set Schedules Here'!I162,rounding_decimal_places))</f>
        <v>2025</v>
      </c>
      <c r="Q82" s="12">
        <f>IF(ISBLANK('Set Schedules Here'!I163),"",ROUND('Set Schedules Here'!I163,rounding_decimal_places))</f>
        <v>1.2957E-2</v>
      </c>
      <c r="R82" s="12">
        <f>IF(ISBLANK('Set Schedules Here'!J162),"",ROUND('Set Schedules Here'!J162,rounding_decimal_places))</f>
        <v>2026</v>
      </c>
      <c r="S82" s="12">
        <f>IF(ISBLANK('Set Schedules Here'!J163),"",ROUND('Set Schedules Here'!J163,rounding_decimal_places))</f>
        <v>5.4320000000000002E-3</v>
      </c>
      <c r="T82" s="12">
        <f>IF(ISBLANK('Set Schedules Here'!K162),"",ROUND('Set Schedules Here'!K162,rounding_decimal_places))</f>
        <v>2027</v>
      </c>
      <c r="U82" s="12">
        <f>IF(ISBLANK('Set Schedules Here'!K163),"",ROUND('Set Schedules Here'!K163,rounding_decimal_places))</f>
        <v>2.2780000000000001E-3</v>
      </c>
      <c r="V82" s="12">
        <f>IF(ISBLANK('Set Schedules Here'!L162),"",ROUND('Set Schedules Here'!L162,rounding_decimal_places))</f>
        <v>2028</v>
      </c>
      <c r="W82" s="12">
        <f>IF(ISBLANK('Set Schedules Here'!L163),"",ROUND('Set Schedules Here'!L163,rounding_decimal_places))</f>
        <v>9.5500000000000001E-4</v>
      </c>
      <c r="X82" s="12">
        <f>IF(ISBLANK('Set Schedules Here'!M162),"",ROUND('Set Schedules Here'!M162,rounding_decimal_places))</f>
        <v>2029</v>
      </c>
      <c r="Y82" s="12">
        <f>IF(ISBLANK('Set Schedules Here'!M163),"",ROUND('Set Schedules Here'!M163,rounding_decimal_places))</f>
        <v>0</v>
      </c>
      <c r="Z82" s="12">
        <f>IF(ISBLANK('Set Schedules Here'!N162),"",ROUND('Set Schedules Here'!N162,rounding_decimal_places))</f>
        <v>2050</v>
      </c>
      <c r="AA82" s="12">
        <f>IF(ISBLANK('Set Schedules Here'!N163),"",ROUND('Set Schedules Here'!N163,rounding_decimal_places))</f>
        <v>0</v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12" t="str">
        <f>IF(ISBLANK('Set Schedules Here'!AG163),"",ROUND('Set Schedules Here'!AG163,rounding_decimal_places))</f>
        <v/>
      </c>
      <c r="BN82" s="12" t="str">
        <f>IF(ISBLANK('Set Schedules Here'!AH162),"",ROUND('Set Schedules Here'!AH162,rounding_decimal_places))</f>
        <v/>
      </c>
      <c r="BO82" s="22" t="str">
        <f>IF(ISBLANK('Set Schedules Here'!AH163),"",ROUND('Set Schedules Here'!AH163,rounding_decimal_places))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/>
  </sheetViews>
  <sheetFormatPr defaultRowHeight="15" x14ac:dyDescent="0.25"/>
  <cols>
    <col min="1" max="1" width="23.85546875" customWidth="1"/>
    <col min="2" max="2" width="29.85546875" customWidth="1"/>
    <col min="3" max="3" width="28.140625" customWidth="1"/>
    <col min="4" max="4" width="20.42578125" bestFit="1" customWidth="1"/>
  </cols>
  <sheetData>
    <row r="1" spans="1:5" x14ac:dyDescent="0.25">
      <c r="A1" s="24" t="s">
        <v>176</v>
      </c>
      <c r="B1" s="24"/>
      <c r="C1" s="24"/>
      <c r="D1" s="24"/>
    </row>
    <row r="2" spans="1:5" x14ac:dyDescent="0.25">
      <c r="B2">
        <v>2019</v>
      </c>
      <c r="C2">
        <v>2020</v>
      </c>
      <c r="D2">
        <v>2021</v>
      </c>
    </row>
    <row r="3" spans="1:5" x14ac:dyDescent="0.25">
      <c r="A3" t="s">
        <v>177</v>
      </c>
      <c r="B3">
        <v>19073</v>
      </c>
      <c r="C3">
        <v>18044</v>
      </c>
      <c r="D3">
        <v>19194</v>
      </c>
    </row>
    <row r="4" spans="1:5" x14ac:dyDescent="0.25">
      <c r="A4" t="s">
        <v>178</v>
      </c>
      <c r="B4">
        <v>19068</v>
      </c>
      <c r="C4">
        <v>19448</v>
      </c>
      <c r="D4">
        <v>19790</v>
      </c>
    </row>
    <row r="5" spans="1:5" ht="30" x14ac:dyDescent="0.25">
      <c r="A5" s="30" t="s">
        <v>179</v>
      </c>
      <c r="B5">
        <f>B3</f>
        <v>19073</v>
      </c>
      <c r="C5" s="31">
        <f>C4*($B$3/$B$4)</f>
        <v>19453.099643381582</v>
      </c>
      <c r="D5" s="31">
        <f>D4*($B$3/$B$4)</f>
        <v>19795.189322425005</v>
      </c>
    </row>
    <row r="6" spans="1:5" x14ac:dyDescent="0.25">
      <c r="A6" s="32" t="s">
        <v>180</v>
      </c>
    </row>
    <row r="7" spans="1:5" x14ac:dyDescent="0.25">
      <c r="D7" s="28"/>
    </row>
    <row r="8" spans="1:5" x14ac:dyDescent="0.25">
      <c r="A8" t="s">
        <v>172</v>
      </c>
      <c r="C8" s="33">
        <f>(C3-C5)/C5</f>
        <v>-7.2435738736422492E-2</v>
      </c>
      <c r="D8" s="33">
        <f>(D3-D5)/D5</f>
        <v>-3.0370476009741777E-2</v>
      </c>
    </row>
    <row r="9" spans="1:5" x14ac:dyDescent="0.25">
      <c r="A9" s="26"/>
      <c r="B9" s="27"/>
    </row>
    <row r="10" spans="1:5" x14ac:dyDescent="0.25">
      <c r="A10" s="26"/>
      <c r="B10" s="27"/>
    </row>
    <row r="11" spans="1:5" x14ac:dyDescent="0.25">
      <c r="A11" s="36" t="s">
        <v>31</v>
      </c>
      <c r="B11" s="25" t="s">
        <v>172</v>
      </c>
      <c r="C11" s="25" t="s">
        <v>173</v>
      </c>
      <c r="E11" s="1" t="s">
        <v>174</v>
      </c>
    </row>
    <row r="12" spans="1:5" x14ac:dyDescent="0.25">
      <c r="A12">
        <v>2020</v>
      </c>
      <c r="B12" s="27">
        <f>C8</f>
        <v>-7.2435738736422492E-2</v>
      </c>
      <c r="C12" s="27">
        <f>B12/B$12</f>
        <v>1</v>
      </c>
      <c r="E12" s="28">
        <f>B13/B12</f>
        <v>0.41927474668620651</v>
      </c>
    </row>
    <row r="13" spans="1:5" ht="15.75" thickBot="1" x14ac:dyDescent="0.3">
      <c r="A13" s="10">
        <v>2021</v>
      </c>
      <c r="B13" s="29">
        <f>D8</f>
        <v>-3.0370476009741777E-2</v>
      </c>
      <c r="C13" s="27">
        <f t="shared" ref="C13:C20" si="0">B13/B$12</f>
        <v>0.41927474668620651</v>
      </c>
    </row>
    <row r="14" spans="1:5" x14ac:dyDescent="0.25">
      <c r="A14">
        <v>2022</v>
      </c>
      <c r="B14" s="27">
        <f t="shared" ref="B14:B20" si="1">B13*E$12</f>
        <v>-1.2733573635723996E-2</v>
      </c>
      <c r="C14" s="27">
        <f t="shared" si="0"/>
        <v>0.17579131320878263</v>
      </c>
    </row>
    <row r="15" spans="1:5" x14ac:dyDescent="0.25">
      <c r="A15">
        <v>2023</v>
      </c>
      <c r="B15" s="27">
        <f t="shared" si="1"/>
        <v>-5.338865860528336E-3</v>
      </c>
      <c r="C15" s="27">
        <f t="shared" si="0"/>
        <v>7.3704858315247937E-2</v>
      </c>
    </row>
    <row r="16" spans="1:5" x14ac:dyDescent="0.25">
      <c r="A16">
        <v>2024</v>
      </c>
      <c r="B16" s="27">
        <f t="shared" si="1"/>
        <v>-2.2384516312646541E-3</v>
      </c>
      <c r="C16" s="27">
        <f t="shared" si="0"/>
        <v>3.0902585799668317E-2</v>
      </c>
    </row>
    <row r="17" spans="1:3" x14ac:dyDescent="0.25">
      <c r="A17">
        <v>2025</v>
      </c>
      <c r="B17" s="27">
        <f t="shared" si="1"/>
        <v>-9.3852624066781355E-4</v>
      </c>
      <c r="C17" s="27">
        <f t="shared" si="0"/>
        <v>1.2956673833104696E-2</v>
      </c>
    </row>
    <row r="18" spans="1:3" x14ac:dyDescent="0.25">
      <c r="A18">
        <v>2026</v>
      </c>
      <c r="B18" s="27">
        <f t="shared" si="1"/>
        <v>-3.9350035181435523E-4</v>
      </c>
      <c r="C18" s="27">
        <f t="shared" si="0"/>
        <v>5.4324061392707719E-3</v>
      </c>
    </row>
    <row r="19" spans="1:3" x14ac:dyDescent="0.25">
      <c r="A19">
        <v>2027</v>
      </c>
      <c r="B19" s="27">
        <f t="shared" si="1"/>
        <v>-1.6498476032789693E-4</v>
      </c>
      <c r="C19" s="27">
        <f t="shared" si="0"/>
        <v>2.2776707079393459E-3</v>
      </c>
    </row>
    <row r="20" spans="1:3" x14ac:dyDescent="0.25">
      <c r="A20">
        <v>2028</v>
      </c>
      <c r="B20" s="27">
        <f t="shared" si="1"/>
        <v>-6.9173943593563484E-5</v>
      </c>
      <c r="C20" s="27">
        <f t="shared" si="0"/>
        <v>9.5496980910586202E-4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2020-05-12T19:09:10Z</dcterms:modified>
</cp:coreProperties>
</file>