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BPoEFUbVT\"/>
    </mc:Choice>
  </mc:AlternateContent>
  <xr:revisionPtr revIDLastSave="0" documentId="13_ncr:1_{3382B8EA-5868-416F-9473-E9C50887E27C}" xr6:coauthVersionLast="47" xr6:coauthVersionMax="47" xr10:uidLastSave="{00000000-0000-0000-0000-000000000000}"/>
  <bookViews>
    <workbookView xWindow="31875" yWindow="1020" windowWidth="24765" windowHeight="13890" tabRatio="830" firstSheet="1" activeTab="1" xr2:uid="{00000000-000D-0000-FFFF-FFFF00000000}"/>
  </bookViews>
  <sheets>
    <sheet name="About" sheetId="1" r:id="rId1"/>
    <sheet name="TrRoad_ene - Summary" sheetId="102" r:id="rId2"/>
    <sheet name="TrRoad_ene EU28" sheetId="103" state="hidden" r:id="rId3"/>
    <sheet name="TrRoad_ene UK" sheetId="104" state="hidden" r:id="rId4"/>
    <sheet name="TrRoad_ene EU27" sheetId="100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externalReferences>
    <externalReference r:id="rId90"/>
    <externalReference r:id="rId91"/>
  </externalReferences>
  <definedNames>
    <definedName name="BE">#REF!</definedName>
    <definedName name="bel">#REF!</definedName>
    <definedName name="dsg">#REF!</definedName>
    <definedName name="_xlnm.Print_Titles" localSheetId="1">'TrRoad_ene - Summary'!$1:$1</definedName>
    <definedName name="_xlnm.Print_Titles" localSheetId="4">'TrRoad_ene EU27'!$1:$1</definedName>
    <definedName name="_xlnm.Print_Titles" localSheetId="2">'TrRoad_ene EU28'!$1:$1</definedName>
    <definedName name="_xlnm.Print_Titles" localSheetId="3">'TrRoad_ene UK'!$1:$1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02" l="1"/>
  <c r="Q25" i="102"/>
  <c r="Q27" i="102"/>
  <c r="Q64" i="102"/>
  <c r="Q38" i="102"/>
  <c r="Q37" i="102" s="1"/>
  <c r="Q83" i="102" l="1"/>
  <c r="Q71" i="102"/>
  <c r="Q67" i="102"/>
  <c r="Q51" i="102"/>
  <c r="Q47" i="102"/>
  <c r="Q34" i="102"/>
  <c r="Q31" i="102"/>
  <c r="R19" i="102" l="1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Q89" i="102" l="1"/>
  <c r="Q90" i="102"/>
  <c r="Q82" i="102"/>
  <c r="Q63" i="102"/>
  <c r="Q62" i="102"/>
  <c r="Q43" i="102"/>
  <c r="Q44" i="102"/>
  <c r="B7" i="29"/>
  <c r="C82" i="102"/>
  <c r="D82" i="102"/>
  <c r="E82" i="102"/>
  <c r="F82" i="102"/>
  <c r="G82" i="102"/>
  <c r="H82" i="102"/>
  <c r="I82" i="102"/>
  <c r="J82" i="102"/>
  <c r="K82" i="102"/>
  <c r="L82" i="102"/>
  <c r="M82" i="102"/>
  <c r="N82" i="102"/>
  <c r="O82" i="102"/>
  <c r="P82" i="102"/>
  <c r="C83" i="102"/>
  <c r="D83" i="102"/>
  <c r="E83" i="102"/>
  <c r="F83" i="102"/>
  <c r="G83" i="102"/>
  <c r="H83" i="102"/>
  <c r="I83" i="102"/>
  <c r="J83" i="102"/>
  <c r="K83" i="102"/>
  <c r="L83" i="102"/>
  <c r="M83" i="102"/>
  <c r="N83" i="102"/>
  <c r="O83" i="102"/>
  <c r="P83" i="102"/>
  <c r="C85" i="102"/>
  <c r="D85" i="102"/>
  <c r="E85" i="102"/>
  <c r="F85" i="102"/>
  <c r="G85" i="102"/>
  <c r="H85" i="102"/>
  <c r="I85" i="102"/>
  <c r="J85" i="102"/>
  <c r="K85" i="102"/>
  <c r="L85" i="102"/>
  <c r="M85" i="102"/>
  <c r="N85" i="102"/>
  <c r="O85" i="102"/>
  <c r="P85" i="102"/>
  <c r="C89" i="102"/>
  <c r="D89" i="102"/>
  <c r="E89" i="102"/>
  <c r="F89" i="102"/>
  <c r="G89" i="102"/>
  <c r="H89" i="102"/>
  <c r="I89" i="102"/>
  <c r="J89" i="102"/>
  <c r="K89" i="102"/>
  <c r="L89" i="102"/>
  <c r="M89" i="102"/>
  <c r="N89" i="102"/>
  <c r="O89" i="102"/>
  <c r="P89" i="102"/>
  <c r="C90" i="102"/>
  <c r="D90" i="102"/>
  <c r="E90" i="102"/>
  <c r="F90" i="102"/>
  <c r="G90" i="102"/>
  <c r="H90" i="102"/>
  <c r="I90" i="102"/>
  <c r="J90" i="102"/>
  <c r="K90" i="102"/>
  <c r="L90" i="102"/>
  <c r="M90" i="102"/>
  <c r="N90" i="102"/>
  <c r="O90" i="102"/>
  <c r="P90" i="102"/>
  <c r="B90" i="102"/>
  <c r="B89" i="102"/>
  <c r="B85" i="102"/>
  <c r="B83" i="102"/>
  <c r="B82" i="102"/>
  <c r="C62" i="102"/>
  <c r="D62" i="102"/>
  <c r="E62" i="102"/>
  <c r="F62" i="102"/>
  <c r="G62" i="102"/>
  <c r="H62" i="102"/>
  <c r="I62" i="102"/>
  <c r="J62" i="102"/>
  <c r="K62" i="102"/>
  <c r="L62" i="102"/>
  <c r="M62" i="102"/>
  <c r="N62" i="102"/>
  <c r="O62" i="102"/>
  <c r="P62" i="102"/>
  <c r="C63" i="102"/>
  <c r="D63" i="102"/>
  <c r="E63" i="102"/>
  <c r="F63" i="102"/>
  <c r="G63" i="102"/>
  <c r="H63" i="102"/>
  <c r="I63" i="102"/>
  <c r="J63" i="102"/>
  <c r="K63" i="102"/>
  <c r="L63" i="102"/>
  <c r="M63" i="102"/>
  <c r="N63" i="102"/>
  <c r="O63" i="102"/>
  <c r="P63" i="102"/>
  <c r="C64" i="102"/>
  <c r="D64" i="102"/>
  <c r="E64" i="102"/>
  <c r="F64" i="102"/>
  <c r="G64" i="102"/>
  <c r="H64" i="102"/>
  <c r="I64" i="102"/>
  <c r="J64" i="102"/>
  <c r="K64" i="102"/>
  <c r="L64" i="102"/>
  <c r="M64" i="102"/>
  <c r="N64" i="102"/>
  <c r="O64" i="102"/>
  <c r="P64" i="102"/>
  <c r="C66" i="102"/>
  <c r="D66" i="102"/>
  <c r="E66" i="102"/>
  <c r="F66" i="102"/>
  <c r="G66" i="102"/>
  <c r="H66" i="102"/>
  <c r="I66" i="102"/>
  <c r="J66" i="102"/>
  <c r="K66" i="102"/>
  <c r="L66" i="102"/>
  <c r="M66" i="102"/>
  <c r="N66" i="102"/>
  <c r="O66" i="102"/>
  <c r="P66" i="102"/>
  <c r="C67" i="102"/>
  <c r="D67" i="102"/>
  <c r="E67" i="102"/>
  <c r="F67" i="102"/>
  <c r="G67" i="102"/>
  <c r="H67" i="102"/>
  <c r="I67" i="102"/>
  <c r="J67" i="102"/>
  <c r="K67" i="102"/>
  <c r="L67" i="102"/>
  <c r="M67" i="102"/>
  <c r="N67" i="102"/>
  <c r="O67" i="102"/>
  <c r="P67" i="102"/>
  <c r="C69" i="102"/>
  <c r="D69" i="102"/>
  <c r="E69" i="102"/>
  <c r="F69" i="102"/>
  <c r="G69" i="102"/>
  <c r="H69" i="102"/>
  <c r="I69" i="102"/>
  <c r="J69" i="102"/>
  <c r="K69" i="102"/>
  <c r="L69" i="102"/>
  <c r="M69" i="102"/>
  <c r="N69" i="102"/>
  <c r="O69" i="102"/>
  <c r="P69" i="102"/>
  <c r="C70" i="102"/>
  <c r="D70" i="102"/>
  <c r="E70" i="102"/>
  <c r="F70" i="102"/>
  <c r="G70" i="102"/>
  <c r="H70" i="102"/>
  <c r="I70" i="102"/>
  <c r="J70" i="102"/>
  <c r="K70" i="102"/>
  <c r="L70" i="102"/>
  <c r="M70" i="102"/>
  <c r="N70" i="102"/>
  <c r="O70" i="102"/>
  <c r="P70" i="102"/>
  <c r="C71" i="102"/>
  <c r="D71" i="102"/>
  <c r="E71" i="102"/>
  <c r="F71" i="102"/>
  <c r="G71" i="102"/>
  <c r="H71" i="102"/>
  <c r="I71" i="102"/>
  <c r="J71" i="102"/>
  <c r="K71" i="102"/>
  <c r="L71" i="102"/>
  <c r="M71" i="102"/>
  <c r="N71" i="102"/>
  <c r="O71" i="102"/>
  <c r="P71" i="102"/>
  <c r="C73" i="102"/>
  <c r="D73" i="102"/>
  <c r="E73" i="102"/>
  <c r="F73" i="102"/>
  <c r="G73" i="102"/>
  <c r="H73" i="102"/>
  <c r="I73" i="102"/>
  <c r="J73" i="102"/>
  <c r="K73" i="102"/>
  <c r="L73" i="102"/>
  <c r="M73" i="102"/>
  <c r="N73" i="102"/>
  <c r="O73" i="102"/>
  <c r="P73" i="102"/>
  <c r="C77" i="102"/>
  <c r="D77" i="102"/>
  <c r="E77" i="102"/>
  <c r="F77" i="102"/>
  <c r="G77" i="102"/>
  <c r="H77" i="102"/>
  <c r="I77" i="102"/>
  <c r="J77" i="102"/>
  <c r="K77" i="102"/>
  <c r="L77" i="102"/>
  <c r="M77" i="102"/>
  <c r="N77" i="102"/>
  <c r="O77" i="102"/>
  <c r="P77" i="102"/>
  <c r="B77" i="102"/>
  <c r="B73" i="102"/>
  <c r="B71" i="102"/>
  <c r="B70" i="102"/>
  <c r="B69" i="102"/>
  <c r="B67" i="102"/>
  <c r="B66" i="102"/>
  <c r="B64" i="102"/>
  <c r="B63" i="102"/>
  <c r="B62" i="102"/>
  <c r="C43" i="102"/>
  <c r="D43" i="102"/>
  <c r="E43" i="102"/>
  <c r="F43" i="102"/>
  <c r="G43" i="102"/>
  <c r="H43" i="102"/>
  <c r="I43" i="102"/>
  <c r="J43" i="102"/>
  <c r="K43" i="102"/>
  <c r="L43" i="102"/>
  <c r="M43" i="102"/>
  <c r="N43" i="102"/>
  <c r="O43" i="102"/>
  <c r="P43" i="102"/>
  <c r="C44" i="102"/>
  <c r="D44" i="102"/>
  <c r="E44" i="102"/>
  <c r="F44" i="102"/>
  <c r="G44" i="102"/>
  <c r="H44" i="102"/>
  <c r="I44" i="102"/>
  <c r="J44" i="102"/>
  <c r="K44" i="102"/>
  <c r="L44" i="102"/>
  <c r="M44" i="102"/>
  <c r="N44" i="102"/>
  <c r="O44" i="102"/>
  <c r="P44" i="102"/>
  <c r="C46" i="102"/>
  <c r="D46" i="102"/>
  <c r="E46" i="102"/>
  <c r="F46" i="102"/>
  <c r="G46" i="102"/>
  <c r="H46" i="102"/>
  <c r="I46" i="102"/>
  <c r="J46" i="102"/>
  <c r="K46" i="102"/>
  <c r="L46" i="102"/>
  <c r="M46" i="102"/>
  <c r="N46" i="102"/>
  <c r="O46" i="102"/>
  <c r="P46" i="102"/>
  <c r="C47" i="102"/>
  <c r="D47" i="102"/>
  <c r="E47" i="102"/>
  <c r="F47" i="102"/>
  <c r="G47" i="102"/>
  <c r="H47" i="102"/>
  <c r="I47" i="102"/>
  <c r="J47" i="102"/>
  <c r="K47" i="102"/>
  <c r="L47" i="102"/>
  <c r="M47" i="102"/>
  <c r="N47" i="102"/>
  <c r="O47" i="102"/>
  <c r="P47" i="102"/>
  <c r="C49" i="102"/>
  <c r="D49" i="102"/>
  <c r="E49" i="102"/>
  <c r="F49" i="102"/>
  <c r="G49" i="102"/>
  <c r="H49" i="102"/>
  <c r="I49" i="102"/>
  <c r="J49" i="102"/>
  <c r="K49" i="102"/>
  <c r="L49" i="102"/>
  <c r="M49" i="102"/>
  <c r="N49" i="102"/>
  <c r="O49" i="102"/>
  <c r="P49" i="102"/>
  <c r="C50" i="102"/>
  <c r="D50" i="102"/>
  <c r="E50" i="102"/>
  <c r="F50" i="102"/>
  <c r="G50" i="102"/>
  <c r="H50" i="102"/>
  <c r="I50" i="102"/>
  <c r="J50" i="102"/>
  <c r="K50" i="102"/>
  <c r="L50" i="102"/>
  <c r="M50" i="102"/>
  <c r="N50" i="102"/>
  <c r="O50" i="102"/>
  <c r="P50" i="102"/>
  <c r="C51" i="102"/>
  <c r="D51" i="102"/>
  <c r="E51" i="102"/>
  <c r="F51" i="102"/>
  <c r="G51" i="102"/>
  <c r="H51" i="102"/>
  <c r="I51" i="102"/>
  <c r="J51" i="102"/>
  <c r="K51" i="102"/>
  <c r="L51" i="102"/>
  <c r="M51" i="102"/>
  <c r="N51" i="102"/>
  <c r="O51" i="102"/>
  <c r="P51" i="102"/>
  <c r="C53" i="102"/>
  <c r="D53" i="102"/>
  <c r="E53" i="102"/>
  <c r="F53" i="102"/>
  <c r="G53" i="102"/>
  <c r="H53" i="102"/>
  <c r="I53" i="102"/>
  <c r="J53" i="102"/>
  <c r="K53" i="102"/>
  <c r="L53" i="102"/>
  <c r="M53" i="102"/>
  <c r="N53" i="102"/>
  <c r="O53" i="102"/>
  <c r="P53" i="102"/>
  <c r="C57" i="102"/>
  <c r="D57" i="102"/>
  <c r="E57" i="102"/>
  <c r="F57" i="102"/>
  <c r="G57" i="102"/>
  <c r="H57" i="102"/>
  <c r="I57" i="102"/>
  <c r="J57" i="102"/>
  <c r="K57" i="102"/>
  <c r="L57" i="102"/>
  <c r="M57" i="102"/>
  <c r="N57" i="102"/>
  <c r="O57" i="102"/>
  <c r="P57" i="102"/>
  <c r="B57" i="102"/>
  <c r="B53" i="102"/>
  <c r="B51" i="102"/>
  <c r="B50" i="102"/>
  <c r="B49" i="102"/>
  <c r="B47" i="102"/>
  <c r="B46" i="102"/>
  <c r="B44" i="102"/>
  <c r="B43" i="102"/>
  <c r="C38" i="102"/>
  <c r="D38" i="102"/>
  <c r="E38" i="102"/>
  <c r="F38" i="102"/>
  <c r="G38" i="102"/>
  <c r="H38" i="102"/>
  <c r="I38" i="102"/>
  <c r="J38" i="102"/>
  <c r="K38" i="102"/>
  <c r="L38" i="102"/>
  <c r="M38" i="102"/>
  <c r="N38" i="102"/>
  <c r="O38" i="102"/>
  <c r="P38" i="102"/>
  <c r="B38" i="102"/>
  <c r="C37" i="102"/>
  <c r="D37" i="102"/>
  <c r="E37" i="102"/>
  <c r="F37" i="102"/>
  <c r="G37" i="102"/>
  <c r="H37" i="102"/>
  <c r="I37" i="102"/>
  <c r="J37" i="102"/>
  <c r="K37" i="102"/>
  <c r="L37" i="102"/>
  <c r="M37" i="102"/>
  <c r="N37" i="102"/>
  <c r="O37" i="102"/>
  <c r="P37" i="102"/>
  <c r="B37" i="102"/>
  <c r="C36" i="102"/>
  <c r="D36" i="102"/>
  <c r="E36" i="102"/>
  <c r="F36" i="102"/>
  <c r="G36" i="102"/>
  <c r="H36" i="102"/>
  <c r="I36" i="102"/>
  <c r="J36" i="102"/>
  <c r="K36" i="102"/>
  <c r="L36" i="102"/>
  <c r="M36" i="102"/>
  <c r="N36" i="102"/>
  <c r="O36" i="102"/>
  <c r="P36" i="102"/>
  <c r="Q36" i="102"/>
  <c r="B36" i="102"/>
  <c r="C34" i="102"/>
  <c r="D34" i="102"/>
  <c r="E34" i="102"/>
  <c r="F34" i="102"/>
  <c r="G34" i="102"/>
  <c r="H34" i="102"/>
  <c r="I34" i="102"/>
  <c r="J34" i="102"/>
  <c r="K34" i="102"/>
  <c r="L34" i="102"/>
  <c r="M34" i="102"/>
  <c r="N34" i="102"/>
  <c r="O34" i="102"/>
  <c r="P34" i="102"/>
  <c r="B34" i="102"/>
  <c r="C33" i="102"/>
  <c r="D33" i="102"/>
  <c r="E33" i="102"/>
  <c r="F33" i="102"/>
  <c r="G33" i="102"/>
  <c r="H33" i="102"/>
  <c r="I33" i="102"/>
  <c r="J33" i="102"/>
  <c r="K33" i="102"/>
  <c r="L33" i="102"/>
  <c r="M33" i="102"/>
  <c r="N33" i="102"/>
  <c r="O33" i="102"/>
  <c r="P33" i="102"/>
  <c r="B33" i="102"/>
  <c r="C31" i="102"/>
  <c r="D31" i="102"/>
  <c r="E31" i="102"/>
  <c r="F31" i="102"/>
  <c r="G31" i="102"/>
  <c r="H31" i="102"/>
  <c r="I31" i="102"/>
  <c r="J31" i="102"/>
  <c r="K31" i="102"/>
  <c r="L31" i="102"/>
  <c r="M31" i="102"/>
  <c r="N31" i="102"/>
  <c r="O31" i="102"/>
  <c r="P31" i="102"/>
  <c r="B31" i="102"/>
  <c r="C30" i="102"/>
  <c r="D30" i="102"/>
  <c r="E30" i="102"/>
  <c r="F30" i="102"/>
  <c r="G30" i="102"/>
  <c r="H30" i="102"/>
  <c r="I30" i="102"/>
  <c r="J30" i="102"/>
  <c r="K30" i="102"/>
  <c r="L30" i="102"/>
  <c r="M30" i="102"/>
  <c r="N30" i="102"/>
  <c r="O30" i="102"/>
  <c r="P30" i="102"/>
  <c r="Q30" i="102"/>
  <c r="B30" i="102"/>
  <c r="C29" i="102"/>
  <c r="D29" i="102"/>
  <c r="E29" i="102"/>
  <c r="F29" i="102"/>
  <c r="G29" i="102"/>
  <c r="H29" i="102"/>
  <c r="I29" i="102"/>
  <c r="J29" i="102"/>
  <c r="K29" i="102"/>
  <c r="L29" i="102"/>
  <c r="M29" i="102"/>
  <c r="N29" i="102"/>
  <c r="O29" i="102"/>
  <c r="P29" i="102"/>
  <c r="Q29" i="102"/>
  <c r="B29" i="102"/>
  <c r="C27" i="102"/>
  <c r="D27" i="102"/>
  <c r="E27" i="102"/>
  <c r="F27" i="102"/>
  <c r="G27" i="102"/>
  <c r="H27" i="102"/>
  <c r="I27" i="102"/>
  <c r="J27" i="102"/>
  <c r="K27" i="102"/>
  <c r="L27" i="102"/>
  <c r="M27" i="102"/>
  <c r="N27" i="102"/>
  <c r="O27" i="102"/>
  <c r="P27" i="102"/>
  <c r="B7" i="6"/>
  <c r="B27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B26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B6" i="5" s="1"/>
  <c r="B24" i="102"/>
  <c r="Q22" i="102"/>
  <c r="P22" i="102"/>
  <c r="O22" i="102"/>
  <c r="N22" i="102"/>
  <c r="M22" i="102"/>
  <c r="L22" i="102"/>
  <c r="K22" i="102"/>
  <c r="J22" i="102"/>
  <c r="I22" i="102"/>
  <c r="H22" i="102"/>
  <c r="G22" i="102"/>
  <c r="F22" i="102"/>
  <c r="E22" i="102"/>
  <c r="D22" i="102"/>
  <c r="C22" i="102"/>
  <c r="B22" i="102"/>
  <c r="P19" i="102"/>
  <c r="O19" i="102"/>
  <c r="N19" i="102"/>
  <c r="M19" i="102"/>
  <c r="L19" i="102"/>
  <c r="K19" i="102"/>
  <c r="J19" i="102"/>
  <c r="I19" i="102"/>
  <c r="H19" i="102"/>
  <c r="G19" i="102"/>
  <c r="F19" i="102"/>
  <c r="E19" i="102"/>
  <c r="D19" i="102"/>
  <c r="C19" i="102"/>
  <c r="B19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Q11" i="102"/>
  <c r="P11" i="102"/>
  <c r="O11" i="102"/>
  <c r="O10" i="102" s="1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Q10" i="102"/>
  <c r="P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Q7" i="102"/>
  <c r="P7" i="102"/>
  <c r="O7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Q6" i="102"/>
  <c r="P6" i="102"/>
  <c r="O6" i="102"/>
  <c r="O5" i="102" s="1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Q5" i="102"/>
  <c r="P5" i="102"/>
  <c r="N5" i="102"/>
  <c r="M5" i="102"/>
  <c r="L5" i="102"/>
  <c r="K5" i="102"/>
  <c r="J5" i="102"/>
  <c r="I5" i="102"/>
  <c r="H5" i="102"/>
  <c r="G5" i="102"/>
  <c r="G4" i="102" s="1"/>
  <c r="F5" i="102"/>
  <c r="E5" i="102"/>
  <c r="D5" i="102"/>
  <c r="C5" i="102"/>
  <c r="B5" i="102"/>
  <c r="Q4" i="102"/>
  <c r="P4" i="102"/>
  <c r="N4" i="102"/>
  <c r="M4" i="102"/>
  <c r="L4" i="102"/>
  <c r="K4" i="102"/>
  <c r="J4" i="102"/>
  <c r="I4" i="102"/>
  <c r="H4" i="102"/>
  <c r="F4" i="102"/>
  <c r="E4" i="102"/>
  <c r="D4" i="102"/>
  <c r="C4" i="102"/>
  <c r="B4" i="102"/>
  <c r="Q56" i="100"/>
  <c r="P56" i="100"/>
  <c r="O56" i="100"/>
  <c r="N56" i="100"/>
  <c r="M56" i="100"/>
  <c r="L56" i="100"/>
  <c r="K56" i="100"/>
  <c r="J56" i="100"/>
  <c r="I56" i="100"/>
  <c r="H56" i="100"/>
  <c r="G56" i="100"/>
  <c r="F56" i="100"/>
  <c r="E56" i="100"/>
  <c r="D56" i="100"/>
  <c r="C56" i="100"/>
  <c r="B56" i="100"/>
  <c r="Q55" i="100"/>
  <c r="P55" i="100"/>
  <c r="O55" i="100"/>
  <c r="N55" i="100"/>
  <c r="M55" i="100"/>
  <c r="L55" i="100"/>
  <c r="K55" i="100"/>
  <c r="J55" i="100"/>
  <c r="I55" i="100"/>
  <c r="H55" i="100"/>
  <c r="G55" i="100"/>
  <c r="F55" i="100"/>
  <c r="E55" i="100"/>
  <c r="D55" i="100"/>
  <c r="C55" i="100"/>
  <c r="B55" i="100"/>
  <c r="Q54" i="100"/>
  <c r="P54" i="100"/>
  <c r="O54" i="100"/>
  <c r="N54" i="100"/>
  <c r="M54" i="100"/>
  <c r="L54" i="100"/>
  <c r="K54" i="100"/>
  <c r="J54" i="100"/>
  <c r="I54" i="100"/>
  <c r="H54" i="100"/>
  <c r="G54" i="100"/>
  <c r="F54" i="100"/>
  <c r="E54" i="100"/>
  <c r="D54" i="100"/>
  <c r="C54" i="100"/>
  <c r="B54" i="100"/>
  <c r="Q53" i="100"/>
  <c r="P53" i="100"/>
  <c r="O53" i="100"/>
  <c r="N53" i="100"/>
  <c r="M53" i="100"/>
  <c r="L53" i="100"/>
  <c r="K53" i="100"/>
  <c r="J53" i="100"/>
  <c r="I53" i="100"/>
  <c r="H53" i="100"/>
  <c r="G53" i="100"/>
  <c r="F53" i="100"/>
  <c r="E53" i="100"/>
  <c r="D53" i="100"/>
  <c r="C53" i="100"/>
  <c r="B53" i="100"/>
  <c r="Q51" i="100"/>
  <c r="P51" i="100"/>
  <c r="O51" i="100"/>
  <c r="N51" i="100"/>
  <c r="M51" i="100"/>
  <c r="L51" i="100"/>
  <c r="K51" i="100"/>
  <c r="J51" i="100"/>
  <c r="I51" i="100"/>
  <c r="H51" i="100"/>
  <c r="G51" i="100"/>
  <c r="F51" i="100"/>
  <c r="E51" i="100"/>
  <c r="D51" i="100"/>
  <c r="C51" i="100"/>
  <c r="B51" i="100"/>
  <c r="Q50" i="100"/>
  <c r="P50" i="100"/>
  <c r="O50" i="100"/>
  <c r="N50" i="100"/>
  <c r="M50" i="100"/>
  <c r="L50" i="100"/>
  <c r="K50" i="100"/>
  <c r="J50" i="100"/>
  <c r="I50" i="100"/>
  <c r="H50" i="100"/>
  <c r="G50" i="100"/>
  <c r="F50" i="100"/>
  <c r="E50" i="100"/>
  <c r="D50" i="100"/>
  <c r="C50" i="100"/>
  <c r="B50" i="100"/>
  <c r="Q49" i="100"/>
  <c r="P49" i="100"/>
  <c r="O49" i="100"/>
  <c r="N49" i="100"/>
  <c r="M49" i="100"/>
  <c r="L49" i="100"/>
  <c r="K49" i="100"/>
  <c r="J49" i="100"/>
  <c r="I49" i="100"/>
  <c r="H49" i="100"/>
  <c r="G49" i="100"/>
  <c r="F49" i="100"/>
  <c r="E49" i="100"/>
  <c r="D49" i="100"/>
  <c r="C49" i="100"/>
  <c r="B49" i="100"/>
  <c r="Q48" i="100"/>
  <c r="P48" i="100"/>
  <c r="O48" i="100"/>
  <c r="N48" i="100"/>
  <c r="M48" i="100"/>
  <c r="L48" i="100"/>
  <c r="K48" i="100"/>
  <c r="J48" i="100"/>
  <c r="I48" i="100"/>
  <c r="H48" i="100"/>
  <c r="G48" i="100"/>
  <c r="F48" i="100"/>
  <c r="E48" i="100"/>
  <c r="D48" i="100"/>
  <c r="C48" i="100"/>
  <c r="B48" i="100"/>
  <c r="Q47" i="100"/>
  <c r="P47" i="100"/>
  <c r="O47" i="100"/>
  <c r="N47" i="100"/>
  <c r="M47" i="100"/>
  <c r="L47" i="100"/>
  <c r="K47" i="100"/>
  <c r="J47" i="100"/>
  <c r="I47" i="100"/>
  <c r="H47" i="100"/>
  <c r="G47" i="100"/>
  <c r="F47" i="100"/>
  <c r="E47" i="100"/>
  <c r="D47" i="100"/>
  <c r="C47" i="100"/>
  <c r="B47" i="100"/>
  <c r="Q46" i="100"/>
  <c r="P46" i="100"/>
  <c r="O46" i="100"/>
  <c r="N46" i="100"/>
  <c r="M46" i="100"/>
  <c r="L46" i="100"/>
  <c r="K46" i="100"/>
  <c r="J46" i="100"/>
  <c r="I46" i="100"/>
  <c r="H46" i="100"/>
  <c r="G46" i="100"/>
  <c r="F46" i="100"/>
  <c r="E46" i="100"/>
  <c r="D46" i="100"/>
  <c r="C46" i="100"/>
  <c r="B46" i="100"/>
  <c r="Q45" i="100"/>
  <c r="P45" i="100"/>
  <c r="O45" i="100"/>
  <c r="N45" i="100"/>
  <c r="M45" i="100"/>
  <c r="L45" i="100"/>
  <c r="K45" i="100"/>
  <c r="J45" i="100"/>
  <c r="I45" i="100"/>
  <c r="H45" i="100"/>
  <c r="G45" i="100"/>
  <c r="F45" i="100"/>
  <c r="E45" i="100"/>
  <c r="D45" i="100"/>
  <c r="C45" i="100"/>
  <c r="B45" i="100"/>
  <c r="Q44" i="100"/>
  <c r="P44" i="100"/>
  <c r="O44" i="100"/>
  <c r="N44" i="100"/>
  <c r="M44" i="100"/>
  <c r="L44" i="100"/>
  <c r="K44" i="100"/>
  <c r="J44" i="100"/>
  <c r="I44" i="100"/>
  <c r="H44" i="100"/>
  <c r="G44" i="100"/>
  <c r="F44" i="100"/>
  <c r="E44" i="100"/>
  <c r="D44" i="100"/>
  <c r="C44" i="100"/>
  <c r="B44" i="100"/>
  <c r="Q41" i="100"/>
  <c r="P41" i="100"/>
  <c r="O41" i="100"/>
  <c r="N41" i="100"/>
  <c r="M41" i="100"/>
  <c r="L41" i="100"/>
  <c r="K41" i="100"/>
  <c r="J41" i="100"/>
  <c r="I41" i="100"/>
  <c r="H41" i="100"/>
  <c r="G41" i="100"/>
  <c r="F41" i="100"/>
  <c r="E41" i="100"/>
  <c r="D41" i="100"/>
  <c r="C41" i="100"/>
  <c r="B41" i="100"/>
  <c r="Q40" i="100"/>
  <c r="P40" i="100"/>
  <c r="O40" i="100"/>
  <c r="N40" i="100"/>
  <c r="M40" i="100"/>
  <c r="L40" i="100"/>
  <c r="K40" i="100"/>
  <c r="J40" i="100"/>
  <c r="I40" i="100"/>
  <c r="H40" i="100"/>
  <c r="G40" i="100"/>
  <c r="F40" i="100"/>
  <c r="E40" i="100"/>
  <c r="D40" i="100"/>
  <c r="C40" i="100"/>
  <c r="B40" i="100"/>
  <c r="Q39" i="100"/>
  <c r="P39" i="100"/>
  <c r="O39" i="100"/>
  <c r="N39" i="100"/>
  <c r="M39" i="100"/>
  <c r="L39" i="100"/>
  <c r="K39" i="100"/>
  <c r="J39" i="100"/>
  <c r="I39" i="100"/>
  <c r="H39" i="100"/>
  <c r="G39" i="100"/>
  <c r="F39" i="100"/>
  <c r="E39" i="100"/>
  <c r="D39" i="100"/>
  <c r="C39" i="100"/>
  <c r="B39" i="100"/>
  <c r="Q38" i="100"/>
  <c r="P38" i="100"/>
  <c r="O38" i="100"/>
  <c r="N38" i="100"/>
  <c r="M38" i="100"/>
  <c r="L38" i="100"/>
  <c r="K38" i="100"/>
  <c r="J38" i="100"/>
  <c r="I38" i="100"/>
  <c r="H38" i="100"/>
  <c r="G38" i="100"/>
  <c r="F38" i="100"/>
  <c r="E38" i="100"/>
  <c r="D38" i="100"/>
  <c r="C38" i="100"/>
  <c r="B38" i="100"/>
  <c r="Q37" i="100"/>
  <c r="P37" i="100"/>
  <c r="O37" i="100"/>
  <c r="N37" i="100"/>
  <c r="M37" i="100"/>
  <c r="L37" i="100"/>
  <c r="K37" i="100"/>
  <c r="J37" i="100"/>
  <c r="I37" i="100"/>
  <c r="H37" i="100"/>
  <c r="G37" i="100"/>
  <c r="F37" i="100"/>
  <c r="E37" i="100"/>
  <c r="D37" i="100"/>
  <c r="C37" i="100"/>
  <c r="B37" i="100"/>
  <c r="Q36" i="100"/>
  <c r="P36" i="100"/>
  <c r="O36" i="100"/>
  <c r="N36" i="100"/>
  <c r="M36" i="100"/>
  <c r="L36" i="100"/>
  <c r="K36" i="100"/>
  <c r="J36" i="100"/>
  <c r="I36" i="100"/>
  <c r="H36" i="100"/>
  <c r="G36" i="100"/>
  <c r="F36" i="100"/>
  <c r="E36" i="100"/>
  <c r="D36" i="100"/>
  <c r="C36" i="100"/>
  <c r="B36" i="100"/>
  <c r="Q35" i="100"/>
  <c r="P35" i="100"/>
  <c r="O35" i="100"/>
  <c r="N35" i="100"/>
  <c r="M35" i="100"/>
  <c r="L35" i="100"/>
  <c r="K35" i="100"/>
  <c r="J35" i="100"/>
  <c r="I35" i="100"/>
  <c r="H35" i="100"/>
  <c r="G35" i="100"/>
  <c r="F35" i="100"/>
  <c r="E35" i="100"/>
  <c r="D35" i="100"/>
  <c r="C35" i="100"/>
  <c r="B35" i="100"/>
  <c r="Q34" i="100"/>
  <c r="P34" i="100"/>
  <c r="O34" i="100"/>
  <c r="N34" i="100"/>
  <c r="M34" i="100"/>
  <c r="L34" i="100"/>
  <c r="K34" i="100"/>
  <c r="J34" i="100"/>
  <c r="I34" i="100"/>
  <c r="H34" i="100"/>
  <c r="G34" i="100"/>
  <c r="F34" i="100"/>
  <c r="E34" i="100"/>
  <c r="D34" i="100"/>
  <c r="C34" i="100"/>
  <c r="B34" i="100"/>
  <c r="Q32" i="100"/>
  <c r="P32" i="100"/>
  <c r="O32" i="100"/>
  <c r="N32" i="100"/>
  <c r="M32" i="100"/>
  <c r="L32" i="100"/>
  <c r="K32" i="100"/>
  <c r="J32" i="100"/>
  <c r="I32" i="100"/>
  <c r="H32" i="100"/>
  <c r="G32" i="100"/>
  <c r="F32" i="100"/>
  <c r="E32" i="100"/>
  <c r="D32" i="100"/>
  <c r="C32" i="100"/>
  <c r="B32" i="100"/>
  <c r="Q31" i="100"/>
  <c r="P31" i="100"/>
  <c r="O31" i="100"/>
  <c r="N31" i="100"/>
  <c r="M31" i="100"/>
  <c r="L31" i="100"/>
  <c r="K31" i="100"/>
  <c r="J31" i="100"/>
  <c r="I31" i="100"/>
  <c r="H31" i="100"/>
  <c r="G31" i="100"/>
  <c r="F31" i="100"/>
  <c r="E31" i="100"/>
  <c r="D31" i="100"/>
  <c r="C31" i="100"/>
  <c r="B31" i="100"/>
  <c r="Q30" i="100"/>
  <c r="P30" i="100"/>
  <c r="O30" i="100"/>
  <c r="N30" i="100"/>
  <c r="M30" i="100"/>
  <c r="L30" i="100"/>
  <c r="K30" i="100"/>
  <c r="J30" i="100"/>
  <c r="I30" i="100"/>
  <c r="H30" i="100"/>
  <c r="G30" i="100"/>
  <c r="F30" i="100"/>
  <c r="E30" i="100"/>
  <c r="D30" i="100"/>
  <c r="C30" i="100"/>
  <c r="B30" i="100"/>
  <c r="Q29" i="100"/>
  <c r="P29" i="100"/>
  <c r="O29" i="100"/>
  <c r="N29" i="100"/>
  <c r="M29" i="100"/>
  <c r="L29" i="100"/>
  <c r="K29" i="100"/>
  <c r="J29" i="100"/>
  <c r="I29" i="100"/>
  <c r="H29" i="100"/>
  <c r="G29" i="100"/>
  <c r="F29" i="100"/>
  <c r="E29" i="100"/>
  <c r="D29" i="100"/>
  <c r="C29" i="100"/>
  <c r="B29" i="100"/>
  <c r="Q28" i="100"/>
  <c r="P28" i="100"/>
  <c r="O28" i="100"/>
  <c r="N28" i="100"/>
  <c r="M28" i="100"/>
  <c r="L28" i="100"/>
  <c r="K28" i="100"/>
  <c r="J28" i="100"/>
  <c r="I28" i="100"/>
  <c r="H28" i="100"/>
  <c r="G28" i="100"/>
  <c r="F28" i="100"/>
  <c r="E28" i="100"/>
  <c r="D28" i="100"/>
  <c r="C28" i="100"/>
  <c r="B28" i="100"/>
  <c r="Q27" i="100"/>
  <c r="P27" i="100"/>
  <c r="O27" i="100"/>
  <c r="N27" i="100"/>
  <c r="M27" i="100"/>
  <c r="L27" i="100"/>
  <c r="K27" i="100"/>
  <c r="J27" i="100"/>
  <c r="I27" i="100"/>
  <c r="H27" i="100"/>
  <c r="G27" i="100"/>
  <c r="F27" i="100"/>
  <c r="E27" i="100"/>
  <c r="D27" i="100"/>
  <c r="C27" i="100"/>
  <c r="B27" i="100"/>
  <c r="Q26" i="100"/>
  <c r="P26" i="100"/>
  <c r="O26" i="100"/>
  <c r="N26" i="100"/>
  <c r="M26" i="100"/>
  <c r="L26" i="100"/>
  <c r="K26" i="100"/>
  <c r="J26" i="100"/>
  <c r="I26" i="100"/>
  <c r="H26" i="100"/>
  <c r="G26" i="100"/>
  <c r="F26" i="100"/>
  <c r="E26" i="100"/>
  <c r="D26" i="100"/>
  <c r="C26" i="100"/>
  <c r="B26" i="100"/>
  <c r="Q25" i="100"/>
  <c r="P25" i="100"/>
  <c r="O25" i="100"/>
  <c r="N25" i="100"/>
  <c r="M25" i="100"/>
  <c r="L25" i="100"/>
  <c r="K25" i="100"/>
  <c r="J25" i="100"/>
  <c r="I25" i="100"/>
  <c r="H25" i="100"/>
  <c r="G25" i="100"/>
  <c r="F25" i="100"/>
  <c r="E25" i="100"/>
  <c r="D25" i="100"/>
  <c r="C25" i="100"/>
  <c r="B25" i="100"/>
  <c r="Q24" i="100"/>
  <c r="P24" i="100"/>
  <c r="O24" i="100"/>
  <c r="N24" i="100"/>
  <c r="M24" i="100"/>
  <c r="L24" i="100"/>
  <c r="K24" i="100"/>
  <c r="J24" i="100"/>
  <c r="I24" i="100"/>
  <c r="H24" i="100"/>
  <c r="G24" i="100"/>
  <c r="F24" i="100"/>
  <c r="E24" i="100"/>
  <c r="D24" i="100"/>
  <c r="C24" i="100"/>
  <c r="B24" i="100"/>
  <c r="Q23" i="100"/>
  <c r="P23" i="100"/>
  <c r="O23" i="100"/>
  <c r="N23" i="100"/>
  <c r="M23" i="100"/>
  <c r="L23" i="100"/>
  <c r="K23" i="100"/>
  <c r="J23" i="100"/>
  <c r="I23" i="100"/>
  <c r="H23" i="100"/>
  <c r="G23" i="100"/>
  <c r="F23" i="100"/>
  <c r="E23" i="100"/>
  <c r="D23" i="100"/>
  <c r="C23" i="100"/>
  <c r="B23" i="100"/>
  <c r="Q22" i="100"/>
  <c r="P22" i="100"/>
  <c r="O22" i="100"/>
  <c r="N22" i="100"/>
  <c r="M22" i="100"/>
  <c r="L22" i="100"/>
  <c r="K22" i="100"/>
  <c r="J22" i="100"/>
  <c r="I22" i="100"/>
  <c r="H22" i="100"/>
  <c r="G22" i="100"/>
  <c r="F22" i="100"/>
  <c r="E22" i="100"/>
  <c r="D22" i="100"/>
  <c r="C22" i="100"/>
  <c r="B22" i="100"/>
  <c r="Q20" i="100"/>
  <c r="P20" i="100"/>
  <c r="O20" i="100"/>
  <c r="N20" i="100"/>
  <c r="M20" i="100"/>
  <c r="L20" i="100"/>
  <c r="K20" i="100"/>
  <c r="J20" i="100"/>
  <c r="I20" i="100"/>
  <c r="H20" i="100"/>
  <c r="G20" i="100"/>
  <c r="F20" i="100"/>
  <c r="E20" i="100"/>
  <c r="D20" i="100"/>
  <c r="C20" i="100"/>
  <c r="B20" i="100"/>
  <c r="Q19" i="100"/>
  <c r="P19" i="100"/>
  <c r="O19" i="100"/>
  <c r="N19" i="100"/>
  <c r="M19" i="100"/>
  <c r="L19" i="100"/>
  <c r="K19" i="100"/>
  <c r="J19" i="100"/>
  <c r="I19" i="100"/>
  <c r="H19" i="100"/>
  <c r="G19" i="100"/>
  <c r="F19" i="100"/>
  <c r="E19" i="100"/>
  <c r="D19" i="100"/>
  <c r="C19" i="100"/>
  <c r="B19" i="100"/>
  <c r="Q14" i="100"/>
  <c r="P14" i="100"/>
  <c r="O14" i="100"/>
  <c r="N14" i="100"/>
  <c r="M14" i="100"/>
  <c r="L14" i="100"/>
  <c r="K14" i="100"/>
  <c r="J14" i="100"/>
  <c r="I14" i="100"/>
  <c r="H14" i="100"/>
  <c r="G14" i="100"/>
  <c r="F14" i="100"/>
  <c r="E14" i="100"/>
  <c r="D14" i="100"/>
  <c r="C14" i="100"/>
  <c r="B14" i="100"/>
  <c r="Q13" i="100"/>
  <c r="P13" i="100"/>
  <c r="O13" i="100"/>
  <c r="N13" i="100"/>
  <c r="M13" i="100"/>
  <c r="L13" i="100"/>
  <c r="K13" i="100"/>
  <c r="J13" i="100"/>
  <c r="I13" i="100"/>
  <c r="H13" i="100"/>
  <c r="G13" i="100"/>
  <c r="F13" i="100"/>
  <c r="E13" i="100"/>
  <c r="D13" i="100"/>
  <c r="C13" i="100"/>
  <c r="B13" i="100"/>
  <c r="Q12" i="100"/>
  <c r="P12" i="100"/>
  <c r="O12" i="100"/>
  <c r="N12" i="100"/>
  <c r="M12" i="100"/>
  <c r="L12" i="100"/>
  <c r="K12" i="100"/>
  <c r="J12" i="100"/>
  <c r="I12" i="100"/>
  <c r="H12" i="100"/>
  <c r="G12" i="100"/>
  <c r="F12" i="100"/>
  <c r="E12" i="100"/>
  <c r="D12" i="100"/>
  <c r="C12" i="100"/>
  <c r="B12" i="100"/>
  <c r="Q11" i="100"/>
  <c r="P11" i="100"/>
  <c r="O11" i="100"/>
  <c r="N11" i="100"/>
  <c r="M11" i="100"/>
  <c r="L11" i="100"/>
  <c r="K11" i="100"/>
  <c r="J11" i="100"/>
  <c r="I11" i="100"/>
  <c r="H11" i="100"/>
  <c r="G11" i="100"/>
  <c r="F11" i="100"/>
  <c r="E11" i="100"/>
  <c r="D11" i="100"/>
  <c r="C11" i="100"/>
  <c r="B11" i="100"/>
  <c r="Q8" i="100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E163" i="104"/>
  <c r="D163" i="104"/>
  <c r="C163" i="104"/>
  <c r="B163" i="104"/>
  <c r="Q162" i="104"/>
  <c r="P162" i="104"/>
  <c r="O162" i="104"/>
  <c r="N162" i="104"/>
  <c r="M162" i="104"/>
  <c r="L162" i="104"/>
  <c r="K162" i="104"/>
  <c r="J162" i="104"/>
  <c r="I162" i="104"/>
  <c r="H162" i="104"/>
  <c r="G162" i="104"/>
  <c r="F162" i="104"/>
  <c r="E162" i="104"/>
  <c r="D162" i="104"/>
  <c r="C162" i="104"/>
  <c r="B162" i="104"/>
  <c r="J159" i="104"/>
  <c r="Q155" i="104"/>
  <c r="P155" i="104"/>
  <c r="O155" i="104"/>
  <c r="N155" i="104"/>
  <c r="M155" i="104"/>
  <c r="L155" i="104"/>
  <c r="K155" i="104"/>
  <c r="J155" i="104"/>
  <c r="I155" i="104"/>
  <c r="H155" i="104"/>
  <c r="G155" i="104"/>
  <c r="F155" i="104"/>
  <c r="E155" i="104"/>
  <c r="D155" i="104"/>
  <c r="C155" i="104"/>
  <c r="B155" i="104"/>
  <c r="Q154" i="104"/>
  <c r="P154" i="104"/>
  <c r="O154" i="104"/>
  <c r="N154" i="104"/>
  <c r="M154" i="104"/>
  <c r="L154" i="104"/>
  <c r="K154" i="104"/>
  <c r="J154" i="104"/>
  <c r="I154" i="104"/>
  <c r="H154" i="104"/>
  <c r="G154" i="104"/>
  <c r="F154" i="104"/>
  <c r="E154" i="104"/>
  <c r="D154" i="104"/>
  <c r="C154" i="104"/>
  <c r="B154" i="104"/>
  <c r="J153" i="104"/>
  <c r="Q152" i="104"/>
  <c r="P152" i="104"/>
  <c r="O152" i="104"/>
  <c r="N152" i="104"/>
  <c r="M152" i="104"/>
  <c r="L152" i="104"/>
  <c r="K152" i="104"/>
  <c r="J152" i="104"/>
  <c r="I152" i="104"/>
  <c r="H152" i="104"/>
  <c r="G152" i="104"/>
  <c r="F152" i="104"/>
  <c r="E152" i="104"/>
  <c r="D152" i="104"/>
  <c r="C152" i="104"/>
  <c r="B152" i="104"/>
  <c r="K150" i="104"/>
  <c r="J150" i="104"/>
  <c r="I150" i="104"/>
  <c r="H150" i="104"/>
  <c r="G150" i="104"/>
  <c r="F150" i="104"/>
  <c r="E150" i="104"/>
  <c r="D150" i="104"/>
  <c r="C150" i="104"/>
  <c r="B150" i="104"/>
  <c r="N149" i="104"/>
  <c r="M149" i="104"/>
  <c r="L149" i="104"/>
  <c r="K149" i="104"/>
  <c r="J149" i="104"/>
  <c r="I149" i="104"/>
  <c r="H149" i="104"/>
  <c r="G149" i="104"/>
  <c r="F149" i="104"/>
  <c r="E149" i="104"/>
  <c r="D149" i="104"/>
  <c r="C149" i="104"/>
  <c r="B149" i="104"/>
  <c r="Q148" i="104"/>
  <c r="P148" i="104"/>
  <c r="O148" i="104"/>
  <c r="N148" i="104"/>
  <c r="M148" i="104"/>
  <c r="L148" i="104"/>
  <c r="K148" i="104"/>
  <c r="J148" i="104"/>
  <c r="I148" i="104"/>
  <c r="H148" i="104"/>
  <c r="G148" i="104"/>
  <c r="F148" i="104"/>
  <c r="E148" i="104"/>
  <c r="D148" i="104"/>
  <c r="C148" i="104"/>
  <c r="B148" i="104"/>
  <c r="B145" i="104"/>
  <c r="B141" i="104"/>
  <c r="Q139" i="104"/>
  <c r="P139" i="104"/>
  <c r="O139" i="104"/>
  <c r="N139" i="104"/>
  <c r="M139" i="104"/>
  <c r="L139" i="104"/>
  <c r="K139" i="104"/>
  <c r="J139" i="104"/>
  <c r="I139" i="104"/>
  <c r="H139" i="104"/>
  <c r="G139" i="104"/>
  <c r="F139" i="104"/>
  <c r="E139" i="104"/>
  <c r="D139" i="104"/>
  <c r="C139" i="104"/>
  <c r="B139" i="104"/>
  <c r="Q138" i="104"/>
  <c r="P138" i="104"/>
  <c r="O138" i="104"/>
  <c r="N138" i="104"/>
  <c r="M138" i="104"/>
  <c r="L138" i="104"/>
  <c r="K138" i="104"/>
  <c r="J138" i="104"/>
  <c r="I138" i="104"/>
  <c r="H138" i="104"/>
  <c r="G138" i="104"/>
  <c r="F138" i="104"/>
  <c r="E138" i="104"/>
  <c r="D138" i="104"/>
  <c r="C138" i="104"/>
  <c r="B138" i="104"/>
  <c r="Q136" i="104"/>
  <c r="P136" i="104"/>
  <c r="O136" i="104"/>
  <c r="N136" i="104"/>
  <c r="M136" i="104"/>
  <c r="L136" i="104"/>
  <c r="K136" i="104"/>
  <c r="J136" i="104"/>
  <c r="I136" i="104"/>
  <c r="H136" i="104"/>
  <c r="G136" i="104"/>
  <c r="F136" i="104"/>
  <c r="E136" i="104"/>
  <c r="D136" i="104"/>
  <c r="C136" i="104"/>
  <c r="B136" i="104"/>
  <c r="Q135" i="104"/>
  <c r="P135" i="104"/>
  <c r="O135" i="104"/>
  <c r="N135" i="104"/>
  <c r="M135" i="104"/>
  <c r="L135" i="104"/>
  <c r="K135" i="104"/>
  <c r="J135" i="104"/>
  <c r="I135" i="104"/>
  <c r="H135" i="104"/>
  <c r="G135" i="104"/>
  <c r="F135" i="104"/>
  <c r="E135" i="104"/>
  <c r="D135" i="104"/>
  <c r="C135" i="104"/>
  <c r="B135" i="104"/>
  <c r="Q134" i="104"/>
  <c r="P134" i="104"/>
  <c r="O134" i="104"/>
  <c r="N134" i="104"/>
  <c r="M134" i="104"/>
  <c r="L134" i="104"/>
  <c r="K134" i="104"/>
  <c r="J134" i="104"/>
  <c r="I134" i="104"/>
  <c r="H134" i="104"/>
  <c r="G134" i="104"/>
  <c r="F134" i="104"/>
  <c r="E134" i="104"/>
  <c r="D134" i="104"/>
  <c r="C134" i="104"/>
  <c r="B134" i="104"/>
  <c r="Q133" i="104"/>
  <c r="P133" i="104"/>
  <c r="O133" i="104"/>
  <c r="N133" i="104"/>
  <c r="M133" i="104"/>
  <c r="L133" i="104"/>
  <c r="K133" i="104"/>
  <c r="J133" i="104"/>
  <c r="I133" i="104"/>
  <c r="H133" i="104"/>
  <c r="G133" i="104"/>
  <c r="F133" i="104"/>
  <c r="E133" i="104"/>
  <c r="D133" i="104"/>
  <c r="C133" i="104"/>
  <c r="B133" i="104"/>
  <c r="Q132" i="104"/>
  <c r="P132" i="104"/>
  <c r="O132" i="104"/>
  <c r="N132" i="104"/>
  <c r="M132" i="104"/>
  <c r="L132" i="104"/>
  <c r="K132" i="104"/>
  <c r="J132" i="104"/>
  <c r="I132" i="104"/>
  <c r="H132" i="104"/>
  <c r="G132" i="104"/>
  <c r="F132" i="104"/>
  <c r="E132" i="104"/>
  <c r="D132" i="104"/>
  <c r="C132" i="104"/>
  <c r="B132" i="104"/>
  <c r="Q129" i="104"/>
  <c r="P129" i="104"/>
  <c r="O129" i="104"/>
  <c r="N129" i="104"/>
  <c r="M129" i="104"/>
  <c r="L129" i="104"/>
  <c r="K129" i="104"/>
  <c r="J129" i="104"/>
  <c r="I129" i="104"/>
  <c r="H129" i="104"/>
  <c r="G129" i="104"/>
  <c r="F129" i="104"/>
  <c r="E129" i="104"/>
  <c r="D129" i="104"/>
  <c r="C129" i="104"/>
  <c r="B129" i="104"/>
  <c r="Q128" i="104"/>
  <c r="P128" i="104"/>
  <c r="O128" i="104"/>
  <c r="N128" i="104"/>
  <c r="M128" i="104"/>
  <c r="L128" i="104"/>
  <c r="K128" i="104"/>
  <c r="J128" i="104"/>
  <c r="I128" i="104"/>
  <c r="H128" i="104"/>
  <c r="G128" i="104"/>
  <c r="F128" i="104"/>
  <c r="E128" i="104"/>
  <c r="D128" i="104"/>
  <c r="C128" i="104"/>
  <c r="B128" i="104"/>
  <c r="Q127" i="104"/>
  <c r="P127" i="104"/>
  <c r="O127" i="104"/>
  <c r="N127" i="104"/>
  <c r="M127" i="104"/>
  <c r="L127" i="104"/>
  <c r="K127" i="104"/>
  <c r="J127" i="104"/>
  <c r="I127" i="104"/>
  <c r="H127" i="104"/>
  <c r="G127" i="104"/>
  <c r="F127" i="104"/>
  <c r="E127" i="104"/>
  <c r="D127" i="104"/>
  <c r="C127" i="104"/>
  <c r="B127" i="104"/>
  <c r="Q126" i="104"/>
  <c r="P126" i="104"/>
  <c r="O126" i="104"/>
  <c r="N126" i="104"/>
  <c r="M126" i="104"/>
  <c r="L126" i="104"/>
  <c r="K126" i="104"/>
  <c r="J126" i="104"/>
  <c r="I126" i="104"/>
  <c r="H126" i="104"/>
  <c r="G126" i="104"/>
  <c r="F126" i="104"/>
  <c r="E126" i="104"/>
  <c r="D126" i="104"/>
  <c r="C126" i="104"/>
  <c r="B126" i="104"/>
  <c r="Q125" i="104"/>
  <c r="P125" i="104"/>
  <c r="O125" i="104"/>
  <c r="N125" i="104"/>
  <c r="M125" i="104"/>
  <c r="L125" i="104"/>
  <c r="K125" i="104"/>
  <c r="J125" i="104"/>
  <c r="I125" i="104"/>
  <c r="H125" i="104"/>
  <c r="G125" i="104"/>
  <c r="F125" i="104"/>
  <c r="E125" i="104"/>
  <c r="D125" i="104"/>
  <c r="C125" i="104"/>
  <c r="B125" i="104"/>
  <c r="Q123" i="104"/>
  <c r="P123" i="104"/>
  <c r="O123" i="104"/>
  <c r="N123" i="104"/>
  <c r="M123" i="104"/>
  <c r="L123" i="104"/>
  <c r="K123" i="104"/>
  <c r="J123" i="104"/>
  <c r="I123" i="104"/>
  <c r="H123" i="104"/>
  <c r="G123" i="104"/>
  <c r="F123" i="104"/>
  <c r="E123" i="104"/>
  <c r="D123" i="104"/>
  <c r="C123" i="104"/>
  <c r="B123" i="104"/>
  <c r="Q122" i="104"/>
  <c r="P122" i="104"/>
  <c r="O122" i="104"/>
  <c r="N122" i="104"/>
  <c r="M122" i="104"/>
  <c r="L122" i="104"/>
  <c r="K122" i="104"/>
  <c r="J122" i="104"/>
  <c r="I122" i="104"/>
  <c r="H122" i="104"/>
  <c r="G122" i="104"/>
  <c r="F122" i="104"/>
  <c r="E122" i="104"/>
  <c r="D122" i="104"/>
  <c r="C122" i="104"/>
  <c r="B122" i="104"/>
  <c r="Q121" i="104"/>
  <c r="P121" i="104"/>
  <c r="O121" i="104"/>
  <c r="N121" i="104"/>
  <c r="M121" i="104"/>
  <c r="L121" i="104"/>
  <c r="K121" i="104"/>
  <c r="J121" i="104"/>
  <c r="I121" i="104"/>
  <c r="H121" i="104"/>
  <c r="G121" i="104"/>
  <c r="F121" i="104"/>
  <c r="E121" i="104"/>
  <c r="D121" i="104"/>
  <c r="C121" i="104"/>
  <c r="B121" i="104"/>
  <c r="Q120" i="104"/>
  <c r="P120" i="104"/>
  <c r="O120" i="104"/>
  <c r="N120" i="104"/>
  <c r="M120" i="104"/>
  <c r="L120" i="104"/>
  <c r="K120" i="104"/>
  <c r="J120" i="104"/>
  <c r="I120" i="104"/>
  <c r="H120" i="104"/>
  <c r="G120" i="104"/>
  <c r="F120" i="104"/>
  <c r="E120" i="104"/>
  <c r="D120" i="104"/>
  <c r="C120" i="104"/>
  <c r="B120" i="104"/>
  <c r="Q119" i="104"/>
  <c r="P119" i="104"/>
  <c r="O119" i="104"/>
  <c r="N119" i="104"/>
  <c r="M119" i="104"/>
  <c r="L119" i="104"/>
  <c r="K119" i="104"/>
  <c r="J119" i="104"/>
  <c r="I119" i="104"/>
  <c r="H119" i="104"/>
  <c r="G119" i="104"/>
  <c r="F119" i="104"/>
  <c r="E119" i="104"/>
  <c r="D119" i="104"/>
  <c r="C119" i="104"/>
  <c r="B119" i="104"/>
  <c r="Q118" i="104"/>
  <c r="P118" i="104"/>
  <c r="O118" i="104"/>
  <c r="N118" i="104"/>
  <c r="M118" i="104"/>
  <c r="L118" i="104"/>
  <c r="K118" i="104"/>
  <c r="J118" i="104"/>
  <c r="I118" i="104"/>
  <c r="H118" i="104"/>
  <c r="G118" i="104"/>
  <c r="F118" i="104"/>
  <c r="E118" i="104"/>
  <c r="D118" i="104"/>
  <c r="C118" i="104"/>
  <c r="B118" i="104"/>
  <c r="B117" i="104"/>
  <c r="Q116" i="104"/>
  <c r="P116" i="104"/>
  <c r="O116" i="104"/>
  <c r="N116" i="104"/>
  <c r="M116" i="104"/>
  <c r="L116" i="104"/>
  <c r="K116" i="104"/>
  <c r="J116" i="104"/>
  <c r="I116" i="104"/>
  <c r="H116" i="104"/>
  <c r="G116" i="104"/>
  <c r="F116" i="104"/>
  <c r="E116" i="104"/>
  <c r="D116" i="104"/>
  <c r="C116" i="104"/>
  <c r="B116" i="104"/>
  <c r="Q112" i="104"/>
  <c r="P112" i="104"/>
  <c r="O112" i="104"/>
  <c r="N112" i="104"/>
  <c r="M112" i="104"/>
  <c r="L112" i="104"/>
  <c r="K112" i="104"/>
  <c r="J112" i="104"/>
  <c r="I112" i="104"/>
  <c r="H112" i="104"/>
  <c r="G112" i="104"/>
  <c r="F112" i="104"/>
  <c r="E112" i="104"/>
  <c r="D112" i="104"/>
  <c r="C112" i="104"/>
  <c r="B112" i="104"/>
  <c r="Q111" i="104"/>
  <c r="P111" i="104"/>
  <c r="O111" i="104"/>
  <c r="N111" i="104"/>
  <c r="M111" i="104"/>
  <c r="L111" i="104"/>
  <c r="K111" i="104"/>
  <c r="J111" i="104"/>
  <c r="I111" i="104"/>
  <c r="H111" i="104"/>
  <c r="G111" i="104"/>
  <c r="F111" i="104"/>
  <c r="E111" i="104"/>
  <c r="D111" i="104"/>
  <c r="C111" i="104"/>
  <c r="B111" i="104"/>
  <c r="Q109" i="104"/>
  <c r="P109" i="104"/>
  <c r="O109" i="104"/>
  <c r="N109" i="104"/>
  <c r="M109" i="104"/>
  <c r="L109" i="104"/>
  <c r="K109" i="104"/>
  <c r="J109" i="104"/>
  <c r="I109" i="104"/>
  <c r="H109" i="104"/>
  <c r="G109" i="104"/>
  <c r="F109" i="104"/>
  <c r="E109" i="104"/>
  <c r="D109" i="104"/>
  <c r="C109" i="104"/>
  <c r="B109" i="104"/>
  <c r="Q108" i="104"/>
  <c r="P108" i="104"/>
  <c r="O108" i="104"/>
  <c r="N108" i="104"/>
  <c r="M108" i="104"/>
  <c r="L108" i="104"/>
  <c r="K108" i="104"/>
  <c r="J108" i="104"/>
  <c r="I108" i="104"/>
  <c r="H108" i="104"/>
  <c r="G108" i="104"/>
  <c r="F108" i="104"/>
  <c r="E108" i="104"/>
  <c r="D108" i="104"/>
  <c r="C108" i="104"/>
  <c r="B108" i="104"/>
  <c r="Q107" i="104"/>
  <c r="P107" i="104"/>
  <c r="O107" i="104"/>
  <c r="N107" i="104"/>
  <c r="M107" i="104"/>
  <c r="L107" i="104"/>
  <c r="K107" i="104"/>
  <c r="J107" i="104"/>
  <c r="I107" i="104"/>
  <c r="H107" i="104"/>
  <c r="G107" i="104"/>
  <c r="F107" i="104"/>
  <c r="E107" i="104"/>
  <c r="D107" i="104"/>
  <c r="C107" i="104"/>
  <c r="B107" i="104"/>
  <c r="Q106" i="104"/>
  <c r="P106" i="104"/>
  <c r="O106" i="104"/>
  <c r="N106" i="104"/>
  <c r="M106" i="104"/>
  <c r="L106" i="104"/>
  <c r="K106" i="104"/>
  <c r="J106" i="104"/>
  <c r="I106" i="104"/>
  <c r="H106" i="104"/>
  <c r="G106" i="104"/>
  <c r="F106" i="104"/>
  <c r="E106" i="104"/>
  <c r="D106" i="104"/>
  <c r="C106" i="104"/>
  <c r="B106" i="104"/>
  <c r="Q105" i="104"/>
  <c r="P105" i="104"/>
  <c r="O105" i="104"/>
  <c r="N105" i="104"/>
  <c r="M105" i="104"/>
  <c r="L105" i="104"/>
  <c r="K105" i="104"/>
  <c r="J105" i="104"/>
  <c r="I105" i="104"/>
  <c r="H105" i="104"/>
  <c r="G105" i="104"/>
  <c r="F105" i="104"/>
  <c r="E105" i="104"/>
  <c r="D105" i="104"/>
  <c r="C105" i="104"/>
  <c r="B105" i="104"/>
  <c r="C104" i="104"/>
  <c r="B104" i="104"/>
  <c r="Q102" i="104"/>
  <c r="P102" i="104"/>
  <c r="O102" i="104"/>
  <c r="N102" i="104"/>
  <c r="M102" i="104"/>
  <c r="L102" i="104"/>
  <c r="K102" i="104"/>
  <c r="J102" i="104"/>
  <c r="I102" i="104"/>
  <c r="H102" i="104"/>
  <c r="G102" i="104"/>
  <c r="F102" i="104"/>
  <c r="E102" i="104"/>
  <c r="D102" i="104"/>
  <c r="C102" i="104"/>
  <c r="B102" i="104"/>
  <c r="Q101" i="104"/>
  <c r="P101" i="104"/>
  <c r="O101" i="104"/>
  <c r="N101" i="104"/>
  <c r="M101" i="104"/>
  <c r="L101" i="104"/>
  <c r="K101" i="104"/>
  <c r="J101" i="104"/>
  <c r="I101" i="104"/>
  <c r="H101" i="104"/>
  <c r="G101" i="104"/>
  <c r="F101" i="104"/>
  <c r="E101" i="104"/>
  <c r="D101" i="104"/>
  <c r="C101" i="104"/>
  <c r="B101" i="104"/>
  <c r="Q100" i="104"/>
  <c r="P100" i="104"/>
  <c r="O100" i="104"/>
  <c r="N100" i="104"/>
  <c r="M100" i="104"/>
  <c r="L100" i="104"/>
  <c r="K100" i="104"/>
  <c r="J100" i="104"/>
  <c r="I100" i="104"/>
  <c r="H100" i="104"/>
  <c r="G100" i="104"/>
  <c r="F100" i="104"/>
  <c r="E100" i="104"/>
  <c r="D100" i="104"/>
  <c r="C100" i="104"/>
  <c r="B100" i="104"/>
  <c r="Q99" i="104"/>
  <c r="P99" i="104"/>
  <c r="O99" i="104"/>
  <c r="N99" i="104"/>
  <c r="M99" i="104"/>
  <c r="L99" i="104"/>
  <c r="K99" i="104"/>
  <c r="J99" i="104"/>
  <c r="I99" i="104"/>
  <c r="H99" i="104"/>
  <c r="G99" i="104"/>
  <c r="F99" i="104"/>
  <c r="E99" i="104"/>
  <c r="D99" i="104"/>
  <c r="C99" i="104"/>
  <c r="B99" i="104"/>
  <c r="Q98" i="104"/>
  <c r="P98" i="104"/>
  <c r="O98" i="104"/>
  <c r="N98" i="104"/>
  <c r="M98" i="104"/>
  <c r="L98" i="104"/>
  <c r="K98" i="104"/>
  <c r="J98" i="104"/>
  <c r="I98" i="104"/>
  <c r="H98" i="104"/>
  <c r="G98" i="104"/>
  <c r="F98" i="104"/>
  <c r="E98" i="104"/>
  <c r="D98" i="104"/>
  <c r="C98" i="104"/>
  <c r="B98" i="104"/>
  <c r="C97" i="104"/>
  <c r="B97" i="104"/>
  <c r="Q96" i="104"/>
  <c r="P96" i="104"/>
  <c r="O96" i="104"/>
  <c r="N96" i="104"/>
  <c r="M96" i="104"/>
  <c r="L96" i="104"/>
  <c r="K96" i="104"/>
  <c r="J96" i="104"/>
  <c r="I96" i="104"/>
  <c r="H96" i="104"/>
  <c r="G96" i="104"/>
  <c r="F96" i="104"/>
  <c r="E96" i="104"/>
  <c r="D96" i="104"/>
  <c r="C96" i="104"/>
  <c r="B96" i="104"/>
  <c r="Q95" i="104"/>
  <c r="P95" i="104"/>
  <c r="O95" i="104"/>
  <c r="N95" i="104"/>
  <c r="M95" i="104"/>
  <c r="L95" i="104"/>
  <c r="K95" i="104"/>
  <c r="J95" i="104"/>
  <c r="I95" i="104"/>
  <c r="H95" i="104"/>
  <c r="G95" i="104"/>
  <c r="F95" i="104"/>
  <c r="E95" i="104"/>
  <c r="D95" i="104"/>
  <c r="C95" i="104"/>
  <c r="B95" i="104"/>
  <c r="Q94" i="104"/>
  <c r="P94" i="104"/>
  <c r="O94" i="104"/>
  <c r="N94" i="104"/>
  <c r="M94" i="104"/>
  <c r="L94" i="104"/>
  <c r="K94" i="104"/>
  <c r="J94" i="104"/>
  <c r="I94" i="104"/>
  <c r="H94" i="104"/>
  <c r="G94" i="104"/>
  <c r="F94" i="104"/>
  <c r="E94" i="104"/>
  <c r="D94" i="104"/>
  <c r="C94" i="104"/>
  <c r="B94" i="104"/>
  <c r="Q93" i="104"/>
  <c r="P93" i="104"/>
  <c r="O93" i="104"/>
  <c r="N93" i="104"/>
  <c r="M93" i="104"/>
  <c r="L93" i="104"/>
  <c r="K93" i="104"/>
  <c r="J93" i="104"/>
  <c r="I93" i="104"/>
  <c r="H93" i="104"/>
  <c r="G93" i="104"/>
  <c r="F93" i="104"/>
  <c r="E93" i="104"/>
  <c r="D93" i="104"/>
  <c r="C93" i="104"/>
  <c r="B93" i="104"/>
  <c r="Q92" i="104"/>
  <c r="P92" i="104"/>
  <c r="O92" i="104"/>
  <c r="N92" i="104"/>
  <c r="M92" i="104"/>
  <c r="L92" i="104"/>
  <c r="K92" i="104"/>
  <c r="J92" i="104"/>
  <c r="I92" i="104"/>
  <c r="H92" i="104"/>
  <c r="G92" i="104"/>
  <c r="F92" i="104"/>
  <c r="E92" i="104"/>
  <c r="D92" i="104"/>
  <c r="C92" i="104"/>
  <c r="B92" i="104"/>
  <c r="Q91" i="104"/>
  <c r="P91" i="104"/>
  <c r="O91" i="104"/>
  <c r="N91" i="104"/>
  <c r="M91" i="104"/>
  <c r="L91" i="104"/>
  <c r="K91" i="104"/>
  <c r="J91" i="104"/>
  <c r="I91" i="104"/>
  <c r="H91" i="104"/>
  <c r="G91" i="104"/>
  <c r="F91" i="104"/>
  <c r="E91" i="104"/>
  <c r="D91" i="104"/>
  <c r="C91" i="104"/>
  <c r="B91" i="104"/>
  <c r="Q89" i="104"/>
  <c r="P89" i="104"/>
  <c r="O89" i="104"/>
  <c r="N89" i="104"/>
  <c r="M89" i="104"/>
  <c r="L89" i="104"/>
  <c r="K89" i="104"/>
  <c r="J89" i="104"/>
  <c r="I89" i="104"/>
  <c r="H89" i="104"/>
  <c r="G89" i="104"/>
  <c r="F89" i="104"/>
  <c r="E89" i="104"/>
  <c r="D89" i="104"/>
  <c r="C89" i="104"/>
  <c r="B89" i="104"/>
  <c r="C88" i="104"/>
  <c r="B88" i="104"/>
  <c r="Q85" i="104"/>
  <c r="P85" i="104"/>
  <c r="O85" i="104"/>
  <c r="N85" i="104"/>
  <c r="M85" i="104"/>
  <c r="L85" i="104"/>
  <c r="K85" i="104"/>
  <c r="J85" i="104"/>
  <c r="I85" i="104"/>
  <c r="H85" i="104"/>
  <c r="G85" i="104"/>
  <c r="F85" i="104"/>
  <c r="E85" i="104"/>
  <c r="D85" i="104"/>
  <c r="C85" i="104"/>
  <c r="B85" i="104"/>
  <c r="Q84" i="104"/>
  <c r="P84" i="104"/>
  <c r="O84" i="104"/>
  <c r="N84" i="104"/>
  <c r="M84" i="104"/>
  <c r="L84" i="104"/>
  <c r="K84" i="104"/>
  <c r="J84" i="104"/>
  <c r="I84" i="104"/>
  <c r="H84" i="104"/>
  <c r="G84" i="104"/>
  <c r="F84" i="104"/>
  <c r="E84" i="104"/>
  <c r="D84" i="104"/>
  <c r="C84" i="104"/>
  <c r="B84" i="104"/>
  <c r="Q82" i="104"/>
  <c r="P82" i="104"/>
  <c r="O82" i="104"/>
  <c r="N82" i="104"/>
  <c r="M82" i="104"/>
  <c r="L82" i="104"/>
  <c r="K82" i="104"/>
  <c r="J82" i="104"/>
  <c r="I82" i="104"/>
  <c r="H82" i="104"/>
  <c r="G82" i="104"/>
  <c r="F82" i="104"/>
  <c r="E82" i="104"/>
  <c r="D82" i="104"/>
  <c r="C82" i="104"/>
  <c r="B82" i="104"/>
  <c r="Q81" i="104"/>
  <c r="P81" i="104"/>
  <c r="O81" i="104"/>
  <c r="N81" i="104"/>
  <c r="M81" i="104"/>
  <c r="L81" i="104"/>
  <c r="K81" i="104"/>
  <c r="J81" i="104"/>
  <c r="I81" i="104"/>
  <c r="H81" i="104"/>
  <c r="G81" i="104"/>
  <c r="F81" i="104"/>
  <c r="E81" i="104"/>
  <c r="D81" i="104"/>
  <c r="C81" i="104"/>
  <c r="B81" i="104"/>
  <c r="Q80" i="104"/>
  <c r="P80" i="104"/>
  <c r="O80" i="104"/>
  <c r="N80" i="104"/>
  <c r="M80" i="104"/>
  <c r="L80" i="104"/>
  <c r="K80" i="104"/>
  <c r="J80" i="104"/>
  <c r="I80" i="104"/>
  <c r="H80" i="104"/>
  <c r="G80" i="104"/>
  <c r="F80" i="104"/>
  <c r="E80" i="104"/>
  <c r="D80" i="104"/>
  <c r="C80" i="104"/>
  <c r="B80" i="104"/>
  <c r="Q79" i="104"/>
  <c r="P79" i="104"/>
  <c r="O79" i="104"/>
  <c r="N79" i="104"/>
  <c r="M79" i="104"/>
  <c r="L79" i="104"/>
  <c r="K79" i="104"/>
  <c r="J79" i="104"/>
  <c r="I79" i="104"/>
  <c r="H79" i="104"/>
  <c r="G79" i="104"/>
  <c r="F79" i="104"/>
  <c r="E79" i="104"/>
  <c r="D79" i="104"/>
  <c r="C79" i="104"/>
  <c r="B79" i="104"/>
  <c r="Q78" i="104"/>
  <c r="P78" i="104"/>
  <c r="O78" i="104"/>
  <c r="N78" i="104"/>
  <c r="M78" i="104"/>
  <c r="L78" i="104"/>
  <c r="K78" i="104"/>
  <c r="J78" i="104"/>
  <c r="I78" i="104"/>
  <c r="H78" i="104"/>
  <c r="G78" i="104"/>
  <c r="F78" i="104"/>
  <c r="E78" i="104"/>
  <c r="D78" i="104"/>
  <c r="C78" i="104"/>
  <c r="B78" i="104"/>
  <c r="J77" i="104"/>
  <c r="C77" i="104"/>
  <c r="B77" i="104"/>
  <c r="Q75" i="104"/>
  <c r="P75" i="104"/>
  <c r="O75" i="104"/>
  <c r="N75" i="104"/>
  <c r="M75" i="104"/>
  <c r="L75" i="104"/>
  <c r="K75" i="104"/>
  <c r="J75" i="104"/>
  <c r="I75" i="104"/>
  <c r="H75" i="104"/>
  <c r="G75" i="104"/>
  <c r="F75" i="104"/>
  <c r="E75" i="104"/>
  <c r="D75" i="104"/>
  <c r="C75" i="104"/>
  <c r="B75" i="104"/>
  <c r="Q74" i="104"/>
  <c r="P74" i="104"/>
  <c r="O74" i="104"/>
  <c r="N74" i="104"/>
  <c r="M74" i="104"/>
  <c r="L74" i="104"/>
  <c r="K74" i="104"/>
  <c r="J74" i="104"/>
  <c r="I74" i="104"/>
  <c r="H74" i="104"/>
  <c r="G74" i="104"/>
  <c r="F74" i="104"/>
  <c r="E74" i="104"/>
  <c r="D74" i="104"/>
  <c r="C74" i="104"/>
  <c r="B74" i="104"/>
  <c r="Q73" i="104"/>
  <c r="P73" i="104"/>
  <c r="O73" i="104"/>
  <c r="N73" i="104"/>
  <c r="M73" i="104"/>
  <c r="L73" i="104"/>
  <c r="K73" i="104"/>
  <c r="J73" i="104"/>
  <c r="I73" i="104"/>
  <c r="H73" i="104"/>
  <c r="G73" i="104"/>
  <c r="F73" i="104"/>
  <c r="E73" i="104"/>
  <c r="D73" i="104"/>
  <c r="C73" i="104"/>
  <c r="B73" i="104"/>
  <c r="Q72" i="104"/>
  <c r="P72" i="104"/>
  <c r="O72" i="104"/>
  <c r="N72" i="104"/>
  <c r="M72" i="104"/>
  <c r="L72" i="104"/>
  <c r="K72" i="104"/>
  <c r="J72" i="104"/>
  <c r="I72" i="104"/>
  <c r="H72" i="104"/>
  <c r="G72" i="104"/>
  <c r="F72" i="104"/>
  <c r="E72" i="104"/>
  <c r="D72" i="104"/>
  <c r="C72" i="104"/>
  <c r="B72" i="104"/>
  <c r="Q71" i="104"/>
  <c r="P71" i="104"/>
  <c r="O71" i="104"/>
  <c r="N71" i="104"/>
  <c r="M71" i="104"/>
  <c r="L71" i="104"/>
  <c r="K71" i="104"/>
  <c r="J71" i="104"/>
  <c r="I71" i="104"/>
  <c r="H71" i="104"/>
  <c r="G71" i="104"/>
  <c r="F71" i="104"/>
  <c r="E71" i="104"/>
  <c r="D71" i="104"/>
  <c r="C71" i="104"/>
  <c r="B71" i="104"/>
  <c r="J70" i="104"/>
  <c r="C70" i="104"/>
  <c r="B70" i="104"/>
  <c r="Q69" i="104"/>
  <c r="P69" i="104"/>
  <c r="O69" i="104"/>
  <c r="N69" i="104"/>
  <c r="M69" i="104"/>
  <c r="L69" i="104"/>
  <c r="K69" i="104"/>
  <c r="J69" i="104"/>
  <c r="I69" i="104"/>
  <c r="H69" i="104"/>
  <c r="G69" i="104"/>
  <c r="F69" i="104"/>
  <c r="E69" i="104"/>
  <c r="D69" i="104"/>
  <c r="C69" i="104"/>
  <c r="B69" i="104"/>
  <c r="Q68" i="104"/>
  <c r="P68" i="104"/>
  <c r="O68" i="104"/>
  <c r="N68" i="104"/>
  <c r="M68" i="104"/>
  <c r="L68" i="104"/>
  <c r="K68" i="104"/>
  <c r="J68" i="104"/>
  <c r="I68" i="104"/>
  <c r="H68" i="104"/>
  <c r="G68" i="104"/>
  <c r="F68" i="104"/>
  <c r="E68" i="104"/>
  <c r="D68" i="104"/>
  <c r="C68" i="104"/>
  <c r="B68" i="104"/>
  <c r="Q67" i="104"/>
  <c r="P67" i="104"/>
  <c r="O67" i="104"/>
  <c r="N67" i="104"/>
  <c r="M67" i="104"/>
  <c r="L67" i="104"/>
  <c r="K67" i="104"/>
  <c r="J67" i="104"/>
  <c r="I67" i="104"/>
  <c r="H67" i="104"/>
  <c r="G67" i="104"/>
  <c r="F67" i="104"/>
  <c r="E67" i="104"/>
  <c r="D67" i="104"/>
  <c r="C67" i="104"/>
  <c r="B67" i="104"/>
  <c r="Q66" i="104"/>
  <c r="P66" i="104"/>
  <c r="O66" i="104"/>
  <c r="N66" i="104"/>
  <c r="M66" i="104"/>
  <c r="L66" i="104"/>
  <c r="K66" i="104"/>
  <c r="J66" i="104"/>
  <c r="I66" i="104"/>
  <c r="H66" i="104"/>
  <c r="G66" i="104"/>
  <c r="F66" i="104"/>
  <c r="E66" i="104"/>
  <c r="D66" i="104"/>
  <c r="C66" i="104"/>
  <c r="B66" i="104"/>
  <c r="Q65" i="104"/>
  <c r="P65" i="104"/>
  <c r="O65" i="104"/>
  <c r="N65" i="104"/>
  <c r="M65" i="104"/>
  <c r="L65" i="104"/>
  <c r="K65" i="104"/>
  <c r="J65" i="104"/>
  <c r="I65" i="104"/>
  <c r="H65" i="104"/>
  <c r="G65" i="104"/>
  <c r="F65" i="104"/>
  <c r="E65" i="104"/>
  <c r="D65" i="104"/>
  <c r="C65" i="104"/>
  <c r="B65" i="104"/>
  <c r="Q64" i="104"/>
  <c r="P64" i="104"/>
  <c r="O64" i="104"/>
  <c r="N64" i="104"/>
  <c r="M64" i="104"/>
  <c r="L64" i="104"/>
  <c r="K64" i="104"/>
  <c r="J64" i="104"/>
  <c r="I64" i="104"/>
  <c r="H64" i="104"/>
  <c r="G64" i="104"/>
  <c r="F64" i="104"/>
  <c r="E64" i="104"/>
  <c r="D64" i="104"/>
  <c r="C64" i="104"/>
  <c r="B64" i="104"/>
  <c r="Q62" i="104"/>
  <c r="P62" i="104"/>
  <c r="O62" i="104"/>
  <c r="N62" i="104"/>
  <c r="M62" i="104"/>
  <c r="L62" i="104"/>
  <c r="K62" i="104"/>
  <c r="J62" i="104"/>
  <c r="I62" i="104"/>
  <c r="H62" i="104"/>
  <c r="G62" i="104"/>
  <c r="F62" i="104"/>
  <c r="E62" i="104"/>
  <c r="D62" i="104"/>
  <c r="C62" i="104"/>
  <c r="B62" i="104"/>
  <c r="J61" i="104"/>
  <c r="C61" i="104"/>
  <c r="B61" i="104"/>
  <c r="Q52" i="104"/>
  <c r="Q164" i="104" s="1"/>
  <c r="P52" i="104"/>
  <c r="P164" i="104" s="1"/>
  <c r="O52" i="104"/>
  <c r="O164" i="104" s="1"/>
  <c r="N52" i="104"/>
  <c r="N164" i="104" s="1"/>
  <c r="M52" i="104"/>
  <c r="M164" i="104" s="1"/>
  <c r="L52" i="104"/>
  <c r="L164" i="104" s="1"/>
  <c r="K52" i="104"/>
  <c r="J52" i="104"/>
  <c r="J137" i="104" s="1"/>
  <c r="I52" i="104"/>
  <c r="I164" i="104" s="1"/>
  <c r="H52" i="104"/>
  <c r="H164" i="104" s="1"/>
  <c r="G52" i="104"/>
  <c r="G164" i="104" s="1"/>
  <c r="F52" i="104"/>
  <c r="F164" i="104" s="1"/>
  <c r="E52" i="104"/>
  <c r="E164" i="104" s="1"/>
  <c r="D52" i="104"/>
  <c r="D164" i="104" s="1"/>
  <c r="C52" i="104"/>
  <c r="B52" i="104"/>
  <c r="B137" i="104" s="1"/>
  <c r="Q43" i="104"/>
  <c r="Q158" i="104" s="1"/>
  <c r="P43" i="104"/>
  <c r="P158" i="104" s="1"/>
  <c r="O43" i="104"/>
  <c r="O158" i="104" s="1"/>
  <c r="N43" i="104"/>
  <c r="N158" i="104" s="1"/>
  <c r="M43" i="104"/>
  <c r="M158" i="104" s="1"/>
  <c r="L43" i="104"/>
  <c r="L158" i="104" s="1"/>
  <c r="K43" i="104"/>
  <c r="K104" i="104" s="1"/>
  <c r="J43" i="104"/>
  <c r="J158" i="104" s="1"/>
  <c r="I43" i="104"/>
  <c r="I158" i="104" s="1"/>
  <c r="H43" i="104"/>
  <c r="H158" i="104" s="1"/>
  <c r="G43" i="104"/>
  <c r="G158" i="104" s="1"/>
  <c r="F43" i="104"/>
  <c r="F158" i="104" s="1"/>
  <c r="E43" i="104"/>
  <c r="E158" i="104" s="1"/>
  <c r="D43" i="104"/>
  <c r="D158" i="104" s="1"/>
  <c r="C43" i="104"/>
  <c r="B43" i="104"/>
  <c r="B158" i="104" s="1"/>
  <c r="Q42" i="104"/>
  <c r="Q157" i="104" s="1"/>
  <c r="P42" i="104"/>
  <c r="P157" i="104" s="1"/>
  <c r="O42" i="104"/>
  <c r="O157" i="104" s="1"/>
  <c r="N42" i="104"/>
  <c r="N157" i="104" s="1"/>
  <c r="M42" i="104"/>
  <c r="M157" i="104" s="1"/>
  <c r="L42" i="104"/>
  <c r="L157" i="104" s="1"/>
  <c r="K42" i="104"/>
  <c r="J42" i="104"/>
  <c r="J103" i="104" s="1"/>
  <c r="I42" i="104"/>
  <c r="I157" i="104" s="1"/>
  <c r="H42" i="104"/>
  <c r="H157" i="104" s="1"/>
  <c r="G42" i="104"/>
  <c r="G157" i="104" s="1"/>
  <c r="F42" i="104"/>
  <c r="F157" i="104" s="1"/>
  <c r="E42" i="104"/>
  <c r="E157" i="104" s="1"/>
  <c r="D42" i="104"/>
  <c r="D157" i="104" s="1"/>
  <c r="C42" i="104"/>
  <c r="B42" i="104"/>
  <c r="B103" i="104" s="1"/>
  <c r="Q33" i="104"/>
  <c r="Q151" i="104" s="1"/>
  <c r="P33" i="104"/>
  <c r="P151" i="104" s="1"/>
  <c r="O33" i="104"/>
  <c r="O151" i="104" s="1"/>
  <c r="N33" i="104"/>
  <c r="N151" i="104" s="1"/>
  <c r="M33" i="104"/>
  <c r="M151" i="104" s="1"/>
  <c r="L33" i="104"/>
  <c r="L151" i="104" s="1"/>
  <c r="K33" i="104"/>
  <c r="K97" i="104" s="1"/>
  <c r="J33" i="104"/>
  <c r="J151" i="104" s="1"/>
  <c r="I33" i="104"/>
  <c r="I151" i="104" s="1"/>
  <c r="H33" i="104"/>
  <c r="H151" i="104" s="1"/>
  <c r="G33" i="104"/>
  <c r="G151" i="104" s="1"/>
  <c r="F33" i="104"/>
  <c r="F151" i="104" s="1"/>
  <c r="E33" i="104"/>
  <c r="E151" i="104" s="1"/>
  <c r="D33" i="104"/>
  <c r="D151" i="104" s="1"/>
  <c r="C33" i="104"/>
  <c r="B33" i="104"/>
  <c r="B151" i="104" s="1"/>
  <c r="Q21" i="104"/>
  <c r="Q144" i="104" s="1"/>
  <c r="P21" i="104"/>
  <c r="P144" i="104" s="1"/>
  <c r="O21" i="104"/>
  <c r="O144" i="104" s="1"/>
  <c r="N21" i="104"/>
  <c r="N144" i="104" s="1"/>
  <c r="M21" i="104"/>
  <c r="M144" i="104" s="1"/>
  <c r="L21" i="104"/>
  <c r="L144" i="104" s="1"/>
  <c r="K21" i="104"/>
  <c r="J21" i="104"/>
  <c r="J144" i="104" s="1"/>
  <c r="I21" i="104"/>
  <c r="I144" i="104" s="1"/>
  <c r="H21" i="104"/>
  <c r="H144" i="104" s="1"/>
  <c r="G21" i="104"/>
  <c r="G144" i="104" s="1"/>
  <c r="F21" i="104"/>
  <c r="F144" i="104" s="1"/>
  <c r="E21" i="104"/>
  <c r="E144" i="104" s="1"/>
  <c r="D21" i="104"/>
  <c r="D144" i="104" s="1"/>
  <c r="C21" i="104"/>
  <c r="B21" i="104"/>
  <c r="B144" i="104" s="1"/>
  <c r="Q18" i="104"/>
  <c r="Q142" i="104" s="1"/>
  <c r="P18" i="104"/>
  <c r="P142" i="104" s="1"/>
  <c r="O18" i="104"/>
  <c r="O142" i="104" s="1"/>
  <c r="N18" i="104"/>
  <c r="N142" i="104" s="1"/>
  <c r="M18" i="104"/>
  <c r="M142" i="104" s="1"/>
  <c r="L18" i="104"/>
  <c r="L142" i="104" s="1"/>
  <c r="K18" i="104"/>
  <c r="K88" i="104" s="1"/>
  <c r="J18" i="104"/>
  <c r="J142" i="104" s="1"/>
  <c r="I18" i="104"/>
  <c r="I142" i="104" s="1"/>
  <c r="H18" i="104"/>
  <c r="H142" i="104" s="1"/>
  <c r="G18" i="104"/>
  <c r="G142" i="104" s="1"/>
  <c r="F18" i="104"/>
  <c r="F142" i="104" s="1"/>
  <c r="E18" i="104"/>
  <c r="E142" i="104" s="1"/>
  <c r="D18" i="104"/>
  <c r="D142" i="104" s="1"/>
  <c r="C18" i="104"/>
  <c r="C17" i="104" s="1"/>
  <c r="B18" i="104"/>
  <c r="B142" i="104" s="1"/>
  <c r="Q17" i="104"/>
  <c r="Q166" i="104" s="1"/>
  <c r="P17" i="104"/>
  <c r="P166" i="104" s="1"/>
  <c r="O17" i="104"/>
  <c r="O166" i="104" s="1"/>
  <c r="N17" i="104"/>
  <c r="N166" i="104" s="1"/>
  <c r="M17" i="104"/>
  <c r="M166" i="104" s="1"/>
  <c r="L17" i="104"/>
  <c r="L166" i="104" s="1"/>
  <c r="K17" i="104"/>
  <c r="J17" i="104"/>
  <c r="J166" i="104" s="1"/>
  <c r="I17" i="104"/>
  <c r="I166" i="104" s="1"/>
  <c r="H17" i="104"/>
  <c r="H166" i="104" s="1"/>
  <c r="G17" i="104"/>
  <c r="G166" i="104" s="1"/>
  <c r="F17" i="104"/>
  <c r="F166" i="104" s="1"/>
  <c r="E17" i="104"/>
  <c r="E166" i="104" s="1"/>
  <c r="D17" i="104"/>
  <c r="D166" i="104" s="1"/>
  <c r="B17" i="104"/>
  <c r="B159" i="104" s="1"/>
  <c r="Q10" i="104"/>
  <c r="P10" i="104"/>
  <c r="O10" i="104"/>
  <c r="N10" i="104"/>
  <c r="M10" i="104"/>
  <c r="L10" i="104"/>
  <c r="K10" i="104"/>
  <c r="J10" i="104"/>
  <c r="I10" i="104"/>
  <c r="H10" i="104"/>
  <c r="G10" i="104"/>
  <c r="F10" i="104"/>
  <c r="E10" i="104"/>
  <c r="D10" i="104"/>
  <c r="C10" i="104"/>
  <c r="B10" i="104"/>
  <c r="Q5" i="104"/>
  <c r="P5" i="104"/>
  <c r="O5" i="104"/>
  <c r="N5" i="104"/>
  <c r="M5" i="104"/>
  <c r="L5" i="104"/>
  <c r="K5" i="104"/>
  <c r="K4" i="104" s="1"/>
  <c r="J5" i="104"/>
  <c r="I5" i="104"/>
  <c r="H5" i="104"/>
  <c r="G5" i="104"/>
  <c r="F5" i="104"/>
  <c r="E5" i="104"/>
  <c r="D5" i="104"/>
  <c r="C5" i="104"/>
  <c r="B5" i="104"/>
  <c r="Q4" i="104"/>
  <c r="P4" i="104"/>
  <c r="O4" i="104"/>
  <c r="N4" i="104"/>
  <c r="M4" i="104"/>
  <c r="L4" i="104"/>
  <c r="J4" i="104"/>
  <c r="I4" i="104"/>
  <c r="H4" i="104"/>
  <c r="G4" i="104"/>
  <c r="F4" i="104"/>
  <c r="E4" i="104"/>
  <c r="D4" i="104"/>
  <c r="C4" i="104"/>
  <c r="B4" i="104"/>
  <c r="D150" i="103"/>
  <c r="C150" i="103"/>
  <c r="B150" i="103"/>
  <c r="I149" i="103"/>
  <c r="H149" i="103"/>
  <c r="G149" i="103"/>
  <c r="F149" i="103"/>
  <c r="E149" i="103"/>
  <c r="D149" i="103"/>
  <c r="C149" i="103"/>
  <c r="B149" i="103"/>
  <c r="Q139" i="103"/>
  <c r="P139" i="103"/>
  <c r="O139" i="103"/>
  <c r="N139" i="103"/>
  <c r="M139" i="103"/>
  <c r="L139" i="103"/>
  <c r="K139" i="103"/>
  <c r="J139" i="103"/>
  <c r="I139" i="103"/>
  <c r="H139" i="103"/>
  <c r="G139" i="103"/>
  <c r="F139" i="103"/>
  <c r="E139" i="103"/>
  <c r="D139" i="103"/>
  <c r="C139" i="103"/>
  <c r="B139" i="103"/>
  <c r="Q138" i="103"/>
  <c r="P138" i="103"/>
  <c r="O138" i="103"/>
  <c r="N138" i="103"/>
  <c r="M138" i="103"/>
  <c r="L138" i="103"/>
  <c r="K138" i="103"/>
  <c r="J138" i="103"/>
  <c r="I138" i="103"/>
  <c r="H138" i="103"/>
  <c r="G138" i="103"/>
  <c r="F138" i="103"/>
  <c r="E138" i="103"/>
  <c r="D138" i="103"/>
  <c r="C138" i="103"/>
  <c r="B138" i="103"/>
  <c r="L137" i="103"/>
  <c r="Q136" i="103"/>
  <c r="P136" i="103"/>
  <c r="O136" i="103"/>
  <c r="N136" i="103"/>
  <c r="M136" i="103"/>
  <c r="L136" i="103"/>
  <c r="K136" i="103"/>
  <c r="J136" i="103"/>
  <c r="I136" i="103"/>
  <c r="H136" i="103"/>
  <c r="G136" i="103"/>
  <c r="F136" i="103"/>
  <c r="E136" i="103"/>
  <c r="D136" i="103"/>
  <c r="C136" i="103"/>
  <c r="B136" i="103"/>
  <c r="Q135" i="103"/>
  <c r="P135" i="103"/>
  <c r="O135" i="103"/>
  <c r="N135" i="103"/>
  <c r="M135" i="103"/>
  <c r="L135" i="103"/>
  <c r="K135" i="103"/>
  <c r="J135" i="103"/>
  <c r="I135" i="103"/>
  <c r="H135" i="103"/>
  <c r="G135" i="103"/>
  <c r="F135" i="103"/>
  <c r="E135" i="103"/>
  <c r="D135" i="103"/>
  <c r="C135" i="103"/>
  <c r="B135" i="103"/>
  <c r="Q134" i="103"/>
  <c r="P134" i="103"/>
  <c r="O134" i="103"/>
  <c r="N134" i="103"/>
  <c r="M134" i="103"/>
  <c r="L134" i="103"/>
  <c r="K134" i="103"/>
  <c r="J134" i="103"/>
  <c r="I134" i="103"/>
  <c r="H134" i="103"/>
  <c r="G134" i="103"/>
  <c r="F134" i="103"/>
  <c r="E134" i="103"/>
  <c r="D134" i="103"/>
  <c r="C134" i="103"/>
  <c r="B134" i="103"/>
  <c r="Q133" i="103"/>
  <c r="P133" i="103"/>
  <c r="O133" i="103"/>
  <c r="N133" i="103"/>
  <c r="M133" i="103"/>
  <c r="L133" i="103"/>
  <c r="K133" i="103"/>
  <c r="J133" i="103"/>
  <c r="I133" i="103"/>
  <c r="H133" i="103"/>
  <c r="G133" i="103"/>
  <c r="F133" i="103"/>
  <c r="E133" i="103"/>
  <c r="D133" i="103"/>
  <c r="C133" i="103"/>
  <c r="B133" i="103"/>
  <c r="Q132" i="103"/>
  <c r="P132" i="103"/>
  <c r="O132" i="103"/>
  <c r="N132" i="103"/>
  <c r="M132" i="103"/>
  <c r="L132" i="103"/>
  <c r="K132" i="103"/>
  <c r="J132" i="103"/>
  <c r="I132" i="103"/>
  <c r="H132" i="103"/>
  <c r="G132" i="103"/>
  <c r="F132" i="103"/>
  <c r="E132" i="103"/>
  <c r="D132" i="103"/>
  <c r="C132" i="103"/>
  <c r="B132" i="103"/>
  <c r="Q129" i="103"/>
  <c r="P129" i="103"/>
  <c r="O129" i="103"/>
  <c r="N129" i="103"/>
  <c r="M129" i="103"/>
  <c r="L129" i="103"/>
  <c r="K129" i="103"/>
  <c r="J129" i="103"/>
  <c r="I129" i="103"/>
  <c r="H129" i="103"/>
  <c r="G129" i="103"/>
  <c r="F129" i="103"/>
  <c r="E129" i="103"/>
  <c r="D129" i="103"/>
  <c r="C129" i="103"/>
  <c r="B129" i="103"/>
  <c r="Q128" i="103"/>
  <c r="P128" i="103"/>
  <c r="O128" i="103"/>
  <c r="N128" i="103"/>
  <c r="M128" i="103"/>
  <c r="L128" i="103"/>
  <c r="K128" i="103"/>
  <c r="J128" i="103"/>
  <c r="I128" i="103"/>
  <c r="H128" i="103"/>
  <c r="G128" i="103"/>
  <c r="F128" i="103"/>
  <c r="E128" i="103"/>
  <c r="D128" i="103"/>
  <c r="C128" i="103"/>
  <c r="B128" i="103"/>
  <c r="Q127" i="103"/>
  <c r="P127" i="103"/>
  <c r="O127" i="103"/>
  <c r="N127" i="103"/>
  <c r="M127" i="103"/>
  <c r="L127" i="103"/>
  <c r="K127" i="103"/>
  <c r="J127" i="103"/>
  <c r="I127" i="103"/>
  <c r="H127" i="103"/>
  <c r="G127" i="103"/>
  <c r="F127" i="103"/>
  <c r="E127" i="103"/>
  <c r="D127" i="103"/>
  <c r="C127" i="103"/>
  <c r="B127" i="103"/>
  <c r="Q126" i="103"/>
  <c r="P126" i="103"/>
  <c r="O126" i="103"/>
  <c r="N126" i="103"/>
  <c r="M126" i="103"/>
  <c r="L126" i="103"/>
  <c r="K126" i="103"/>
  <c r="J126" i="103"/>
  <c r="I126" i="103"/>
  <c r="H126" i="103"/>
  <c r="G126" i="103"/>
  <c r="F126" i="103"/>
  <c r="E126" i="103"/>
  <c r="D126" i="103"/>
  <c r="C126" i="103"/>
  <c r="B126" i="103"/>
  <c r="Q125" i="103"/>
  <c r="P125" i="103"/>
  <c r="O125" i="103"/>
  <c r="N125" i="103"/>
  <c r="M125" i="103"/>
  <c r="L125" i="103"/>
  <c r="K125" i="103"/>
  <c r="J125" i="103"/>
  <c r="I125" i="103"/>
  <c r="H125" i="103"/>
  <c r="G125" i="103"/>
  <c r="F125" i="103"/>
  <c r="E125" i="103"/>
  <c r="D125" i="103"/>
  <c r="C125" i="103"/>
  <c r="B125" i="103"/>
  <c r="Q123" i="103"/>
  <c r="P123" i="103"/>
  <c r="O123" i="103"/>
  <c r="N123" i="103"/>
  <c r="M123" i="103"/>
  <c r="L123" i="103"/>
  <c r="K123" i="103"/>
  <c r="J123" i="103"/>
  <c r="I123" i="103"/>
  <c r="H123" i="103"/>
  <c r="G123" i="103"/>
  <c r="F123" i="103"/>
  <c r="E123" i="103"/>
  <c r="D123" i="103"/>
  <c r="C123" i="103"/>
  <c r="B123" i="103"/>
  <c r="Q122" i="103"/>
  <c r="P122" i="103"/>
  <c r="O122" i="103"/>
  <c r="N122" i="103"/>
  <c r="M122" i="103"/>
  <c r="L122" i="103"/>
  <c r="K122" i="103"/>
  <c r="J122" i="103"/>
  <c r="I122" i="103"/>
  <c r="H122" i="103"/>
  <c r="G122" i="103"/>
  <c r="F122" i="103"/>
  <c r="E122" i="103"/>
  <c r="D122" i="103"/>
  <c r="C122" i="103"/>
  <c r="B122" i="103"/>
  <c r="Q121" i="103"/>
  <c r="P121" i="103"/>
  <c r="O121" i="103"/>
  <c r="N121" i="103"/>
  <c r="M121" i="103"/>
  <c r="L121" i="103"/>
  <c r="K121" i="103"/>
  <c r="J121" i="103"/>
  <c r="I121" i="103"/>
  <c r="H121" i="103"/>
  <c r="G121" i="103"/>
  <c r="F121" i="103"/>
  <c r="E121" i="103"/>
  <c r="D121" i="103"/>
  <c r="C121" i="103"/>
  <c r="B121" i="103"/>
  <c r="Q120" i="103"/>
  <c r="P120" i="103"/>
  <c r="O120" i="103"/>
  <c r="N120" i="103"/>
  <c r="M120" i="103"/>
  <c r="L120" i="103"/>
  <c r="K120" i="103"/>
  <c r="J120" i="103"/>
  <c r="I120" i="103"/>
  <c r="H120" i="103"/>
  <c r="G120" i="103"/>
  <c r="F120" i="103"/>
  <c r="E120" i="103"/>
  <c r="D120" i="103"/>
  <c r="C120" i="103"/>
  <c r="B120" i="103"/>
  <c r="Q119" i="103"/>
  <c r="P119" i="103"/>
  <c r="O119" i="103"/>
  <c r="N119" i="103"/>
  <c r="M119" i="103"/>
  <c r="L119" i="103"/>
  <c r="K119" i="103"/>
  <c r="J119" i="103"/>
  <c r="I119" i="103"/>
  <c r="H119" i="103"/>
  <c r="G119" i="103"/>
  <c r="F119" i="103"/>
  <c r="E119" i="103"/>
  <c r="D119" i="103"/>
  <c r="C119" i="103"/>
  <c r="B119" i="103"/>
  <c r="Q118" i="103"/>
  <c r="P118" i="103"/>
  <c r="O118" i="103"/>
  <c r="N118" i="103"/>
  <c r="M118" i="103"/>
  <c r="L118" i="103"/>
  <c r="K118" i="103"/>
  <c r="J118" i="103"/>
  <c r="I118" i="103"/>
  <c r="H118" i="103"/>
  <c r="G118" i="103"/>
  <c r="F118" i="103"/>
  <c r="E118" i="103"/>
  <c r="D118" i="103"/>
  <c r="C118" i="103"/>
  <c r="B118" i="103"/>
  <c r="D117" i="103"/>
  <c r="Q116" i="103"/>
  <c r="P116" i="103"/>
  <c r="O116" i="103"/>
  <c r="N116" i="103"/>
  <c r="M116" i="103"/>
  <c r="L116" i="103"/>
  <c r="K116" i="103"/>
  <c r="J116" i="103"/>
  <c r="I116" i="103"/>
  <c r="H116" i="103"/>
  <c r="G116" i="103"/>
  <c r="F116" i="103"/>
  <c r="E116" i="103"/>
  <c r="D116" i="103"/>
  <c r="C116" i="103"/>
  <c r="B116" i="103"/>
  <c r="Q112" i="103"/>
  <c r="P112" i="103"/>
  <c r="O112" i="103"/>
  <c r="N112" i="103"/>
  <c r="M112" i="103"/>
  <c r="L112" i="103"/>
  <c r="K112" i="103"/>
  <c r="J112" i="103"/>
  <c r="I112" i="103"/>
  <c r="H112" i="103"/>
  <c r="G112" i="103"/>
  <c r="F112" i="103"/>
  <c r="E112" i="103"/>
  <c r="D112" i="103"/>
  <c r="C112" i="103"/>
  <c r="B112" i="103"/>
  <c r="Q111" i="103"/>
  <c r="P111" i="103"/>
  <c r="O111" i="103"/>
  <c r="N111" i="103"/>
  <c r="M111" i="103"/>
  <c r="L111" i="103"/>
  <c r="K111" i="103"/>
  <c r="J111" i="103"/>
  <c r="I111" i="103"/>
  <c r="H111" i="103"/>
  <c r="G111" i="103"/>
  <c r="F111" i="103"/>
  <c r="E111" i="103"/>
  <c r="D111" i="103"/>
  <c r="C111" i="103"/>
  <c r="B111" i="103"/>
  <c r="L110" i="103"/>
  <c r="Q109" i="103"/>
  <c r="P109" i="103"/>
  <c r="O109" i="103"/>
  <c r="N109" i="103"/>
  <c r="M109" i="103"/>
  <c r="L109" i="103"/>
  <c r="K109" i="103"/>
  <c r="J109" i="103"/>
  <c r="I109" i="103"/>
  <c r="H109" i="103"/>
  <c r="G109" i="103"/>
  <c r="F109" i="103"/>
  <c r="E109" i="103"/>
  <c r="D109" i="103"/>
  <c r="C109" i="103"/>
  <c r="B109" i="103"/>
  <c r="Q108" i="103"/>
  <c r="P108" i="103"/>
  <c r="O108" i="103"/>
  <c r="N108" i="103"/>
  <c r="M108" i="103"/>
  <c r="L108" i="103"/>
  <c r="K108" i="103"/>
  <c r="J108" i="103"/>
  <c r="I108" i="103"/>
  <c r="H108" i="103"/>
  <c r="G108" i="103"/>
  <c r="F108" i="103"/>
  <c r="E108" i="103"/>
  <c r="D108" i="103"/>
  <c r="C108" i="103"/>
  <c r="B108" i="103"/>
  <c r="Q107" i="103"/>
  <c r="P107" i="103"/>
  <c r="O107" i="103"/>
  <c r="N107" i="103"/>
  <c r="M107" i="103"/>
  <c r="L107" i="103"/>
  <c r="K107" i="103"/>
  <c r="J107" i="103"/>
  <c r="I107" i="103"/>
  <c r="H107" i="103"/>
  <c r="G107" i="103"/>
  <c r="F107" i="103"/>
  <c r="E107" i="103"/>
  <c r="D107" i="103"/>
  <c r="C107" i="103"/>
  <c r="B107" i="103"/>
  <c r="Q106" i="103"/>
  <c r="P106" i="103"/>
  <c r="O106" i="103"/>
  <c r="N106" i="103"/>
  <c r="M106" i="103"/>
  <c r="L106" i="103"/>
  <c r="K106" i="103"/>
  <c r="J106" i="103"/>
  <c r="I106" i="103"/>
  <c r="H106" i="103"/>
  <c r="G106" i="103"/>
  <c r="F106" i="103"/>
  <c r="E106" i="103"/>
  <c r="D106" i="103"/>
  <c r="C106" i="103"/>
  <c r="B106" i="103"/>
  <c r="Q105" i="103"/>
  <c r="P105" i="103"/>
  <c r="O105" i="103"/>
  <c r="N105" i="103"/>
  <c r="M105" i="103"/>
  <c r="L105" i="103"/>
  <c r="K105" i="103"/>
  <c r="J105" i="103"/>
  <c r="I105" i="103"/>
  <c r="H105" i="103"/>
  <c r="G105" i="103"/>
  <c r="F105" i="103"/>
  <c r="E105" i="103"/>
  <c r="D105" i="103"/>
  <c r="C105" i="103"/>
  <c r="B105" i="103"/>
  <c r="Q102" i="103"/>
  <c r="P102" i="103"/>
  <c r="O102" i="103"/>
  <c r="N102" i="103"/>
  <c r="M102" i="103"/>
  <c r="L102" i="103"/>
  <c r="K102" i="103"/>
  <c r="J102" i="103"/>
  <c r="I102" i="103"/>
  <c r="H102" i="103"/>
  <c r="G102" i="103"/>
  <c r="F102" i="103"/>
  <c r="E102" i="103"/>
  <c r="D102" i="103"/>
  <c r="C102" i="103"/>
  <c r="B102" i="103"/>
  <c r="Q101" i="103"/>
  <c r="P101" i="103"/>
  <c r="O101" i="103"/>
  <c r="N101" i="103"/>
  <c r="M101" i="103"/>
  <c r="L101" i="103"/>
  <c r="K101" i="103"/>
  <c r="J101" i="103"/>
  <c r="I101" i="103"/>
  <c r="H101" i="103"/>
  <c r="G101" i="103"/>
  <c r="F101" i="103"/>
  <c r="E101" i="103"/>
  <c r="D101" i="103"/>
  <c r="C101" i="103"/>
  <c r="B101" i="103"/>
  <c r="Q100" i="103"/>
  <c r="P100" i="103"/>
  <c r="O100" i="103"/>
  <c r="N100" i="103"/>
  <c r="M100" i="103"/>
  <c r="L100" i="103"/>
  <c r="K100" i="103"/>
  <c r="J100" i="103"/>
  <c r="I100" i="103"/>
  <c r="H100" i="103"/>
  <c r="G100" i="103"/>
  <c r="F100" i="103"/>
  <c r="E100" i="103"/>
  <c r="D100" i="103"/>
  <c r="C100" i="103"/>
  <c r="B100" i="103"/>
  <c r="Q99" i="103"/>
  <c r="P99" i="103"/>
  <c r="O99" i="103"/>
  <c r="N99" i="103"/>
  <c r="M99" i="103"/>
  <c r="L99" i="103"/>
  <c r="K99" i="103"/>
  <c r="J99" i="103"/>
  <c r="I99" i="103"/>
  <c r="H99" i="103"/>
  <c r="G99" i="103"/>
  <c r="F99" i="103"/>
  <c r="E99" i="103"/>
  <c r="D99" i="103"/>
  <c r="C99" i="103"/>
  <c r="B99" i="103"/>
  <c r="Q98" i="103"/>
  <c r="P98" i="103"/>
  <c r="O98" i="103"/>
  <c r="N98" i="103"/>
  <c r="M98" i="103"/>
  <c r="L98" i="103"/>
  <c r="K98" i="103"/>
  <c r="J98" i="103"/>
  <c r="I98" i="103"/>
  <c r="H98" i="103"/>
  <c r="G98" i="103"/>
  <c r="F98" i="103"/>
  <c r="E98" i="103"/>
  <c r="D98" i="103"/>
  <c r="C98" i="103"/>
  <c r="B98" i="103"/>
  <c r="J97" i="103"/>
  <c r="B97" i="103"/>
  <c r="Q96" i="103"/>
  <c r="P96" i="103"/>
  <c r="O96" i="103"/>
  <c r="N96" i="103"/>
  <c r="M96" i="103"/>
  <c r="L96" i="103"/>
  <c r="K96" i="103"/>
  <c r="J96" i="103"/>
  <c r="I96" i="103"/>
  <c r="H96" i="103"/>
  <c r="G96" i="103"/>
  <c r="F96" i="103"/>
  <c r="E96" i="103"/>
  <c r="D96" i="103"/>
  <c r="C96" i="103"/>
  <c r="B96" i="103"/>
  <c r="Q95" i="103"/>
  <c r="P95" i="103"/>
  <c r="O95" i="103"/>
  <c r="N95" i="103"/>
  <c r="M95" i="103"/>
  <c r="L95" i="103"/>
  <c r="K95" i="103"/>
  <c r="J95" i="103"/>
  <c r="I95" i="103"/>
  <c r="H95" i="103"/>
  <c r="G95" i="103"/>
  <c r="F95" i="103"/>
  <c r="E95" i="103"/>
  <c r="D95" i="103"/>
  <c r="C95" i="103"/>
  <c r="B95" i="103"/>
  <c r="Q94" i="103"/>
  <c r="P94" i="103"/>
  <c r="O94" i="103"/>
  <c r="N94" i="103"/>
  <c r="M94" i="103"/>
  <c r="L94" i="103"/>
  <c r="K94" i="103"/>
  <c r="J94" i="103"/>
  <c r="I94" i="103"/>
  <c r="H94" i="103"/>
  <c r="G94" i="103"/>
  <c r="F94" i="103"/>
  <c r="E94" i="103"/>
  <c r="D94" i="103"/>
  <c r="C94" i="103"/>
  <c r="B94" i="103"/>
  <c r="Q93" i="103"/>
  <c r="P93" i="103"/>
  <c r="O93" i="103"/>
  <c r="N93" i="103"/>
  <c r="M93" i="103"/>
  <c r="L93" i="103"/>
  <c r="K93" i="103"/>
  <c r="J93" i="103"/>
  <c r="I93" i="103"/>
  <c r="H93" i="103"/>
  <c r="G93" i="103"/>
  <c r="F93" i="103"/>
  <c r="E93" i="103"/>
  <c r="D93" i="103"/>
  <c r="C93" i="103"/>
  <c r="B93" i="103"/>
  <c r="Q92" i="103"/>
  <c r="P92" i="103"/>
  <c r="O92" i="103"/>
  <c r="N92" i="103"/>
  <c r="M92" i="103"/>
  <c r="L92" i="103"/>
  <c r="K92" i="103"/>
  <c r="J92" i="103"/>
  <c r="I92" i="103"/>
  <c r="H92" i="103"/>
  <c r="G92" i="103"/>
  <c r="F92" i="103"/>
  <c r="E92" i="103"/>
  <c r="D92" i="103"/>
  <c r="C92" i="103"/>
  <c r="B92" i="103"/>
  <c r="Q91" i="103"/>
  <c r="P91" i="103"/>
  <c r="O91" i="103"/>
  <c r="N91" i="103"/>
  <c r="M91" i="103"/>
  <c r="L91" i="103"/>
  <c r="K91" i="103"/>
  <c r="J91" i="103"/>
  <c r="I91" i="103"/>
  <c r="H91" i="103"/>
  <c r="G91" i="103"/>
  <c r="F91" i="103"/>
  <c r="E91" i="103"/>
  <c r="D91" i="103"/>
  <c r="C91" i="103"/>
  <c r="B91" i="103"/>
  <c r="L90" i="103"/>
  <c r="Q89" i="103"/>
  <c r="P89" i="103"/>
  <c r="O89" i="103"/>
  <c r="N89" i="103"/>
  <c r="M89" i="103"/>
  <c r="L89" i="103"/>
  <c r="K89" i="103"/>
  <c r="J89" i="103"/>
  <c r="I89" i="103"/>
  <c r="H89" i="103"/>
  <c r="G89" i="103"/>
  <c r="F89" i="103"/>
  <c r="E89" i="103"/>
  <c r="D89" i="103"/>
  <c r="C89" i="103"/>
  <c r="B89" i="103"/>
  <c r="Q85" i="103"/>
  <c r="P85" i="103"/>
  <c r="O85" i="103"/>
  <c r="N85" i="103"/>
  <c r="M85" i="103"/>
  <c r="L85" i="103"/>
  <c r="K85" i="103"/>
  <c r="J85" i="103"/>
  <c r="I85" i="103"/>
  <c r="H85" i="103"/>
  <c r="G85" i="103"/>
  <c r="F85" i="103"/>
  <c r="E85" i="103"/>
  <c r="D85" i="103"/>
  <c r="C85" i="103"/>
  <c r="B85" i="103"/>
  <c r="Q84" i="103"/>
  <c r="P84" i="103"/>
  <c r="O84" i="103"/>
  <c r="N84" i="103"/>
  <c r="M84" i="103"/>
  <c r="L84" i="103"/>
  <c r="K84" i="103"/>
  <c r="J84" i="103"/>
  <c r="I84" i="103"/>
  <c r="H84" i="103"/>
  <c r="G84" i="103"/>
  <c r="F84" i="103"/>
  <c r="E84" i="103"/>
  <c r="D84" i="103"/>
  <c r="C84" i="103"/>
  <c r="B84" i="103"/>
  <c r="L83" i="103"/>
  <c r="Q82" i="103"/>
  <c r="P82" i="103"/>
  <c r="O82" i="103"/>
  <c r="N82" i="103"/>
  <c r="M82" i="103"/>
  <c r="L82" i="103"/>
  <c r="K82" i="103"/>
  <c r="J82" i="103"/>
  <c r="I82" i="103"/>
  <c r="H82" i="103"/>
  <c r="G82" i="103"/>
  <c r="F82" i="103"/>
  <c r="E82" i="103"/>
  <c r="D82" i="103"/>
  <c r="C82" i="103"/>
  <c r="B82" i="103"/>
  <c r="Q81" i="103"/>
  <c r="P81" i="103"/>
  <c r="O81" i="103"/>
  <c r="N81" i="103"/>
  <c r="M81" i="103"/>
  <c r="L81" i="103"/>
  <c r="K81" i="103"/>
  <c r="J81" i="103"/>
  <c r="I81" i="103"/>
  <c r="H81" i="103"/>
  <c r="G81" i="103"/>
  <c r="F81" i="103"/>
  <c r="E81" i="103"/>
  <c r="D81" i="103"/>
  <c r="C81" i="103"/>
  <c r="B81" i="103"/>
  <c r="Q80" i="103"/>
  <c r="P80" i="103"/>
  <c r="O80" i="103"/>
  <c r="N80" i="103"/>
  <c r="M80" i="103"/>
  <c r="L80" i="103"/>
  <c r="K80" i="103"/>
  <c r="J80" i="103"/>
  <c r="I80" i="103"/>
  <c r="H80" i="103"/>
  <c r="G80" i="103"/>
  <c r="F80" i="103"/>
  <c r="E80" i="103"/>
  <c r="D80" i="103"/>
  <c r="C80" i="103"/>
  <c r="B80" i="103"/>
  <c r="Q79" i="103"/>
  <c r="P79" i="103"/>
  <c r="O79" i="103"/>
  <c r="N79" i="103"/>
  <c r="M79" i="103"/>
  <c r="L79" i="103"/>
  <c r="K79" i="103"/>
  <c r="J79" i="103"/>
  <c r="I79" i="103"/>
  <c r="H79" i="103"/>
  <c r="G79" i="103"/>
  <c r="F79" i="103"/>
  <c r="E79" i="103"/>
  <c r="D79" i="103"/>
  <c r="C79" i="103"/>
  <c r="B79" i="103"/>
  <c r="Q78" i="103"/>
  <c r="P78" i="103"/>
  <c r="O78" i="103"/>
  <c r="N78" i="103"/>
  <c r="M78" i="103"/>
  <c r="L78" i="103"/>
  <c r="K78" i="103"/>
  <c r="J78" i="103"/>
  <c r="I78" i="103"/>
  <c r="H78" i="103"/>
  <c r="G78" i="103"/>
  <c r="F78" i="103"/>
  <c r="E78" i="103"/>
  <c r="D78" i="103"/>
  <c r="C78" i="103"/>
  <c r="B78" i="103"/>
  <c r="Q75" i="103"/>
  <c r="P75" i="103"/>
  <c r="O75" i="103"/>
  <c r="N75" i="103"/>
  <c r="M75" i="103"/>
  <c r="L75" i="103"/>
  <c r="K75" i="103"/>
  <c r="J75" i="103"/>
  <c r="I75" i="103"/>
  <c r="H75" i="103"/>
  <c r="G75" i="103"/>
  <c r="F75" i="103"/>
  <c r="E75" i="103"/>
  <c r="D75" i="103"/>
  <c r="C75" i="103"/>
  <c r="B75" i="103"/>
  <c r="Q74" i="103"/>
  <c r="P74" i="103"/>
  <c r="O74" i="103"/>
  <c r="N74" i="103"/>
  <c r="M74" i="103"/>
  <c r="L74" i="103"/>
  <c r="K74" i="103"/>
  <c r="J74" i="103"/>
  <c r="I74" i="103"/>
  <c r="H74" i="103"/>
  <c r="G74" i="103"/>
  <c r="F74" i="103"/>
  <c r="E74" i="103"/>
  <c r="D74" i="103"/>
  <c r="C74" i="103"/>
  <c r="B74" i="103"/>
  <c r="Q73" i="103"/>
  <c r="P73" i="103"/>
  <c r="O73" i="103"/>
  <c r="N73" i="103"/>
  <c r="M73" i="103"/>
  <c r="L73" i="103"/>
  <c r="K73" i="103"/>
  <c r="J73" i="103"/>
  <c r="I73" i="103"/>
  <c r="H73" i="103"/>
  <c r="G73" i="103"/>
  <c r="F73" i="103"/>
  <c r="E73" i="103"/>
  <c r="D73" i="103"/>
  <c r="C73" i="103"/>
  <c r="B73" i="103"/>
  <c r="Q72" i="103"/>
  <c r="P72" i="103"/>
  <c r="O72" i="103"/>
  <c r="N72" i="103"/>
  <c r="M72" i="103"/>
  <c r="L72" i="103"/>
  <c r="K72" i="103"/>
  <c r="J72" i="103"/>
  <c r="I72" i="103"/>
  <c r="H72" i="103"/>
  <c r="G72" i="103"/>
  <c r="F72" i="103"/>
  <c r="E72" i="103"/>
  <c r="D72" i="103"/>
  <c r="C72" i="103"/>
  <c r="B72" i="103"/>
  <c r="Q71" i="103"/>
  <c r="P71" i="103"/>
  <c r="O71" i="103"/>
  <c r="N71" i="103"/>
  <c r="M71" i="103"/>
  <c r="L71" i="103"/>
  <c r="K71" i="103"/>
  <c r="J71" i="103"/>
  <c r="I71" i="103"/>
  <c r="H71" i="103"/>
  <c r="G71" i="103"/>
  <c r="F71" i="103"/>
  <c r="E71" i="103"/>
  <c r="D71" i="103"/>
  <c r="C71" i="103"/>
  <c r="B71" i="103"/>
  <c r="J70" i="103"/>
  <c r="B70" i="103"/>
  <c r="Q69" i="103"/>
  <c r="P69" i="103"/>
  <c r="O69" i="103"/>
  <c r="N69" i="103"/>
  <c r="M69" i="103"/>
  <c r="L69" i="103"/>
  <c r="K69" i="103"/>
  <c r="J69" i="103"/>
  <c r="I69" i="103"/>
  <c r="H69" i="103"/>
  <c r="G69" i="103"/>
  <c r="F69" i="103"/>
  <c r="E69" i="103"/>
  <c r="D69" i="103"/>
  <c r="C69" i="103"/>
  <c r="B69" i="103"/>
  <c r="Q68" i="103"/>
  <c r="P68" i="103"/>
  <c r="O68" i="103"/>
  <c r="N68" i="103"/>
  <c r="M68" i="103"/>
  <c r="L68" i="103"/>
  <c r="K68" i="103"/>
  <c r="J68" i="103"/>
  <c r="I68" i="103"/>
  <c r="H68" i="103"/>
  <c r="G68" i="103"/>
  <c r="F68" i="103"/>
  <c r="E68" i="103"/>
  <c r="D68" i="103"/>
  <c r="C68" i="103"/>
  <c r="B68" i="103"/>
  <c r="Q67" i="103"/>
  <c r="P67" i="103"/>
  <c r="O67" i="103"/>
  <c r="N67" i="103"/>
  <c r="M67" i="103"/>
  <c r="L67" i="103"/>
  <c r="K67" i="103"/>
  <c r="J67" i="103"/>
  <c r="I67" i="103"/>
  <c r="H67" i="103"/>
  <c r="G67" i="103"/>
  <c r="F67" i="103"/>
  <c r="E67" i="103"/>
  <c r="D67" i="103"/>
  <c r="C67" i="103"/>
  <c r="B67" i="103"/>
  <c r="Q66" i="103"/>
  <c r="P66" i="103"/>
  <c r="O66" i="103"/>
  <c r="N66" i="103"/>
  <c r="M66" i="103"/>
  <c r="L66" i="103"/>
  <c r="K66" i="103"/>
  <c r="J66" i="103"/>
  <c r="I66" i="103"/>
  <c r="H66" i="103"/>
  <c r="G66" i="103"/>
  <c r="F66" i="103"/>
  <c r="E66" i="103"/>
  <c r="D66" i="103"/>
  <c r="C66" i="103"/>
  <c r="B66" i="103"/>
  <c r="Q65" i="103"/>
  <c r="P65" i="103"/>
  <c r="O65" i="103"/>
  <c r="N65" i="103"/>
  <c r="M65" i="103"/>
  <c r="L65" i="103"/>
  <c r="K65" i="103"/>
  <c r="J65" i="103"/>
  <c r="I65" i="103"/>
  <c r="H65" i="103"/>
  <c r="G65" i="103"/>
  <c r="F65" i="103"/>
  <c r="E65" i="103"/>
  <c r="D65" i="103"/>
  <c r="C65" i="103"/>
  <c r="B65" i="103"/>
  <c r="Q64" i="103"/>
  <c r="P64" i="103"/>
  <c r="O64" i="103"/>
  <c r="N64" i="103"/>
  <c r="M64" i="103"/>
  <c r="L64" i="103"/>
  <c r="K64" i="103"/>
  <c r="J64" i="103"/>
  <c r="I64" i="103"/>
  <c r="H64" i="103"/>
  <c r="G64" i="103"/>
  <c r="F64" i="103"/>
  <c r="E64" i="103"/>
  <c r="D64" i="103"/>
  <c r="C64" i="103"/>
  <c r="B64" i="103"/>
  <c r="O63" i="103"/>
  <c r="D63" i="103"/>
  <c r="Q62" i="103"/>
  <c r="P62" i="103"/>
  <c r="O62" i="103"/>
  <c r="N62" i="103"/>
  <c r="M62" i="103"/>
  <c r="L62" i="103"/>
  <c r="K62" i="103"/>
  <c r="J62" i="103"/>
  <c r="I62" i="103"/>
  <c r="H62" i="103"/>
  <c r="G62" i="103"/>
  <c r="F62" i="103"/>
  <c r="E62" i="103"/>
  <c r="D62" i="103"/>
  <c r="C62" i="103"/>
  <c r="B62" i="103"/>
  <c r="G61" i="103"/>
  <c r="R56" i="103"/>
  <c r="R54" i="103"/>
  <c r="Q52" i="103"/>
  <c r="P52" i="103"/>
  <c r="O52" i="103"/>
  <c r="N52" i="103"/>
  <c r="M52" i="103"/>
  <c r="L52" i="103"/>
  <c r="K52" i="103"/>
  <c r="J52" i="103"/>
  <c r="J137" i="103" s="1"/>
  <c r="I52" i="103"/>
  <c r="H52" i="103"/>
  <c r="G52" i="103"/>
  <c r="F52" i="103"/>
  <c r="E52" i="103"/>
  <c r="D52" i="103"/>
  <c r="D137" i="103" s="1"/>
  <c r="C52" i="103"/>
  <c r="B52" i="103"/>
  <c r="B137" i="103" s="1"/>
  <c r="R50" i="103"/>
  <c r="R47" i="103"/>
  <c r="R45" i="103"/>
  <c r="Q43" i="103"/>
  <c r="P43" i="103"/>
  <c r="O43" i="103"/>
  <c r="N43" i="103"/>
  <c r="M43" i="103"/>
  <c r="L43" i="103"/>
  <c r="K43" i="103"/>
  <c r="J43" i="103"/>
  <c r="I43" i="103"/>
  <c r="H43" i="103"/>
  <c r="G43" i="103"/>
  <c r="F43" i="103"/>
  <c r="E43" i="103"/>
  <c r="D43" i="103"/>
  <c r="C43" i="103"/>
  <c r="C42" i="103" s="1"/>
  <c r="B43" i="103"/>
  <c r="B77" i="103" s="1"/>
  <c r="N42" i="103"/>
  <c r="I42" i="103"/>
  <c r="F42" i="103"/>
  <c r="R40" i="103"/>
  <c r="R37" i="103"/>
  <c r="R35" i="103"/>
  <c r="Q33" i="103"/>
  <c r="P33" i="103"/>
  <c r="O33" i="103"/>
  <c r="N33" i="103"/>
  <c r="M33" i="103"/>
  <c r="M18" i="103" s="1"/>
  <c r="L33" i="103"/>
  <c r="L97" i="103" s="1"/>
  <c r="K33" i="103"/>
  <c r="J33" i="103"/>
  <c r="J124" i="103" s="1"/>
  <c r="I33" i="103"/>
  <c r="H33" i="103"/>
  <c r="G33" i="103"/>
  <c r="F33" i="103"/>
  <c r="E33" i="103"/>
  <c r="E18" i="103" s="1"/>
  <c r="D33" i="103"/>
  <c r="D124" i="103" s="1"/>
  <c r="C33" i="103"/>
  <c r="B33" i="103"/>
  <c r="B124" i="103" s="1"/>
  <c r="R31" i="103"/>
  <c r="R30" i="103"/>
  <c r="R28" i="103"/>
  <c r="R25" i="103"/>
  <c r="R23" i="103"/>
  <c r="Q21" i="103"/>
  <c r="P21" i="103"/>
  <c r="P18" i="103" s="1"/>
  <c r="O21" i="103"/>
  <c r="N21" i="103"/>
  <c r="N18" i="103" s="1"/>
  <c r="M21" i="103"/>
  <c r="L21" i="103"/>
  <c r="L63" i="103" s="1"/>
  <c r="K21" i="103"/>
  <c r="J21" i="103"/>
  <c r="I21" i="103"/>
  <c r="H21" i="103"/>
  <c r="H18" i="103" s="1"/>
  <c r="G21" i="103"/>
  <c r="G63" i="103" s="1"/>
  <c r="F21" i="103"/>
  <c r="F18" i="103" s="1"/>
  <c r="E21" i="103"/>
  <c r="D21" i="103"/>
  <c r="C21" i="103"/>
  <c r="B21" i="103"/>
  <c r="B63" i="103" s="1"/>
  <c r="R20" i="103"/>
  <c r="O18" i="103"/>
  <c r="K18" i="103"/>
  <c r="J18" i="103"/>
  <c r="G18" i="103"/>
  <c r="C18" i="103"/>
  <c r="C17" i="103" s="1"/>
  <c r="B18" i="103"/>
  <c r="B61" i="103" s="1"/>
  <c r="X14" i="103"/>
  <c r="AA13" i="103"/>
  <c r="AA16" i="103" s="1"/>
  <c r="Z13" i="103"/>
  <c r="Z16" i="103" s="1"/>
  <c r="Y13" i="103"/>
  <c r="X13" i="103"/>
  <c r="X16" i="103" s="1"/>
  <c r="W13" i="103"/>
  <c r="W16" i="103" s="1"/>
  <c r="V13" i="103"/>
  <c r="V16" i="103" s="1"/>
  <c r="U13" i="103"/>
  <c r="U16" i="103" s="1"/>
  <c r="R13" i="103"/>
  <c r="AA12" i="103"/>
  <c r="AA15" i="103" s="1"/>
  <c r="Z12" i="103"/>
  <c r="Y12" i="103"/>
  <c r="X12" i="103"/>
  <c r="X15" i="103" s="1"/>
  <c r="W12" i="103"/>
  <c r="W15" i="103" s="1"/>
  <c r="V12" i="103"/>
  <c r="U12" i="103"/>
  <c r="R12" i="103"/>
  <c r="AA11" i="103"/>
  <c r="AA14" i="103" s="1"/>
  <c r="Z11" i="103"/>
  <c r="Z14" i="103" s="1"/>
  <c r="Y11" i="103"/>
  <c r="X11" i="103"/>
  <c r="W11" i="103"/>
  <c r="V11" i="103"/>
  <c r="U11" i="103"/>
  <c r="S11" i="103"/>
  <c r="R11" i="103"/>
  <c r="T11" i="103" s="1"/>
  <c r="AA10" i="103"/>
  <c r="Z10" i="103"/>
  <c r="Z15" i="103" s="1"/>
  <c r="X10" i="103"/>
  <c r="S10" i="103"/>
  <c r="R10" i="103"/>
  <c r="T13" i="103" s="1"/>
  <c r="Q10" i="103"/>
  <c r="S13" i="103" s="1"/>
  <c r="P10" i="103"/>
  <c r="O10" i="103"/>
  <c r="N10" i="103"/>
  <c r="M10" i="103"/>
  <c r="W10" i="103" s="1"/>
  <c r="W14" i="103" s="1"/>
  <c r="L10" i="103"/>
  <c r="V10" i="103" s="1"/>
  <c r="K10" i="103"/>
  <c r="U10" i="103" s="1"/>
  <c r="J10" i="103"/>
  <c r="I10" i="103"/>
  <c r="H10" i="103"/>
  <c r="G10" i="103"/>
  <c r="F10" i="103"/>
  <c r="E10" i="103"/>
  <c r="D10" i="103"/>
  <c r="C10" i="103"/>
  <c r="B10" i="103"/>
  <c r="Q5" i="103"/>
  <c r="P5" i="103"/>
  <c r="O5" i="103"/>
  <c r="N5" i="103"/>
  <c r="M5" i="103"/>
  <c r="L5" i="103"/>
  <c r="K5" i="103"/>
  <c r="J5" i="103"/>
  <c r="J4" i="103" s="1"/>
  <c r="I5" i="103"/>
  <c r="H5" i="103"/>
  <c r="G5" i="103"/>
  <c r="F5" i="103"/>
  <c r="E5" i="103"/>
  <c r="D5" i="103"/>
  <c r="C5" i="103"/>
  <c r="B5" i="103"/>
  <c r="Q4" i="103"/>
  <c r="R15" i="103" s="1"/>
  <c r="P4" i="103"/>
  <c r="N4" i="103"/>
  <c r="M4" i="103"/>
  <c r="L4" i="103"/>
  <c r="K4" i="103"/>
  <c r="I4" i="103"/>
  <c r="H4" i="103"/>
  <c r="G4" i="103"/>
  <c r="F4" i="103"/>
  <c r="E4" i="103"/>
  <c r="D4" i="103"/>
  <c r="C4" i="103"/>
  <c r="B4" i="103"/>
  <c r="B6" i="41"/>
  <c r="B4" i="41"/>
  <c r="B7" i="22"/>
  <c r="B5" i="22"/>
  <c r="B6" i="21"/>
  <c r="B4" i="21"/>
  <c r="B7" i="15"/>
  <c r="B5" i="15"/>
  <c r="B6" i="14"/>
  <c r="B4" i="14"/>
  <c r="B2" i="7"/>
  <c r="B4" i="7"/>
  <c r="B5" i="29" l="1"/>
  <c r="O4" i="102"/>
  <c r="B5" i="6"/>
  <c r="B4" i="5"/>
  <c r="C147" i="104"/>
  <c r="C159" i="104"/>
  <c r="C156" i="104"/>
  <c r="C153" i="104"/>
  <c r="C145" i="104"/>
  <c r="C165" i="104"/>
  <c r="C161" i="104"/>
  <c r="C143" i="104"/>
  <c r="C141" i="104"/>
  <c r="C166" i="104"/>
  <c r="C160" i="104"/>
  <c r="C146" i="104"/>
  <c r="C60" i="104"/>
  <c r="J117" i="104"/>
  <c r="J141" i="104"/>
  <c r="J145" i="104"/>
  <c r="B156" i="104"/>
  <c r="B160" i="104"/>
  <c r="J163" i="104"/>
  <c r="J88" i="104"/>
  <c r="J97" i="104"/>
  <c r="J104" i="104"/>
  <c r="B124" i="104"/>
  <c r="B146" i="104"/>
  <c r="J156" i="104"/>
  <c r="J160" i="104"/>
  <c r="B164" i="104"/>
  <c r="K61" i="104"/>
  <c r="K70" i="104"/>
  <c r="K77" i="104"/>
  <c r="J124" i="104"/>
  <c r="J146" i="104"/>
  <c r="B157" i="104"/>
  <c r="B161" i="104"/>
  <c r="J164" i="104"/>
  <c r="B60" i="104"/>
  <c r="B63" i="104"/>
  <c r="B76" i="104"/>
  <c r="B83" i="104"/>
  <c r="B90" i="104"/>
  <c r="B110" i="104"/>
  <c r="B131" i="104"/>
  <c r="B143" i="104"/>
  <c r="B147" i="104"/>
  <c r="J157" i="104"/>
  <c r="J161" i="104"/>
  <c r="B165" i="104"/>
  <c r="K163" i="104"/>
  <c r="K161" i="104"/>
  <c r="K159" i="104"/>
  <c r="K156" i="104"/>
  <c r="K153" i="104"/>
  <c r="K143" i="104"/>
  <c r="K165" i="104"/>
  <c r="K160" i="104"/>
  <c r="K146" i="104"/>
  <c r="K147" i="104"/>
  <c r="K145" i="104"/>
  <c r="K166" i="104"/>
  <c r="K141" i="104"/>
  <c r="K142" i="104"/>
  <c r="C144" i="104"/>
  <c r="C117" i="104"/>
  <c r="K117" i="104"/>
  <c r="K144" i="104"/>
  <c r="C151" i="104"/>
  <c r="C124" i="104"/>
  <c r="K151" i="104"/>
  <c r="K124" i="104"/>
  <c r="C157" i="104"/>
  <c r="K157" i="104"/>
  <c r="C131" i="104"/>
  <c r="C158" i="104"/>
  <c r="K158" i="104"/>
  <c r="K131" i="104"/>
  <c r="C164" i="104"/>
  <c r="C137" i="104"/>
  <c r="K137" i="104"/>
  <c r="K164" i="104"/>
  <c r="C63" i="104"/>
  <c r="C76" i="104"/>
  <c r="C83" i="104"/>
  <c r="C90" i="104"/>
  <c r="C103" i="104"/>
  <c r="C110" i="104"/>
  <c r="J131" i="104"/>
  <c r="J143" i="104"/>
  <c r="J147" i="104"/>
  <c r="J165" i="104"/>
  <c r="C142" i="104"/>
  <c r="J60" i="104"/>
  <c r="J63" i="104"/>
  <c r="J76" i="104"/>
  <c r="J83" i="104"/>
  <c r="J90" i="104"/>
  <c r="J110" i="104"/>
  <c r="B166" i="104"/>
  <c r="K60" i="104"/>
  <c r="K63" i="104"/>
  <c r="K76" i="104"/>
  <c r="K83" i="104"/>
  <c r="K90" i="104"/>
  <c r="K103" i="104"/>
  <c r="K110" i="104"/>
  <c r="B153" i="104"/>
  <c r="D60" i="104"/>
  <c r="L60" i="104"/>
  <c r="D61" i="104"/>
  <c r="L61" i="104"/>
  <c r="D63" i="104"/>
  <c r="L63" i="104"/>
  <c r="D70" i="104"/>
  <c r="L70" i="104"/>
  <c r="D76" i="104"/>
  <c r="L76" i="104"/>
  <c r="D77" i="104"/>
  <c r="L77" i="104"/>
  <c r="D83" i="104"/>
  <c r="L83" i="104"/>
  <c r="D88" i="104"/>
  <c r="L88" i="104"/>
  <c r="D90" i="104"/>
  <c r="L90" i="104"/>
  <c r="D97" i="104"/>
  <c r="L97" i="104"/>
  <c r="D103" i="104"/>
  <c r="L103" i="104"/>
  <c r="D104" i="104"/>
  <c r="L104" i="104"/>
  <c r="D110" i="104"/>
  <c r="L110" i="104"/>
  <c r="D117" i="104"/>
  <c r="L117" i="104"/>
  <c r="D124" i="104"/>
  <c r="L124" i="104"/>
  <c r="D131" i="104"/>
  <c r="L131" i="104"/>
  <c r="D137" i="104"/>
  <c r="L137" i="104"/>
  <c r="D141" i="104"/>
  <c r="L141" i="104"/>
  <c r="D143" i="104"/>
  <c r="L143" i="104"/>
  <c r="D145" i="104"/>
  <c r="L145" i="104"/>
  <c r="D146" i="104"/>
  <c r="L146" i="104"/>
  <c r="D147" i="104"/>
  <c r="L147" i="104"/>
  <c r="L150" i="104"/>
  <c r="D153" i="104"/>
  <c r="L153" i="104"/>
  <c r="D156" i="104"/>
  <c r="L156" i="104"/>
  <c r="D159" i="104"/>
  <c r="L159" i="104"/>
  <c r="D160" i="104"/>
  <c r="L160" i="104"/>
  <c r="D161" i="104"/>
  <c r="L161" i="104"/>
  <c r="L163" i="104"/>
  <c r="D165" i="104"/>
  <c r="L165" i="104"/>
  <c r="E60" i="104"/>
  <c r="M60" i="104"/>
  <c r="E61" i="104"/>
  <c r="M61" i="104"/>
  <c r="E63" i="104"/>
  <c r="M63" i="104"/>
  <c r="E70" i="104"/>
  <c r="M70" i="104"/>
  <c r="E76" i="104"/>
  <c r="M76" i="104"/>
  <c r="E77" i="104"/>
  <c r="M77" i="104"/>
  <c r="E83" i="104"/>
  <c r="M83" i="104"/>
  <c r="E88" i="104"/>
  <c r="M88" i="104"/>
  <c r="E90" i="104"/>
  <c r="M90" i="104"/>
  <c r="E97" i="104"/>
  <c r="M97" i="104"/>
  <c r="E103" i="104"/>
  <c r="M103" i="104"/>
  <c r="E104" i="104"/>
  <c r="M104" i="104"/>
  <c r="E110" i="104"/>
  <c r="M110" i="104"/>
  <c r="E117" i="104"/>
  <c r="M117" i="104"/>
  <c r="E124" i="104"/>
  <c r="M124" i="104"/>
  <c r="E131" i="104"/>
  <c r="M131" i="104"/>
  <c r="E137" i="104"/>
  <c r="M137" i="104"/>
  <c r="E141" i="104"/>
  <c r="M141" i="104"/>
  <c r="E143" i="104"/>
  <c r="M143" i="104"/>
  <c r="E145" i="104"/>
  <c r="M145" i="104"/>
  <c r="E146" i="104"/>
  <c r="M146" i="104"/>
  <c r="E147" i="104"/>
  <c r="M147" i="104"/>
  <c r="M150" i="104"/>
  <c r="E153" i="104"/>
  <c r="M153" i="104"/>
  <c r="E156" i="104"/>
  <c r="M156" i="104"/>
  <c r="E159" i="104"/>
  <c r="M159" i="104"/>
  <c r="E160" i="104"/>
  <c r="M160" i="104"/>
  <c r="E161" i="104"/>
  <c r="M161" i="104"/>
  <c r="M163" i="104"/>
  <c r="E165" i="104"/>
  <c r="M165" i="104"/>
  <c r="F60" i="104"/>
  <c r="N60" i="104"/>
  <c r="F61" i="104"/>
  <c r="N61" i="104"/>
  <c r="F63" i="104"/>
  <c r="N63" i="104"/>
  <c r="F70" i="104"/>
  <c r="N70" i="104"/>
  <c r="F76" i="104"/>
  <c r="N76" i="104"/>
  <c r="F77" i="104"/>
  <c r="N77" i="104"/>
  <c r="F83" i="104"/>
  <c r="N83" i="104"/>
  <c r="F88" i="104"/>
  <c r="N88" i="104"/>
  <c r="F90" i="104"/>
  <c r="N90" i="104"/>
  <c r="F97" i="104"/>
  <c r="N97" i="104"/>
  <c r="F103" i="104"/>
  <c r="N103" i="104"/>
  <c r="F104" i="104"/>
  <c r="N104" i="104"/>
  <c r="F110" i="104"/>
  <c r="N110" i="104"/>
  <c r="F117" i="104"/>
  <c r="N117" i="104"/>
  <c r="F124" i="104"/>
  <c r="N124" i="104"/>
  <c r="F131" i="104"/>
  <c r="N131" i="104"/>
  <c r="F137" i="104"/>
  <c r="N137" i="104"/>
  <c r="F141" i="104"/>
  <c r="N141" i="104"/>
  <c r="F143" i="104"/>
  <c r="N143" i="104"/>
  <c r="F145" i="104"/>
  <c r="N145" i="104"/>
  <c r="F146" i="104"/>
  <c r="N146" i="104"/>
  <c r="F147" i="104"/>
  <c r="N147" i="104"/>
  <c r="N150" i="104"/>
  <c r="F153" i="104"/>
  <c r="N153" i="104"/>
  <c r="F156" i="104"/>
  <c r="N156" i="104"/>
  <c r="F159" i="104"/>
  <c r="N159" i="104"/>
  <c r="F160" i="104"/>
  <c r="N160" i="104"/>
  <c r="F161" i="104"/>
  <c r="N161" i="104"/>
  <c r="F163" i="104"/>
  <c r="N163" i="104"/>
  <c r="F165" i="104"/>
  <c r="N165" i="104"/>
  <c r="G60" i="104"/>
  <c r="O60" i="104"/>
  <c r="G61" i="104"/>
  <c r="O61" i="104"/>
  <c r="G63" i="104"/>
  <c r="O63" i="104"/>
  <c r="G70" i="104"/>
  <c r="O70" i="104"/>
  <c r="G76" i="104"/>
  <c r="O76" i="104"/>
  <c r="G77" i="104"/>
  <c r="O77" i="104"/>
  <c r="G83" i="104"/>
  <c r="O83" i="104"/>
  <c r="G88" i="104"/>
  <c r="O88" i="104"/>
  <c r="G90" i="104"/>
  <c r="O90" i="104"/>
  <c r="G97" i="104"/>
  <c r="O97" i="104"/>
  <c r="G103" i="104"/>
  <c r="O103" i="104"/>
  <c r="G104" i="104"/>
  <c r="O104" i="104"/>
  <c r="G110" i="104"/>
  <c r="O110" i="104"/>
  <c r="G117" i="104"/>
  <c r="O117" i="104"/>
  <c r="G124" i="104"/>
  <c r="O124" i="104"/>
  <c r="G131" i="104"/>
  <c r="O131" i="104"/>
  <c r="G137" i="104"/>
  <c r="O137" i="104"/>
  <c r="G141" i="104"/>
  <c r="O141" i="104"/>
  <c r="G143" i="104"/>
  <c r="O143" i="104"/>
  <c r="G145" i="104"/>
  <c r="O145" i="104"/>
  <c r="G146" i="104"/>
  <c r="O146" i="104"/>
  <c r="G147" i="104"/>
  <c r="O147" i="104"/>
  <c r="O149" i="104"/>
  <c r="O150" i="104"/>
  <c r="G153" i="104"/>
  <c r="O153" i="104"/>
  <c r="G156" i="104"/>
  <c r="O156" i="104"/>
  <c r="G159" i="104"/>
  <c r="O159" i="104"/>
  <c r="G160" i="104"/>
  <c r="O160" i="104"/>
  <c r="G161" i="104"/>
  <c r="O161" i="104"/>
  <c r="G163" i="104"/>
  <c r="O163" i="104"/>
  <c r="G165" i="104"/>
  <c r="O165" i="104"/>
  <c r="H60" i="104"/>
  <c r="P60" i="104"/>
  <c r="H61" i="104"/>
  <c r="P61" i="104"/>
  <c r="H63" i="104"/>
  <c r="P63" i="104"/>
  <c r="H70" i="104"/>
  <c r="P70" i="104"/>
  <c r="H76" i="104"/>
  <c r="P76" i="104"/>
  <c r="H77" i="104"/>
  <c r="P77" i="104"/>
  <c r="H83" i="104"/>
  <c r="P83" i="104"/>
  <c r="H88" i="104"/>
  <c r="P88" i="104"/>
  <c r="H90" i="104"/>
  <c r="P90" i="104"/>
  <c r="H97" i="104"/>
  <c r="P97" i="104"/>
  <c r="H103" i="104"/>
  <c r="P103" i="104"/>
  <c r="H104" i="104"/>
  <c r="P104" i="104"/>
  <c r="H110" i="104"/>
  <c r="P110" i="104"/>
  <c r="H117" i="104"/>
  <c r="P117" i="104"/>
  <c r="H124" i="104"/>
  <c r="P124" i="104"/>
  <c r="H131" i="104"/>
  <c r="P131" i="104"/>
  <c r="H137" i="104"/>
  <c r="P137" i="104"/>
  <c r="H141" i="104"/>
  <c r="P141" i="104"/>
  <c r="H143" i="104"/>
  <c r="P143" i="104"/>
  <c r="H145" i="104"/>
  <c r="P145" i="104"/>
  <c r="H146" i="104"/>
  <c r="P146" i="104"/>
  <c r="H147" i="104"/>
  <c r="P147" i="104"/>
  <c r="P149" i="104"/>
  <c r="P150" i="104"/>
  <c r="H153" i="104"/>
  <c r="P153" i="104"/>
  <c r="H156" i="104"/>
  <c r="P156" i="104"/>
  <c r="H159" i="104"/>
  <c r="P159" i="104"/>
  <c r="H160" i="104"/>
  <c r="P160" i="104"/>
  <c r="H161" i="104"/>
  <c r="P161" i="104"/>
  <c r="H163" i="104"/>
  <c r="P163" i="104"/>
  <c r="H165" i="104"/>
  <c r="P165" i="104"/>
  <c r="I60" i="104"/>
  <c r="Q60" i="104"/>
  <c r="I61" i="104"/>
  <c r="Q61" i="104"/>
  <c r="I63" i="104"/>
  <c r="Q63" i="104"/>
  <c r="I70" i="104"/>
  <c r="Q70" i="104"/>
  <c r="I76" i="104"/>
  <c r="Q76" i="104"/>
  <c r="I77" i="104"/>
  <c r="Q77" i="104"/>
  <c r="I83" i="104"/>
  <c r="Q83" i="104"/>
  <c r="I88" i="104"/>
  <c r="Q88" i="104"/>
  <c r="I90" i="104"/>
  <c r="Q90" i="104"/>
  <c r="I97" i="104"/>
  <c r="Q97" i="104"/>
  <c r="I103" i="104"/>
  <c r="Q103" i="104"/>
  <c r="I104" i="104"/>
  <c r="Q104" i="104"/>
  <c r="I110" i="104"/>
  <c r="Q110" i="104"/>
  <c r="I117" i="104"/>
  <c r="Q117" i="104"/>
  <c r="I124" i="104"/>
  <c r="Q124" i="104"/>
  <c r="I131" i="104"/>
  <c r="Q131" i="104"/>
  <c r="I137" i="104"/>
  <c r="Q137" i="104"/>
  <c r="I141" i="104"/>
  <c r="Q141" i="104"/>
  <c r="I143" i="104"/>
  <c r="Q143" i="104"/>
  <c r="I145" i="104"/>
  <c r="Q145" i="104"/>
  <c r="I146" i="104"/>
  <c r="Q146" i="104"/>
  <c r="I147" i="104"/>
  <c r="Q147" i="104"/>
  <c r="Q149" i="104"/>
  <c r="Q150" i="104"/>
  <c r="I153" i="104"/>
  <c r="Q153" i="104"/>
  <c r="I156" i="104"/>
  <c r="Q156" i="104"/>
  <c r="I159" i="104"/>
  <c r="Q159" i="104"/>
  <c r="I160" i="104"/>
  <c r="Q160" i="104"/>
  <c r="I161" i="104"/>
  <c r="Q161" i="104"/>
  <c r="I163" i="104"/>
  <c r="Q163" i="104"/>
  <c r="I165" i="104"/>
  <c r="Q165" i="104"/>
  <c r="E88" i="103"/>
  <c r="E61" i="103"/>
  <c r="E17" i="103"/>
  <c r="E144" i="103" s="1"/>
  <c r="M88" i="103"/>
  <c r="M61" i="103"/>
  <c r="C166" i="103"/>
  <c r="C165" i="103"/>
  <c r="C163" i="103"/>
  <c r="C162" i="103"/>
  <c r="C161" i="103"/>
  <c r="C160" i="103"/>
  <c r="C159" i="103"/>
  <c r="C156" i="103"/>
  <c r="C155" i="103"/>
  <c r="C154" i="103"/>
  <c r="C153" i="103"/>
  <c r="C152" i="103"/>
  <c r="C148" i="103"/>
  <c r="C147" i="103"/>
  <c r="C146" i="103"/>
  <c r="C145" i="103"/>
  <c r="C143" i="103"/>
  <c r="C141" i="103"/>
  <c r="C60" i="103"/>
  <c r="U14" i="103"/>
  <c r="U15" i="103"/>
  <c r="V15" i="103"/>
  <c r="V14" i="103"/>
  <c r="F142" i="103"/>
  <c r="F88" i="103"/>
  <c r="F17" i="103"/>
  <c r="F61" i="103"/>
  <c r="N88" i="103"/>
  <c r="N61" i="103"/>
  <c r="N17" i="103"/>
  <c r="C157" i="103"/>
  <c r="C103" i="103"/>
  <c r="C76" i="103"/>
  <c r="H88" i="103"/>
  <c r="H61" i="103"/>
  <c r="P142" i="103"/>
  <c r="P88" i="103"/>
  <c r="P17" i="103"/>
  <c r="P61" i="103"/>
  <c r="I117" i="103"/>
  <c r="I90" i="103"/>
  <c r="I63" i="103"/>
  <c r="G137" i="103"/>
  <c r="G110" i="103"/>
  <c r="G83" i="103"/>
  <c r="L124" i="103"/>
  <c r="K88" i="103"/>
  <c r="K61" i="103"/>
  <c r="B42" i="103"/>
  <c r="P164" i="103"/>
  <c r="P137" i="103"/>
  <c r="P110" i="103"/>
  <c r="P83" i="103"/>
  <c r="P42" i="103"/>
  <c r="B104" i="103"/>
  <c r="B117" i="103"/>
  <c r="B131" i="103"/>
  <c r="K131" i="103"/>
  <c r="K104" i="103"/>
  <c r="K77" i="103"/>
  <c r="D18" i="103"/>
  <c r="L18" i="103"/>
  <c r="N151" i="103"/>
  <c r="N124" i="103"/>
  <c r="N97" i="103"/>
  <c r="N70" i="103"/>
  <c r="Q137" i="103"/>
  <c r="Q110" i="103"/>
  <c r="Q83" i="103"/>
  <c r="D70" i="103"/>
  <c r="D97" i="103"/>
  <c r="D104" i="103"/>
  <c r="G124" i="103"/>
  <c r="G97" i="103"/>
  <c r="G70" i="103"/>
  <c r="O124" i="103"/>
  <c r="O97" i="103"/>
  <c r="O70" i="103"/>
  <c r="D42" i="103"/>
  <c r="L42" i="103"/>
  <c r="E131" i="103"/>
  <c r="E104" i="103"/>
  <c r="E77" i="103"/>
  <c r="M131" i="103"/>
  <c r="M104" i="103"/>
  <c r="M77" i="103"/>
  <c r="F63" i="103"/>
  <c r="J77" i="103"/>
  <c r="J88" i="103"/>
  <c r="J104" i="103"/>
  <c r="J117" i="103"/>
  <c r="J131" i="103"/>
  <c r="Q117" i="103"/>
  <c r="Q90" i="103"/>
  <c r="Q63" i="103"/>
  <c r="E151" i="103"/>
  <c r="E124" i="103"/>
  <c r="E97" i="103"/>
  <c r="E70" i="103"/>
  <c r="J42" i="103"/>
  <c r="K117" i="103"/>
  <c r="K90" i="103"/>
  <c r="K63" i="103"/>
  <c r="K42" i="103"/>
  <c r="I137" i="103"/>
  <c r="I110" i="103"/>
  <c r="I83" i="103"/>
  <c r="D77" i="103"/>
  <c r="D131" i="103"/>
  <c r="S12" i="103"/>
  <c r="E117" i="103"/>
  <c r="E90" i="103"/>
  <c r="E63" i="103"/>
  <c r="M117" i="103"/>
  <c r="M90" i="103"/>
  <c r="M63" i="103"/>
  <c r="H124" i="103"/>
  <c r="H97" i="103"/>
  <c r="H70" i="103"/>
  <c r="P124" i="103"/>
  <c r="P97" i="103"/>
  <c r="P70" i="103"/>
  <c r="E42" i="103"/>
  <c r="M42" i="103"/>
  <c r="F131" i="103"/>
  <c r="F104" i="103"/>
  <c r="F77" i="103"/>
  <c r="N158" i="103"/>
  <c r="N131" i="103"/>
  <c r="N104" i="103"/>
  <c r="N77" i="103"/>
  <c r="C164" i="103"/>
  <c r="C137" i="103"/>
  <c r="C110" i="103"/>
  <c r="C83" i="103"/>
  <c r="K137" i="103"/>
  <c r="K110" i="103"/>
  <c r="K83" i="103"/>
  <c r="J61" i="103"/>
  <c r="L70" i="103"/>
  <c r="L77" i="103"/>
  <c r="L104" i="103"/>
  <c r="L117" i="103"/>
  <c r="L131" i="103"/>
  <c r="C142" i="103"/>
  <c r="C88" i="103"/>
  <c r="C61" i="103"/>
  <c r="M124" i="103"/>
  <c r="M97" i="103"/>
  <c r="M70" i="103"/>
  <c r="H137" i="103"/>
  <c r="H110" i="103"/>
  <c r="H83" i="103"/>
  <c r="O4" i="103"/>
  <c r="Y10" i="103" s="1"/>
  <c r="T12" i="103"/>
  <c r="G88" i="103"/>
  <c r="O88" i="103"/>
  <c r="F144" i="103"/>
  <c r="F117" i="103"/>
  <c r="F90" i="103"/>
  <c r="N144" i="103"/>
  <c r="N117" i="103"/>
  <c r="N90" i="103"/>
  <c r="I124" i="103"/>
  <c r="I97" i="103"/>
  <c r="I70" i="103"/>
  <c r="Q124" i="103"/>
  <c r="Q97" i="103"/>
  <c r="Q70" i="103"/>
  <c r="F157" i="103"/>
  <c r="F103" i="103"/>
  <c r="F76" i="103"/>
  <c r="N157" i="103"/>
  <c r="N103" i="103"/>
  <c r="N76" i="103"/>
  <c r="G131" i="103"/>
  <c r="G104" i="103"/>
  <c r="G77" i="103"/>
  <c r="O131" i="103"/>
  <c r="O104" i="103"/>
  <c r="O77" i="103"/>
  <c r="J63" i="103"/>
  <c r="B83" i="103"/>
  <c r="B90" i="103"/>
  <c r="B110" i="103"/>
  <c r="I103" i="103"/>
  <c r="I76" i="103"/>
  <c r="C158" i="103"/>
  <c r="C131" i="103"/>
  <c r="C104" i="103"/>
  <c r="C77" i="103"/>
  <c r="C144" i="103"/>
  <c r="C117" i="103"/>
  <c r="C90" i="103"/>
  <c r="C63" i="103"/>
  <c r="F151" i="103"/>
  <c r="F124" i="103"/>
  <c r="F97" i="103"/>
  <c r="F70" i="103"/>
  <c r="G117" i="103"/>
  <c r="G90" i="103"/>
  <c r="O117" i="103"/>
  <c r="O90" i="103"/>
  <c r="G42" i="103"/>
  <c r="O42" i="103"/>
  <c r="P158" i="103"/>
  <c r="E164" i="103"/>
  <c r="D83" i="103"/>
  <c r="D90" i="103"/>
  <c r="D110" i="103"/>
  <c r="O137" i="103"/>
  <c r="O110" i="103"/>
  <c r="O83" i="103"/>
  <c r="B88" i="103"/>
  <c r="I18" i="103"/>
  <c r="Q18" i="103"/>
  <c r="H117" i="103"/>
  <c r="H90" i="103"/>
  <c r="H63" i="103"/>
  <c r="P144" i="103"/>
  <c r="P117" i="103"/>
  <c r="P90" i="103"/>
  <c r="P63" i="103"/>
  <c r="C151" i="103"/>
  <c r="C124" i="103"/>
  <c r="C97" i="103"/>
  <c r="C70" i="103"/>
  <c r="K124" i="103"/>
  <c r="K97" i="103"/>
  <c r="K70" i="103"/>
  <c r="H42" i="103"/>
  <c r="Q42" i="103"/>
  <c r="I131" i="103"/>
  <c r="I104" i="103"/>
  <c r="I77" i="103"/>
  <c r="Q131" i="103"/>
  <c r="Q104" i="103"/>
  <c r="Q77" i="103"/>
  <c r="F164" i="103"/>
  <c r="F137" i="103"/>
  <c r="F110" i="103"/>
  <c r="F83" i="103"/>
  <c r="N164" i="103"/>
  <c r="N137" i="103"/>
  <c r="N110" i="103"/>
  <c r="N83" i="103"/>
  <c r="O61" i="103"/>
  <c r="N63" i="103"/>
  <c r="J83" i="103"/>
  <c r="J90" i="103"/>
  <c r="J110" i="103"/>
  <c r="E83" i="103"/>
  <c r="M83" i="103"/>
  <c r="E110" i="103"/>
  <c r="M110" i="103"/>
  <c r="E137" i="103"/>
  <c r="M137" i="103"/>
  <c r="H77" i="103"/>
  <c r="P77" i="103"/>
  <c r="H104" i="103"/>
  <c r="P104" i="103"/>
  <c r="H131" i="103"/>
  <c r="P131" i="103"/>
  <c r="S86" i="102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S76" i="102"/>
  <c r="T76" i="102"/>
  <c r="U76" i="102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Q56" i="102"/>
  <c r="Q54" i="102" s="1"/>
  <c r="R56" i="102"/>
  <c r="S56" i="102"/>
  <c r="T56" i="102"/>
  <c r="U56" i="102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G54" i="102" s="1"/>
  <c r="R5" i="23" s="1"/>
  <c r="AH56" i="102"/>
  <c r="AI56" i="102"/>
  <c r="AJ56" i="102"/>
  <c r="AK56" i="102"/>
  <c r="AL56" i="102"/>
  <c r="AM56" i="102"/>
  <c r="AN56" i="102"/>
  <c r="AO56" i="102"/>
  <c r="AP56" i="102"/>
  <c r="AQ56" i="102"/>
  <c r="AR56" i="102"/>
  <c r="AS56" i="102"/>
  <c r="AT56" i="102"/>
  <c r="AU56" i="102"/>
  <c r="AV56" i="102"/>
  <c r="AW56" i="102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T37" i="102"/>
  <c r="U37" i="102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D184" i="102"/>
  <c r="C184" i="102"/>
  <c r="B184" i="102"/>
  <c r="I183" i="102"/>
  <c r="H183" i="102"/>
  <c r="G183" i="102"/>
  <c r="F183" i="102"/>
  <c r="E183" i="102"/>
  <c r="D183" i="102"/>
  <c r="C183" i="102"/>
  <c r="B183" i="102"/>
  <c r="Q173" i="102"/>
  <c r="P173" i="102"/>
  <c r="O173" i="102"/>
  <c r="N173" i="102"/>
  <c r="M173" i="102"/>
  <c r="L173" i="102"/>
  <c r="K173" i="102"/>
  <c r="J173" i="102"/>
  <c r="I173" i="102"/>
  <c r="H173" i="102"/>
  <c r="G173" i="102"/>
  <c r="F173" i="102"/>
  <c r="E173" i="102"/>
  <c r="D173" i="102"/>
  <c r="C173" i="102"/>
  <c r="B173" i="102"/>
  <c r="Q172" i="102"/>
  <c r="P172" i="102"/>
  <c r="O172" i="102"/>
  <c r="N172" i="102"/>
  <c r="M172" i="102"/>
  <c r="L172" i="102"/>
  <c r="K172" i="102"/>
  <c r="J172" i="102"/>
  <c r="I172" i="102"/>
  <c r="H172" i="102"/>
  <c r="G172" i="102"/>
  <c r="F172" i="102"/>
  <c r="E172" i="102"/>
  <c r="D172" i="102"/>
  <c r="C172" i="102"/>
  <c r="B172" i="102"/>
  <c r="Q170" i="102"/>
  <c r="P170" i="102"/>
  <c r="O170" i="102"/>
  <c r="N170" i="102"/>
  <c r="M170" i="102"/>
  <c r="L170" i="102"/>
  <c r="K170" i="102"/>
  <c r="J170" i="102"/>
  <c r="I170" i="102"/>
  <c r="H170" i="102"/>
  <c r="G170" i="102"/>
  <c r="F170" i="102"/>
  <c r="E170" i="102"/>
  <c r="D170" i="102"/>
  <c r="C170" i="102"/>
  <c r="B170" i="102"/>
  <c r="Q169" i="102"/>
  <c r="P169" i="102"/>
  <c r="O169" i="102"/>
  <c r="N169" i="102"/>
  <c r="M169" i="102"/>
  <c r="L169" i="102"/>
  <c r="K169" i="102"/>
  <c r="J169" i="102"/>
  <c r="I169" i="102"/>
  <c r="H169" i="102"/>
  <c r="G169" i="102"/>
  <c r="F169" i="102"/>
  <c r="E169" i="102"/>
  <c r="D169" i="102"/>
  <c r="C169" i="102"/>
  <c r="B169" i="102"/>
  <c r="Q168" i="102"/>
  <c r="P168" i="102"/>
  <c r="O168" i="102"/>
  <c r="N168" i="102"/>
  <c r="M168" i="102"/>
  <c r="L168" i="102"/>
  <c r="K168" i="102"/>
  <c r="J168" i="102"/>
  <c r="I168" i="102"/>
  <c r="H168" i="102"/>
  <c r="G168" i="102"/>
  <c r="F168" i="102"/>
  <c r="E168" i="102"/>
  <c r="D168" i="102"/>
  <c r="C168" i="102"/>
  <c r="B168" i="102"/>
  <c r="Q167" i="102"/>
  <c r="P167" i="102"/>
  <c r="O167" i="102"/>
  <c r="N167" i="102"/>
  <c r="M167" i="102"/>
  <c r="L167" i="102"/>
  <c r="K167" i="102"/>
  <c r="J167" i="102"/>
  <c r="I167" i="102"/>
  <c r="H167" i="102"/>
  <c r="G167" i="102"/>
  <c r="F167" i="102"/>
  <c r="E167" i="102"/>
  <c r="D167" i="102"/>
  <c r="C167" i="102"/>
  <c r="B167" i="102"/>
  <c r="Q166" i="102"/>
  <c r="P166" i="102"/>
  <c r="O166" i="102"/>
  <c r="N166" i="102"/>
  <c r="M166" i="102"/>
  <c r="L166" i="102"/>
  <c r="K166" i="102"/>
  <c r="J166" i="102"/>
  <c r="I166" i="102"/>
  <c r="H166" i="102"/>
  <c r="G166" i="102"/>
  <c r="F166" i="102"/>
  <c r="E166" i="102"/>
  <c r="D166" i="102"/>
  <c r="C166" i="102"/>
  <c r="B166" i="102"/>
  <c r="Q163" i="102"/>
  <c r="P163" i="102"/>
  <c r="O163" i="102"/>
  <c r="N163" i="102"/>
  <c r="M163" i="102"/>
  <c r="L163" i="102"/>
  <c r="K163" i="102"/>
  <c r="J163" i="102"/>
  <c r="I163" i="102"/>
  <c r="H163" i="102"/>
  <c r="G163" i="102"/>
  <c r="F163" i="102"/>
  <c r="E163" i="102"/>
  <c r="D163" i="102"/>
  <c r="C163" i="102"/>
  <c r="B163" i="102"/>
  <c r="Q162" i="102"/>
  <c r="P162" i="102"/>
  <c r="O162" i="102"/>
  <c r="N162" i="102"/>
  <c r="M162" i="102"/>
  <c r="L162" i="102"/>
  <c r="K162" i="102"/>
  <c r="J162" i="102"/>
  <c r="I162" i="102"/>
  <c r="H162" i="102"/>
  <c r="G162" i="102"/>
  <c r="F162" i="102"/>
  <c r="E162" i="102"/>
  <c r="D162" i="102"/>
  <c r="C162" i="102"/>
  <c r="B162" i="102"/>
  <c r="Q161" i="102"/>
  <c r="P161" i="102"/>
  <c r="O161" i="102"/>
  <c r="N161" i="102"/>
  <c r="M161" i="102"/>
  <c r="L161" i="102"/>
  <c r="K161" i="102"/>
  <c r="J161" i="102"/>
  <c r="I161" i="102"/>
  <c r="H161" i="102"/>
  <c r="G161" i="102"/>
  <c r="F161" i="102"/>
  <c r="E161" i="102"/>
  <c r="D161" i="102"/>
  <c r="C161" i="102"/>
  <c r="B161" i="102"/>
  <c r="Q160" i="102"/>
  <c r="P160" i="102"/>
  <c r="O160" i="102"/>
  <c r="N160" i="102"/>
  <c r="M160" i="102"/>
  <c r="L160" i="102"/>
  <c r="K160" i="102"/>
  <c r="J160" i="102"/>
  <c r="I160" i="102"/>
  <c r="H160" i="102"/>
  <c r="G160" i="102"/>
  <c r="F160" i="102"/>
  <c r="E160" i="102"/>
  <c r="D160" i="102"/>
  <c r="C160" i="102"/>
  <c r="B160" i="102"/>
  <c r="Q159" i="102"/>
  <c r="P159" i="102"/>
  <c r="O159" i="102"/>
  <c r="N159" i="102"/>
  <c r="M159" i="102"/>
  <c r="L159" i="102"/>
  <c r="K159" i="102"/>
  <c r="J159" i="102"/>
  <c r="I159" i="102"/>
  <c r="H159" i="102"/>
  <c r="G159" i="102"/>
  <c r="F159" i="102"/>
  <c r="E159" i="102"/>
  <c r="D159" i="102"/>
  <c r="C159" i="102"/>
  <c r="B159" i="102"/>
  <c r="Q157" i="102"/>
  <c r="P157" i="102"/>
  <c r="O157" i="102"/>
  <c r="N157" i="102"/>
  <c r="M157" i="102"/>
  <c r="L157" i="102"/>
  <c r="K157" i="102"/>
  <c r="J157" i="102"/>
  <c r="I157" i="102"/>
  <c r="H157" i="102"/>
  <c r="G157" i="102"/>
  <c r="F157" i="102"/>
  <c r="E157" i="102"/>
  <c r="D157" i="102"/>
  <c r="C157" i="102"/>
  <c r="B157" i="102"/>
  <c r="Q156" i="102"/>
  <c r="P156" i="102"/>
  <c r="O156" i="102"/>
  <c r="N156" i="102"/>
  <c r="M156" i="102"/>
  <c r="L156" i="102"/>
  <c r="K156" i="102"/>
  <c r="J156" i="102"/>
  <c r="I156" i="102"/>
  <c r="H156" i="102"/>
  <c r="G156" i="102"/>
  <c r="F156" i="102"/>
  <c r="E156" i="102"/>
  <c r="D156" i="102"/>
  <c r="C156" i="102"/>
  <c r="B156" i="102"/>
  <c r="Q155" i="102"/>
  <c r="P155" i="102"/>
  <c r="O155" i="102"/>
  <c r="N155" i="102"/>
  <c r="M155" i="102"/>
  <c r="L155" i="102"/>
  <c r="K155" i="102"/>
  <c r="J155" i="102"/>
  <c r="I155" i="102"/>
  <c r="H155" i="102"/>
  <c r="G155" i="102"/>
  <c r="F155" i="102"/>
  <c r="E155" i="102"/>
  <c r="D155" i="102"/>
  <c r="C155" i="102"/>
  <c r="B155" i="102"/>
  <c r="Q154" i="102"/>
  <c r="P154" i="102"/>
  <c r="O154" i="102"/>
  <c r="N154" i="102"/>
  <c r="M154" i="102"/>
  <c r="L154" i="102"/>
  <c r="K154" i="102"/>
  <c r="J154" i="102"/>
  <c r="I154" i="102"/>
  <c r="H154" i="102"/>
  <c r="G154" i="102"/>
  <c r="F154" i="102"/>
  <c r="E154" i="102"/>
  <c r="D154" i="102"/>
  <c r="C154" i="102"/>
  <c r="B154" i="102"/>
  <c r="Q153" i="102"/>
  <c r="P153" i="102"/>
  <c r="O153" i="102"/>
  <c r="N153" i="102"/>
  <c r="M153" i="102"/>
  <c r="L153" i="102"/>
  <c r="K153" i="102"/>
  <c r="J153" i="102"/>
  <c r="I153" i="102"/>
  <c r="H153" i="102"/>
  <c r="G153" i="102"/>
  <c r="F153" i="102"/>
  <c r="E153" i="102"/>
  <c r="D153" i="102"/>
  <c r="C153" i="102"/>
  <c r="B153" i="102"/>
  <c r="Q152" i="102"/>
  <c r="P152" i="102"/>
  <c r="O152" i="102"/>
  <c r="N152" i="102"/>
  <c r="M152" i="102"/>
  <c r="L152" i="102"/>
  <c r="K152" i="102"/>
  <c r="J152" i="102"/>
  <c r="I152" i="102"/>
  <c r="H152" i="102"/>
  <c r="G152" i="102"/>
  <c r="F152" i="102"/>
  <c r="E152" i="102"/>
  <c r="D152" i="102"/>
  <c r="C152" i="102"/>
  <c r="B152" i="102"/>
  <c r="Q150" i="102"/>
  <c r="P150" i="102"/>
  <c r="O150" i="102"/>
  <c r="N150" i="102"/>
  <c r="M150" i="102"/>
  <c r="L150" i="102"/>
  <c r="K150" i="102"/>
  <c r="J150" i="102"/>
  <c r="I150" i="102"/>
  <c r="H150" i="102"/>
  <c r="G150" i="102"/>
  <c r="F150" i="102"/>
  <c r="E150" i="102"/>
  <c r="D150" i="102"/>
  <c r="C150" i="102"/>
  <c r="B150" i="102"/>
  <c r="Q146" i="102"/>
  <c r="P146" i="102"/>
  <c r="O146" i="102"/>
  <c r="N146" i="102"/>
  <c r="M146" i="102"/>
  <c r="L146" i="102"/>
  <c r="K146" i="102"/>
  <c r="J146" i="102"/>
  <c r="I146" i="102"/>
  <c r="H146" i="102"/>
  <c r="G146" i="102"/>
  <c r="F146" i="102"/>
  <c r="E146" i="102"/>
  <c r="D146" i="102"/>
  <c r="C146" i="102"/>
  <c r="B146" i="102"/>
  <c r="Q145" i="102"/>
  <c r="P145" i="102"/>
  <c r="O145" i="102"/>
  <c r="N145" i="102"/>
  <c r="M145" i="102"/>
  <c r="L145" i="102"/>
  <c r="K145" i="102"/>
  <c r="J145" i="102"/>
  <c r="I145" i="102"/>
  <c r="H145" i="102"/>
  <c r="G145" i="102"/>
  <c r="F145" i="102"/>
  <c r="E145" i="102"/>
  <c r="D145" i="102"/>
  <c r="C145" i="102"/>
  <c r="B145" i="102"/>
  <c r="Q143" i="102"/>
  <c r="P143" i="102"/>
  <c r="O143" i="102"/>
  <c r="N143" i="102"/>
  <c r="M143" i="102"/>
  <c r="L143" i="102"/>
  <c r="K143" i="102"/>
  <c r="J143" i="102"/>
  <c r="I143" i="102"/>
  <c r="H143" i="102"/>
  <c r="G143" i="102"/>
  <c r="F143" i="102"/>
  <c r="E143" i="102"/>
  <c r="D143" i="102"/>
  <c r="C143" i="102"/>
  <c r="B143" i="102"/>
  <c r="Q142" i="102"/>
  <c r="P142" i="102"/>
  <c r="O142" i="102"/>
  <c r="N142" i="102"/>
  <c r="M142" i="102"/>
  <c r="L142" i="102"/>
  <c r="K142" i="102"/>
  <c r="J142" i="102"/>
  <c r="I142" i="102"/>
  <c r="H142" i="102"/>
  <c r="G142" i="102"/>
  <c r="F142" i="102"/>
  <c r="E142" i="102"/>
  <c r="D142" i="102"/>
  <c r="C142" i="102"/>
  <c r="B142" i="102"/>
  <c r="Q141" i="102"/>
  <c r="P141" i="102"/>
  <c r="O141" i="102"/>
  <c r="N141" i="102"/>
  <c r="M141" i="102"/>
  <c r="L141" i="102"/>
  <c r="K141" i="102"/>
  <c r="J141" i="102"/>
  <c r="I141" i="102"/>
  <c r="H141" i="102"/>
  <c r="G141" i="102"/>
  <c r="F141" i="102"/>
  <c r="E141" i="102"/>
  <c r="D141" i="102"/>
  <c r="C141" i="102"/>
  <c r="B141" i="102"/>
  <c r="Q140" i="102"/>
  <c r="P140" i="102"/>
  <c r="O140" i="102"/>
  <c r="N140" i="102"/>
  <c r="M140" i="102"/>
  <c r="L140" i="102"/>
  <c r="K140" i="102"/>
  <c r="J140" i="102"/>
  <c r="I140" i="102"/>
  <c r="H140" i="102"/>
  <c r="G140" i="102"/>
  <c r="F140" i="102"/>
  <c r="E140" i="102"/>
  <c r="D140" i="102"/>
  <c r="C140" i="102"/>
  <c r="B140" i="102"/>
  <c r="Q139" i="102"/>
  <c r="P139" i="102"/>
  <c r="O139" i="102"/>
  <c r="N139" i="102"/>
  <c r="M139" i="102"/>
  <c r="L139" i="102"/>
  <c r="K139" i="102"/>
  <c r="J139" i="102"/>
  <c r="I139" i="102"/>
  <c r="H139" i="102"/>
  <c r="G139" i="102"/>
  <c r="F139" i="102"/>
  <c r="E139" i="102"/>
  <c r="D139" i="102"/>
  <c r="C139" i="102"/>
  <c r="B139" i="102"/>
  <c r="Q136" i="102"/>
  <c r="P136" i="102"/>
  <c r="O136" i="102"/>
  <c r="N136" i="102"/>
  <c r="M136" i="102"/>
  <c r="L136" i="102"/>
  <c r="K136" i="102"/>
  <c r="J136" i="102"/>
  <c r="I136" i="102"/>
  <c r="H136" i="102"/>
  <c r="G136" i="102"/>
  <c r="F136" i="102"/>
  <c r="E136" i="102"/>
  <c r="D136" i="102"/>
  <c r="C136" i="102"/>
  <c r="B136" i="102"/>
  <c r="Q135" i="102"/>
  <c r="P135" i="102"/>
  <c r="O135" i="102"/>
  <c r="N135" i="102"/>
  <c r="M135" i="102"/>
  <c r="L135" i="102"/>
  <c r="K135" i="102"/>
  <c r="J135" i="102"/>
  <c r="I135" i="102"/>
  <c r="H135" i="102"/>
  <c r="G135" i="102"/>
  <c r="F135" i="102"/>
  <c r="E135" i="102"/>
  <c r="D135" i="102"/>
  <c r="C135" i="102"/>
  <c r="B135" i="102"/>
  <c r="Q134" i="102"/>
  <c r="P134" i="102"/>
  <c r="O134" i="102"/>
  <c r="N134" i="102"/>
  <c r="M134" i="102"/>
  <c r="L134" i="102"/>
  <c r="K134" i="102"/>
  <c r="J134" i="102"/>
  <c r="I134" i="102"/>
  <c r="H134" i="102"/>
  <c r="G134" i="102"/>
  <c r="F134" i="102"/>
  <c r="E134" i="102"/>
  <c r="D134" i="102"/>
  <c r="C134" i="102"/>
  <c r="B134" i="102"/>
  <c r="Q133" i="102"/>
  <c r="P133" i="102"/>
  <c r="O133" i="102"/>
  <c r="N133" i="102"/>
  <c r="M133" i="102"/>
  <c r="L133" i="102"/>
  <c r="K133" i="102"/>
  <c r="J133" i="102"/>
  <c r="I133" i="102"/>
  <c r="H133" i="102"/>
  <c r="G133" i="102"/>
  <c r="F133" i="102"/>
  <c r="E133" i="102"/>
  <c r="D133" i="102"/>
  <c r="C133" i="102"/>
  <c r="B133" i="102"/>
  <c r="Q132" i="102"/>
  <c r="P132" i="102"/>
  <c r="O132" i="102"/>
  <c r="N132" i="102"/>
  <c r="M132" i="102"/>
  <c r="L132" i="102"/>
  <c r="K132" i="102"/>
  <c r="J132" i="102"/>
  <c r="I132" i="102"/>
  <c r="H132" i="102"/>
  <c r="G132" i="102"/>
  <c r="F132" i="102"/>
  <c r="E132" i="102"/>
  <c r="D132" i="102"/>
  <c r="C132" i="102"/>
  <c r="B132" i="102"/>
  <c r="Q130" i="102"/>
  <c r="P130" i="102"/>
  <c r="O130" i="102"/>
  <c r="N130" i="102"/>
  <c r="M130" i="102"/>
  <c r="L130" i="102"/>
  <c r="K130" i="102"/>
  <c r="J130" i="102"/>
  <c r="I130" i="102"/>
  <c r="H130" i="102"/>
  <c r="G130" i="102"/>
  <c r="F130" i="102"/>
  <c r="E130" i="102"/>
  <c r="D130" i="102"/>
  <c r="C130" i="102"/>
  <c r="B130" i="102"/>
  <c r="Q129" i="102"/>
  <c r="P129" i="102"/>
  <c r="O129" i="102"/>
  <c r="N129" i="102"/>
  <c r="M129" i="102"/>
  <c r="L129" i="102"/>
  <c r="K129" i="102"/>
  <c r="J129" i="102"/>
  <c r="I129" i="102"/>
  <c r="H129" i="102"/>
  <c r="G129" i="102"/>
  <c r="F129" i="102"/>
  <c r="E129" i="102"/>
  <c r="D129" i="102"/>
  <c r="C129" i="102"/>
  <c r="B129" i="102"/>
  <c r="Q128" i="102"/>
  <c r="P128" i="102"/>
  <c r="O128" i="102"/>
  <c r="N128" i="102"/>
  <c r="M128" i="102"/>
  <c r="L128" i="102"/>
  <c r="K128" i="102"/>
  <c r="J128" i="102"/>
  <c r="I128" i="102"/>
  <c r="H128" i="102"/>
  <c r="G128" i="102"/>
  <c r="F128" i="102"/>
  <c r="E128" i="102"/>
  <c r="D128" i="102"/>
  <c r="C128" i="102"/>
  <c r="B128" i="102"/>
  <c r="Q127" i="102"/>
  <c r="P127" i="102"/>
  <c r="O127" i="102"/>
  <c r="N127" i="102"/>
  <c r="M127" i="102"/>
  <c r="L127" i="102"/>
  <c r="K127" i="102"/>
  <c r="J127" i="102"/>
  <c r="I127" i="102"/>
  <c r="H127" i="102"/>
  <c r="G127" i="102"/>
  <c r="F127" i="102"/>
  <c r="E127" i="102"/>
  <c r="D127" i="102"/>
  <c r="C127" i="102"/>
  <c r="B127" i="102"/>
  <c r="Q126" i="102"/>
  <c r="P126" i="102"/>
  <c r="O126" i="102"/>
  <c r="N126" i="102"/>
  <c r="M126" i="102"/>
  <c r="L126" i="102"/>
  <c r="K126" i="102"/>
  <c r="J126" i="102"/>
  <c r="I126" i="102"/>
  <c r="H126" i="102"/>
  <c r="G126" i="102"/>
  <c r="F126" i="102"/>
  <c r="E126" i="102"/>
  <c r="D126" i="102"/>
  <c r="C126" i="102"/>
  <c r="B126" i="102"/>
  <c r="Q125" i="102"/>
  <c r="P125" i="102"/>
  <c r="O125" i="102"/>
  <c r="N125" i="102"/>
  <c r="M125" i="102"/>
  <c r="L125" i="102"/>
  <c r="K125" i="102"/>
  <c r="J125" i="102"/>
  <c r="I125" i="102"/>
  <c r="H125" i="102"/>
  <c r="G125" i="102"/>
  <c r="F125" i="102"/>
  <c r="E125" i="102"/>
  <c r="D125" i="102"/>
  <c r="C125" i="102"/>
  <c r="B125" i="102"/>
  <c r="Q123" i="102"/>
  <c r="P123" i="102"/>
  <c r="O123" i="102"/>
  <c r="N123" i="102"/>
  <c r="M123" i="102"/>
  <c r="L123" i="102"/>
  <c r="K123" i="102"/>
  <c r="J123" i="102"/>
  <c r="I123" i="102"/>
  <c r="H123" i="102"/>
  <c r="G123" i="102"/>
  <c r="F123" i="102"/>
  <c r="E123" i="102"/>
  <c r="D123" i="102"/>
  <c r="C123" i="102"/>
  <c r="B123" i="102"/>
  <c r="Q119" i="102"/>
  <c r="P119" i="102"/>
  <c r="O119" i="102"/>
  <c r="N119" i="102"/>
  <c r="M119" i="102"/>
  <c r="L119" i="102"/>
  <c r="K119" i="102"/>
  <c r="J119" i="102"/>
  <c r="I119" i="102"/>
  <c r="H119" i="102"/>
  <c r="G119" i="102"/>
  <c r="F119" i="102"/>
  <c r="E119" i="102"/>
  <c r="D119" i="102"/>
  <c r="C119" i="102"/>
  <c r="B119" i="102"/>
  <c r="Q118" i="102"/>
  <c r="P118" i="102"/>
  <c r="O118" i="102"/>
  <c r="N118" i="102"/>
  <c r="M118" i="102"/>
  <c r="L118" i="102"/>
  <c r="K118" i="102"/>
  <c r="J118" i="102"/>
  <c r="I118" i="102"/>
  <c r="H118" i="102"/>
  <c r="G118" i="102"/>
  <c r="F118" i="102"/>
  <c r="E118" i="102"/>
  <c r="D118" i="102"/>
  <c r="C118" i="102"/>
  <c r="B118" i="102"/>
  <c r="Q116" i="102"/>
  <c r="P116" i="102"/>
  <c r="O116" i="102"/>
  <c r="N116" i="102"/>
  <c r="M116" i="102"/>
  <c r="L116" i="102"/>
  <c r="K116" i="102"/>
  <c r="J116" i="102"/>
  <c r="I116" i="102"/>
  <c r="H116" i="102"/>
  <c r="G116" i="102"/>
  <c r="F116" i="102"/>
  <c r="E116" i="102"/>
  <c r="D116" i="102"/>
  <c r="C116" i="102"/>
  <c r="B116" i="102"/>
  <c r="Q115" i="102"/>
  <c r="P115" i="102"/>
  <c r="O115" i="102"/>
  <c r="N115" i="102"/>
  <c r="M115" i="102"/>
  <c r="L115" i="102"/>
  <c r="K115" i="102"/>
  <c r="J115" i="102"/>
  <c r="I115" i="102"/>
  <c r="H115" i="102"/>
  <c r="G115" i="102"/>
  <c r="F115" i="102"/>
  <c r="E115" i="102"/>
  <c r="D115" i="102"/>
  <c r="C115" i="102"/>
  <c r="B115" i="102"/>
  <c r="Q114" i="102"/>
  <c r="P114" i="102"/>
  <c r="O114" i="102"/>
  <c r="N114" i="102"/>
  <c r="M114" i="102"/>
  <c r="L114" i="102"/>
  <c r="K114" i="102"/>
  <c r="J114" i="102"/>
  <c r="I114" i="102"/>
  <c r="H114" i="102"/>
  <c r="G114" i="102"/>
  <c r="F114" i="102"/>
  <c r="E114" i="102"/>
  <c r="D114" i="102"/>
  <c r="C114" i="102"/>
  <c r="B114" i="102"/>
  <c r="Q113" i="102"/>
  <c r="P113" i="102"/>
  <c r="O113" i="102"/>
  <c r="N113" i="102"/>
  <c r="M113" i="102"/>
  <c r="L113" i="102"/>
  <c r="K113" i="102"/>
  <c r="J113" i="102"/>
  <c r="I113" i="102"/>
  <c r="H113" i="102"/>
  <c r="G113" i="102"/>
  <c r="F113" i="102"/>
  <c r="E113" i="102"/>
  <c r="D113" i="102"/>
  <c r="C113" i="102"/>
  <c r="B113" i="102"/>
  <c r="Q112" i="102"/>
  <c r="P112" i="102"/>
  <c r="O112" i="102"/>
  <c r="N112" i="102"/>
  <c r="M112" i="102"/>
  <c r="L112" i="102"/>
  <c r="K112" i="102"/>
  <c r="J112" i="102"/>
  <c r="I112" i="102"/>
  <c r="H112" i="102"/>
  <c r="G112" i="102"/>
  <c r="F112" i="102"/>
  <c r="E112" i="102"/>
  <c r="D112" i="102"/>
  <c r="C112" i="102"/>
  <c r="B112" i="102"/>
  <c r="Q109" i="102"/>
  <c r="P109" i="102"/>
  <c r="O109" i="102"/>
  <c r="N109" i="102"/>
  <c r="M109" i="102"/>
  <c r="L109" i="102"/>
  <c r="K109" i="102"/>
  <c r="J109" i="102"/>
  <c r="I109" i="102"/>
  <c r="H109" i="102"/>
  <c r="G109" i="102"/>
  <c r="F109" i="102"/>
  <c r="E109" i="102"/>
  <c r="D109" i="102"/>
  <c r="C109" i="102"/>
  <c r="B109" i="102"/>
  <c r="Q108" i="102"/>
  <c r="P108" i="102"/>
  <c r="O108" i="102"/>
  <c r="N108" i="102"/>
  <c r="M108" i="102"/>
  <c r="L108" i="102"/>
  <c r="K108" i="102"/>
  <c r="J108" i="102"/>
  <c r="I108" i="102"/>
  <c r="H108" i="102"/>
  <c r="G108" i="102"/>
  <c r="F108" i="102"/>
  <c r="E108" i="102"/>
  <c r="D108" i="102"/>
  <c r="C108" i="102"/>
  <c r="B108" i="102"/>
  <c r="Q107" i="102"/>
  <c r="P107" i="102"/>
  <c r="O107" i="102"/>
  <c r="N107" i="102"/>
  <c r="M107" i="102"/>
  <c r="L107" i="102"/>
  <c r="K107" i="102"/>
  <c r="J107" i="102"/>
  <c r="I107" i="102"/>
  <c r="H107" i="102"/>
  <c r="G107" i="102"/>
  <c r="F107" i="102"/>
  <c r="E107" i="102"/>
  <c r="D107" i="102"/>
  <c r="C107" i="102"/>
  <c r="B107" i="102"/>
  <c r="Q106" i="102"/>
  <c r="P106" i="102"/>
  <c r="O106" i="102"/>
  <c r="N106" i="102"/>
  <c r="M106" i="102"/>
  <c r="L106" i="102"/>
  <c r="K106" i="102"/>
  <c r="J106" i="102"/>
  <c r="I106" i="102"/>
  <c r="H106" i="102"/>
  <c r="G106" i="102"/>
  <c r="F106" i="102"/>
  <c r="E106" i="102"/>
  <c r="D106" i="102"/>
  <c r="C106" i="102"/>
  <c r="B106" i="102"/>
  <c r="Q105" i="102"/>
  <c r="P105" i="102"/>
  <c r="O105" i="102"/>
  <c r="N105" i="102"/>
  <c r="M105" i="102"/>
  <c r="L105" i="102"/>
  <c r="K105" i="102"/>
  <c r="J105" i="102"/>
  <c r="I105" i="102"/>
  <c r="H105" i="102"/>
  <c r="G105" i="102"/>
  <c r="F105" i="102"/>
  <c r="E105" i="102"/>
  <c r="D105" i="102"/>
  <c r="C105" i="102"/>
  <c r="B105" i="102"/>
  <c r="Q103" i="102"/>
  <c r="P103" i="102"/>
  <c r="O103" i="102"/>
  <c r="N103" i="102"/>
  <c r="M103" i="102"/>
  <c r="L103" i="102"/>
  <c r="K103" i="102"/>
  <c r="J103" i="102"/>
  <c r="I103" i="102"/>
  <c r="H103" i="102"/>
  <c r="G103" i="102"/>
  <c r="F103" i="102"/>
  <c r="E103" i="102"/>
  <c r="D103" i="102"/>
  <c r="C103" i="102"/>
  <c r="B103" i="102"/>
  <c r="Q102" i="102"/>
  <c r="P102" i="102"/>
  <c r="O102" i="102"/>
  <c r="N102" i="102"/>
  <c r="M102" i="102"/>
  <c r="L102" i="102"/>
  <c r="K102" i="102"/>
  <c r="J102" i="102"/>
  <c r="I102" i="102"/>
  <c r="H102" i="102"/>
  <c r="G102" i="102"/>
  <c r="F102" i="102"/>
  <c r="E102" i="102"/>
  <c r="D102" i="102"/>
  <c r="C102" i="102"/>
  <c r="B102" i="102"/>
  <c r="Q101" i="102"/>
  <c r="P101" i="102"/>
  <c r="O101" i="102"/>
  <c r="N101" i="102"/>
  <c r="M101" i="102"/>
  <c r="L101" i="102"/>
  <c r="K101" i="102"/>
  <c r="J101" i="102"/>
  <c r="I101" i="102"/>
  <c r="H101" i="102"/>
  <c r="G101" i="102"/>
  <c r="F101" i="102"/>
  <c r="E101" i="102"/>
  <c r="D101" i="102"/>
  <c r="C101" i="102"/>
  <c r="B101" i="102"/>
  <c r="Q100" i="102"/>
  <c r="P100" i="102"/>
  <c r="O100" i="102"/>
  <c r="N100" i="102"/>
  <c r="M100" i="102"/>
  <c r="L100" i="102"/>
  <c r="K100" i="102"/>
  <c r="J100" i="102"/>
  <c r="I100" i="102"/>
  <c r="H100" i="102"/>
  <c r="G100" i="102"/>
  <c r="F100" i="102"/>
  <c r="E100" i="102"/>
  <c r="D100" i="102"/>
  <c r="C100" i="102"/>
  <c r="B100" i="102"/>
  <c r="Q99" i="102"/>
  <c r="P99" i="102"/>
  <c r="O99" i="102"/>
  <c r="N99" i="102"/>
  <c r="M99" i="102"/>
  <c r="L99" i="102"/>
  <c r="K99" i="102"/>
  <c r="J99" i="102"/>
  <c r="I99" i="102"/>
  <c r="H99" i="102"/>
  <c r="G99" i="102"/>
  <c r="F99" i="102"/>
  <c r="E99" i="102"/>
  <c r="D99" i="102"/>
  <c r="C99" i="102"/>
  <c r="B99" i="102"/>
  <c r="Q98" i="102"/>
  <c r="P98" i="102"/>
  <c r="O98" i="102"/>
  <c r="N98" i="102"/>
  <c r="M98" i="102"/>
  <c r="L98" i="102"/>
  <c r="K98" i="102"/>
  <c r="J98" i="102"/>
  <c r="I98" i="102"/>
  <c r="H98" i="102"/>
  <c r="G98" i="102"/>
  <c r="F98" i="102"/>
  <c r="E98" i="102"/>
  <c r="D98" i="102"/>
  <c r="C98" i="102"/>
  <c r="B98" i="102"/>
  <c r="Q96" i="102"/>
  <c r="P96" i="102"/>
  <c r="O96" i="102"/>
  <c r="N96" i="102"/>
  <c r="M96" i="102"/>
  <c r="L96" i="102"/>
  <c r="K96" i="102"/>
  <c r="J96" i="102"/>
  <c r="I96" i="102"/>
  <c r="H96" i="102"/>
  <c r="G96" i="102"/>
  <c r="F96" i="102"/>
  <c r="E96" i="102"/>
  <c r="D96" i="102"/>
  <c r="C96" i="102"/>
  <c r="B96" i="102"/>
  <c r="Q144" i="102"/>
  <c r="O171" i="102"/>
  <c r="K144" i="102"/>
  <c r="I144" i="102"/>
  <c r="G171" i="102"/>
  <c r="C144" i="102"/>
  <c r="Q165" i="102"/>
  <c r="O165" i="102"/>
  <c r="L110" i="102"/>
  <c r="G165" i="102"/>
  <c r="D111" i="102"/>
  <c r="C138" i="102"/>
  <c r="O110" i="102"/>
  <c r="G137" i="102"/>
  <c r="Q158" i="102"/>
  <c r="O158" i="102"/>
  <c r="K158" i="102"/>
  <c r="I158" i="102"/>
  <c r="G158" i="102"/>
  <c r="D104" i="102"/>
  <c r="C158" i="102"/>
  <c r="Q23" i="102"/>
  <c r="Q124" i="102" s="1"/>
  <c r="P23" i="102"/>
  <c r="P18" i="102" s="1"/>
  <c r="P17" i="102" s="1"/>
  <c r="O23" i="102"/>
  <c r="O18" i="102" s="1"/>
  <c r="O17" i="102" s="1"/>
  <c r="N23" i="102"/>
  <c r="N18" i="102" s="1"/>
  <c r="M23" i="102"/>
  <c r="M18" i="102" s="1"/>
  <c r="M17" i="102" s="1"/>
  <c r="L23" i="102"/>
  <c r="L18" i="102" s="1"/>
  <c r="K23" i="102"/>
  <c r="K151" i="102" s="1"/>
  <c r="J23" i="102"/>
  <c r="J18" i="102" s="1"/>
  <c r="J17" i="102" s="1"/>
  <c r="J180" i="102" s="1"/>
  <c r="I23" i="102"/>
  <c r="I18" i="102" s="1"/>
  <c r="I17" i="102" s="1"/>
  <c r="H23" i="102"/>
  <c r="H97" i="102" s="1"/>
  <c r="G23" i="102"/>
  <c r="G18" i="102" s="1"/>
  <c r="G17" i="102" s="1"/>
  <c r="G199" i="102" s="1"/>
  <c r="F23" i="102"/>
  <c r="F18" i="102" s="1"/>
  <c r="E23" i="102"/>
  <c r="E151" i="102" s="1"/>
  <c r="D23" i="102"/>
  <c r="D18" i="102" s="1"/>
  <c r="C23" i="102"/>
  <c r="C151" i="102" s="1"/>
  <c r="B23" i="102"/>
  <c r="B18" i="102" s="1"/>
  <c r="B17" i="102" s="1"/>
  <c r="AT34" i="102" l="1"/>
  <c r="AE2" i="7"/>
  <c r="AE4" i="7"/>
  <c r="AL34" i="102"/>
  <c r="W2" i="7"/>
  <c r="W4" i="7"/>
  <c r="AC34" i="102"/>
  <c r="N2" i="7"/>
  <c r="N4" i="7"/>
  <c r="U34" i="102"/>
  <c r="F2" i="7"/>
  <c r="F4" i="7"/>
  <c r="AH6" i="5"/>
  <c r="AH4" i="5"/>
  <c r="Z4" i="5"/>
  <c r="Z6" i="5"/>
  <c r="R4" i="5"/>
  <c r="R6" i="5"/>
  <c r="J4" i="5"/>
  <c r="J6" i="5"/>
  <c r="AK7" i="6"/>
  <c r="AK5" i="6"/>
  <c r="AC7" i="6"/>
  <c r="AC5" i="6"/>
  <c r="U7" i="6"/>
  <c r="U5" i="6"/>
  <c r="M7" i="6"/>
  <c r="M5" i="6"/>
  <c r="E7" i="6"/>
  <c r="E5" i="6"/>
  <c r="AI4" i="41"/>
  <c r="AI6" i="41"/>
  <c r="AA4" i="41"/>
  <c r="AA6" i="41"/>
  <c r="S4" i="41"/>
  <c r="S6" i="41"/>
  <c r="K4" i="41"/>
  <c r="K6" i="41"/>
  <c r="C6" i="21"/>
  <c r="C4" i="21"/>
  <c r="AF4" i="21"/>
  <c r="AF6" i="21"/>
  <c r="X4" i="21"/>
  <c r="X6" i="21"/>
  <c r="P4" i="21"/>
  <c r="P6" i="21"/>
  <c r="H4" i="21"/>
  <c r="H6" i="21"/>
  <c r="AH7" i="22"/>
  <c r="AH5" i="22"/>
  <c r="Z7" i="22"/>
  <c r="Z5" i="22"/>
  <c r="R7" i="22"/>
  <c r="R5" i="22"/>
  <c r="J7" i="22"/>
  <c r="J5" i="22"/>
  <c r="AS54" i="102"/>
  <c r="AD5" i="23" s="1"/>
  <c r="AK54" i="102"/>
  <c r="V5" i="23" s="1"/>
  <c r="AC54" i="102"/>
  <c r="N5" i="23" s="1"/>
  <c r="N2" i="23"/>
  <c r="U54" i="102"/>
  <c r="F5" i="23" s="1"/>
  <c r="AU74" i="102"/>
  <c r="AF5" i="16" s="1"/>
  <c r="AM74" i="102"/>
  <c r="X5" i="16" s="1"/>
  <c r="AE74" i="102"/>
  <c r="P5" i="16" s="1"/>
  <c r="W74" i="102"/>
  <c r="H5" i="16" s="1"/>
  <c r="AD4" i="14"/>
  <c r="AD6" i="14"/>
  <c r="V4" i="14"/>
  <c r="V6" i="14"/>
  <c r="N4" i="14"/>
  <c r="N6" i="14"/>
  <c r="F4" i="14"/>
  <c r="F6" i="14"/>
  <c r="AF5" i="15"/>
  <c r="AF7" i="15"/>
  <c r="X5" i="15"/>
  <c r="X7" i="15"/>
  <c r="P5" i="15"/>
  <c r="P7" i="15"/>
  <c r="H5" i="15"/>
  <c r="H7" i="15"/>
  <c r="AK7" i="29"/>
  <c r="AK5" i="29"/>
  <c r="AC7" i="29"/>
  <c r="AC5" i="29"/>
  <c r="U7" i="29"/>
  <c r="U5" i="29"/>
  <c r="M7" i="29"/>
  <c r="M5" i="29"/>
  <c r="E7" i="29"/>
  <c r="E5" i="29"/>
  <c r="AF4" i="28"/>
  <c r="AF6" i="28"/>
  <c r="X4" i="28"/>
  <c r="X6" i="28"/>
  <c r="P4" i="28"/>
  <c r="P6" i="28"/>
  <c r="H4" i="28"/>
  <c r="H6" i="28"/>
  <c r="R34" i="102"/>
  <c r="C4" i="7"/>
  <c r="C2" i="7"/>
  <c r="AS34" i="102"/>
  <c r="AD2" i="7"/>
  <c r="AD4" i="7"/>
  <c r="AJ34" i="102"/>
  <c r="U2" i="7"/>
  <c r="U4" i="7"/>
  <c r="AB34" i="102"/>
  <c r="M2" i="7"/>
  <c r="M4" i="7"/>
  <c r="T34" i="102"/>
  <c r="E2" i="7"/>
  <c r="E4" i="7"/>
  <c r="AG6" i="5"/>
  <c r="AG4" i="5"/>
  <c r="Y6" i="5"/>
  <c r="Y4" i="5"/>
  <c r="Q6" i="5"/>
  <c r="Q4" i="5"/>
  <c r="I6" i="5"/>
  <c r="I4" i="5"/>
  <c r="AJ7" i="6"/>
  <c r="AJ5" i="6"/>
  <c r="AB7" i="6"/>
  <c r="AB5" i="6"/>
  <c r="T7" i="6"/>
  <c r="T5" i="6"/>
  <c r="L7" i="6"/>
  <c r="L5" i="6"/>
  <c r="D7" i="6"/>
  <c r="D5" i="6"/>
  <c r="AH4" i="41"/>
  <c r="AH6" i="41"/>
  <c r="Z4" i="41"/>
  <c r="Z6" i="41"/>
  <c r="R4" i="41"/>
  <c r="R6" i="41"/>
  <c r="J4" i="41"/>
  <c r="J6" i="41"/>
  <c r="C5" i="22"/>
  <c r="C7" i="22"/>
  <c r="AE4" i="21"/>
  <c r="AE6" i="21"/>
  <c r="W4" i="21"/>
  <c r="W6" i="21"/>
  <c r="O4" i="21"/>
  <c r="O6" i="21"/>
  <c r="G4" i="21"/>
  <c r="G6" i="21"/>
  <c r="AG7" i="22"/>
  <c r="AG5" i="22"/>
  <c r="Y7" i="22"/>
  <c r="Y5" i="22"/>
  <c r="Q7" i="22"/>
  <c r="Q5" i="22"/>
  <c r="I7" i="22"/>
  <c r="I5" i="22"/>
  <c r="AR54" i="102"/>
  <c r="AC5" i="23" s="1"/>
  <c r="AJ54" i="102"/>
  <c r="U5" i="23" s="1"/>
  <c r="AB54" i="102"/>
  <c r="M5" i="23" s="1"/>
  <c r="T54" i="102"/>
  <c r="E5" i="23" s="1"/>
  <c r="AT74" i="102"/>
  <c r="AE5" i="16" s="1"/>
  <c r="AL74" i="102"/>
  <c r="W5" i="16" s="1"/>
  <c r="AD74" i="102"/>
  <c r="O5" i="16" s="1"/>
  <c r="V74" i="102"/>
  <c r="G5" i="16" s="1"/>
  <c r="AK4" i="14"/>
  <c r="AK6" i="14"/>
  <c r="AC4" i="14"/>
  <c r="AC6" i="14"/>
  <c r="U4" i="14"/>
  <c r="U6" i="14"/>
  <c r="M4" i="14"/>
  <c r="M6" i="14"/>
  <c r="E4" i="14"/>
  <c r="E6" i="14"/>
  <c r="AE5" i="15"/>
  <c r="AE7" i="15"/>
  <c r="W5" i="15"/>
  <c r="W7" i="15"/>
  <c r="O5" i="15"/>
  <c r="O7" i="15"/>
  <c r="G5" i="15"/>
  <c r="G7" i="15"/>
  <c r="AJ5" i="29"/>
  <c r="AJ7" i="29"/>
  <c r="AB5" i="29"/>
  <c r="AB7" i="29"/>
  <c r="T5" i="29"/>
  <c r="T7" i="29"/>
  <c r="L5" i="29"/>
  <c r="L7" i="29"/>
  <c r="D5" i="29"/>
  <c r="D7" i="29"/>
  <c r="AE6" i="28"/>
  <c r="AE4" i="28"/>
  <c r="W6" i="28"/>
  <c r="W4" i="28"/>
  <c r="O6" i="28"/>
  <c r="O4" i="28"/>
  <c r="G6" i="28"/>
  <c r="G4" i="28"/>
  <c r="AI34" i="102"/>
  <c r="T2" i="7"/>
  <c r="T4" i="7"/>
  <c r="H4" i="5"/>
  <c r="H6" i="5"/>
  <c r="AD4" i="21"/>
  <c r="AD6" i="21"/>
  <c r="AD5" i="15"/>
  <c r="AD7" i="15"/>
  <c r="AY34" i="102"/>
  <c r="AJ2" i="7"/>
  <c r="AJ4" i="7"/>
  <c r="AQ34" i="102"/>
  <c r="AB2" i="7"/>
  <c r="AB4" i="7"/>
  <c r="AH34" i="102"/>
  <c r="S2" i="7"/>
  <c r="S4" i="7"/>
  <c r="Z34" i="102"/>
  <c r="K2" i="7"/>
  <c r="K4" i="7"/>
  <c r="AK34" i="102"/>
  <c r="V2" i="7"/>
  <c r="V4" i="7"/>
  <c r="AE6" i="5"/>
  <c r="AE4" i="5"/>
  <c r="W6" i="5"/>
  <c r="W4" i="5"/>
  <c r="O6" i="5"/>
  <c r="O4" i="5"/>
  <c r="G6" i="5"/>
  <c r="G4" i="5"/>
  <c r="AH5" i="6"/>
  <c r="AH7" i="6"/>
  <c r="Z5" i="6"/>
  <c r="Z7" i="6"/>
  <c r="R5" i="6"/>
  <c r="R7" i="6"/>
  <c r="J5" i="6"/>
  <c r="J7" i="6"/>
  <c r="AF4" i="41"/>
  <c r="AF6" i="41"/>
  <c r="X4" i="41"/>
  <c r="X6" i="41"/>
  <c r="P4" i="41"/>
  <c r="P6" i="41"/>
  <c r="H4" i="41"/>
  <c r="H6" i="41"/>
  <c r="AK4" i="21"/>
  <c r="AK6" i="21"/>
  <c r="AC4" i="21"/>
  <c r="AC6" i="21"/>
  <c r="U4" i="21"/>
  <c r="U6" i="21"/>
  <c r="M4" i="21"/>
  <c r="M6" i="21"/>
  <c r="E4" i="21"/>
  <c r="E6" i="21"/>
  <c r="AE5" i="22"/>
  <c r="AE7" i="22"/>
  <c r="W5" i="22"/>
  <c r="W7" i="22"/>
  <c r="O5" i="22"/>
  <c r="O7" i="22"/>
  <c r="G5" i="22"/>
  <c r="G7" i="22"/>
  <c r="AX54" i="102"/>
  <c r="AI5" i="23" s="1"/>
  <c r="AP54" i="102"/>
  <c r="AA5" i="23" s="1"/>
  <c r="AH54" i="102"/>
  <c r="S5" i="23" s="1"/>
  <c r="Z54" i="102"/>
  <c r="K5" i="23" s="1"/>
  <c r="R54" i="102"/>
  <c r="C5" i="23" s="1"/>
  <c r="B5" i="23" s="1"/>
  <c r="AZ74" i="102"/>
  <c r="AK5" i="16" s="1"/>
  <c r="AR74" i="102"/>
  <c r="AC5" i="16" s="1"/>
  <c r="AJ74" i="102"/>
  <c r="U5" i="16" s="1"/>
  <c r="AB74" i="102"/>
  <c r="M5" i="16" s="1"/>
  <c r="T74" i="102"/>
  <c r="E5" i="16" s="1"/>
  <c r="AI6" i="14"/>
  <c r="AI4" i="14"/>
  <c r="AA6" i="14"/>
  <c r="AA4" i="14"/>
  <c r="S6" i="14"/>
  <c r="S4" i="14"/>
  <c r="K6" i="14"/>
  <c r="K4" i="14"/>
  <c r="AK5" i="15"/>
  <c r="AK7" i="15"/>
  <c r="AC5" i="15"/>
  <c r="AC7" i="15"/>
  <c r="U5" i="15"/>
  <c r="U7" i="15"/>
  <c r="M5" i="15"/>
  <c r="M7" i="15"/>
  <c r="E5" i="15"/>
  <c r="E7" i="15"/>
  <c r="AH5" i="29"/>
  <c r="AH7" i="29"/>
  <c r="Z5" i="29"/>
  <c r="Z7" i="29"/>
  <c r="R5" i="29"/>
  <c r="R7" i="29"/>
  <c r="J5" i="29"/>
  <c r="J7" i="29"/>
  <c r="AK4" i="28"/>
  <c r="AK6" i="28"/>
  <c r="AC4" i="28"/>
  <c r="AC6" i="28"/>
  <c r="U4" i="28"/>
  <c r="U6" i="28"/>
  <c r="M4" i="28"/>
  <c r="M6" i="28"/>
  <c r="E4" i="28"/>
  <c r="E6" i="28"/>
  <c r="S34" i="102"/>
  <c r="D2" i="7"/>
  <c r="D4" i="7"/>
  <c r="AI5" i="6"/>
  <c r="AI7" i="6"/>
  <c r="AG4" i="41"/>
  <c r="AG6" i="41"/>
  <c r="AF5" i="22"/>
  <c r="AF7" i="22"/>
  <c r="H5" i="22"/>
  <c r="H7" i="22"/>
  <c r="AY54" i="102"/>
  <c r="AJ5" i="23" s="1"/>
  <c r="AA54" i="102"/>
  <c r="L5" i="23" s="1"/>
  <c r="AS74" i="102"/>
  <c r="AD5" i="16" s="1"/>
  <c r="AJ6" i="14"/>
  <c r="AJ4" i="14"/>
  <c r="D6" i="14"/>
  <c r="D4" i="14"/>
  <c r="AI5" i="29"/>
  <c r="AI7" i="29"/>
  <c r="C6" i="28"/>
  <c r="B6" i="28" s="1"/>
  <c r="C4" i="28"/>
  <c r="B4" i="28" s="1"/>
  <c r="F4" i="28"/>
  <c r="F6" i="28"/>
  <c r="AX34" i="102"/>
  <c r="AI4" i="7"/>
  <c r="AI2" i="7"/>
  <c r="AP34" i="102"/>
  <c r="AA4" i="7"/>
  <c r="AA2" i="7"/>
  <c r="AG34" i="102"/>
  <c r="R2" i="7"/>
  <c r="R4" i="7"/>
  <c r="Y34" i="102"/>
  <c r="J4" i="7"/>
  <c r="J2" i="7"/>
  <c r="C4" i="5"/>
  <c r="C6" i="5"/>
  <c r="AD6" i="5"/>
  <c r="AD4" i="5"/>
  <c r="V6" i="5"/>
  <c r="V4" i="5"/>
  <c r="N6" i="5"/>
  <c r="N4" i="5"/>
  <c r="F6" i="5"/>
  <c r="F4" i="5"/>
  <c r="AG5" i="6"/>
  <c r="AG7" i="6"/>
  <c r="Y5" i="6"/>
  <c r="Y7" i="6"/>
  <c r="Q5" i="6"/>
  <c r="Q7" i="6"/>
  <c r="I5" i="6"/>
  <c r="I7" i="6"/>
  <c r="AE4" i="41"/>
  <c r="AE6" i="41"/>
  <c r="W4" i="41"/>
  <c r="W6" i="41"/>
  <c r="O4" i="41"/>
  <c r="O6" i="41"/>
  <c r="G4" i="41"/>
  <c r="G6" i="41"/>
  <c r="AJ4" i="21"/>
  <c r="AJ6" i="21"/>
  <c r="AB4" i="21"/>
  <c r="AB6" i="21"/>
  <c r="T4" i="21"/>
  <c r="T6" i="21"/>
  <c r="L4" i="21"/>
  <c r="L6" i="21"/>
  <c r="D4" i="21"/>
  <c r="D6" i="21"/>
  <c r="AD5" i="22"/>
  <c r="AD7" i="22"/>
  <c r="V5" i="22"/>
  <c r="V7" i="22"/>
  <c r="N5" i="22"/>
  <c r="N7" i="22"/>
  <c r="F5" i="22"/>
  <c r="F7" i="22"/>
  <c r="R2" i="23"/>
  <c r="Y54" i="102"/>
  <c r="J5" i="23" s="1"/>
  <c r="AY74" i="102"/>
  <c r="AJ5" i="16" s="1"/>
  <c r="AQ74" i="102"/>
  <c r="AB5" i="16" s="1"/>
  <c r="AI74" i="102"/>
  <c r="T5" i="16" s="1"/>
  <c r="AA74" i="102"/>
  <c r="L5" i="16" s="1"/>
  <c r="S74" i="102"/>
  <c r="D5" i="16" s="1"/>
  <c r="AH4" i="14"/>
  <c r="AH6" i="14"/>
  <c r="Z4" i="14"/>
  <c r="Z6" i="14"/>
  <c r="R4" i="14"/>
  <c r="R6" i="14"/>
  <c r="J4" i="14"/>
  <c r="J6" i="14"/>
  <c r="AJ7" i="15"/>
  <c r="AJ5" i="15"/>
  <c r="AB7" i="15"/>
  <c r="AB5" i="15"/>
  <c r="T7" i="15"/>
  <c r="T5" i="15"/>
  <c r="L7" i="15"/>
  <c r="L5" i="15"/>
  <c r="D7" i="15"/>
  <c r="D5" i="15"/>
  <c r="AG5" i="29"/>
  <c r="AG7" i="29"/>
  <c r="Y5" i="29"/>
  <c r="Y7" i="29"/>
  <c r="Q5" i="29"/>
  <c r="Q7" i="29"/>
  <c r="I5" i="29"/>
  <c r="I7" i="29"/>
  <c r="AJ4" i="28"/>
  <c r="AJ6" i="28"/>
  <c r="AB4" i="28"/>
  <c r="AB6" i="28"/>
  <c r="T4" i="28"/>
  <c r="T6" i="28"/>
  <c r="L4" i="28"/>
  <c r="L6" i="28"/>
  <c r="D4" i="28"/>
  <c r="D6" i="28"/>
  <c r="AA34" i="102"/>
  <c r="L2" i="7"/>
  <c r="L4" i="7"/>
  <c r="P6" i="5"/>
  <c r="P4" i="5"/>
  <c r="K7" i="6"/>
  <c r="K5" i="6"/>
  <c r="Q4" i="41"/>
  <c r="Q6" i="41"/>
  <c r="N4" i="21"/>
  <c r="N6" i="21"/>
  <c r="P5" i="22"/>
  <c r="P7" i="22"/>
  <c r="AI54" i="102"/>
  <c r="T5" i="23" s="1"/>
  <c r="U74" i="102"/>
  <c r="F5" i="16" s="1"/>
  <c r="L6" i="14"/>
  <c r="L4" i="14"/>
  <c r="F5" i="15"/>
  <c r="F7" i="15"/>
  <c r="K5" i="29"/>
  <c r="K7" i="29"/>
  <c r="V4" i="28"/>
  <c r="V6" i="28"/>
  <c r="AW34" i="102"/>
  <c r="AH4" i="7"/>
  <c r="AH2" i="7"/>
  <c r="AO34" i="102"/>
  <c r="Z4" i="7"/>
  <c r="Z2" i="7"/>
  <c r="AF34" i="102"/>
  <c r="Q2" i="7"/>
  <c r="Q4" i="7"/>
  <c r="X34" i="102"/>
  <c r="I4" i="7"/>
  <c r="I2" i="7"/>
  <c r="AK4" i="5"/>
  <c r="AK6" i="5"/>
  <c r="AC4" i="5"/>
  <c r="AC6" i="5"/>
  <c r="U4" i="5"/>
  <c r="U6" i="5"/>
  <c r="M6" i="5"/>
  <c r="M4" i="5"/>
  <c r="E4" i="5"/>
  <c r="E6" i="5"/>
  <c r="AF7" i="6"/>
  <c r="AF5" i="6"/>
  <c r="X5" i="6"/>
  <c r="X7" i="6"/>
  <c r="P5" i="6"/>
  <c r="P7" i="6"/>
  <c r="H5" i="6"/>
  <c r="H7" i="6"/>
  <c r="C6" i="41"/>
  <c r="C4" i="41"/>
  <c r="AD4" i="41"/>
  <c r="AD6" i="41"/>
  <c r="V4" i="41"/>
  <c r="V6" i="41"/>
  <c r="N4" i="41"/>
  <c r="N6" i="41"/>
  <c r="F4" i="41"/>
  <c r="F6" i="41"/>
  <c r="AI4" i="21"/>
  <c r="AI6" i="21"/>
  <c r="AA4" i="21"/>
  <c r="AA6" i="21"/>
  <c r="S4" i="21"/>
  <c r="S6" i="21"/>
  <c r="K4" i="21"/>
  <c r="K6" i="21"/>
  <c r="AK5" i="22"/>
  <c r="AK7" i="22"/>
  <c r="AC5" i="22"/>
  <c r="AC7" i="22"/>
  <c r="U5" i="22"/>
  <c r="U7" i="22"/>
  <c r="M5" i="22"/>
  <c r="M7" i="22"/>
  <c r="E5" i="22"/>
  <c r="E7" i="22"/>
  <c r="AV54" i="102"/>
  <c r="AG5" i="23" s="1"/>
  <c r="AN54" i="102"/>
  <c r="Y5" i="23" s="1"/>
  <c r="AF54" i="102"/>
  <c r="Q5" i="23" s="1"/>
  <c r="X54" i="102"/>
  <c r="I5" i="23" s="1"/>
  <c r="AZ54" i="102"/>
  <c r="AK5" i="23" s="1"/>
  <c r="AX74" i="102"/>
  <c r="AI5" i="16" s="1"/>
  <c r="AP74" i="102"/>
  <c r="AA5" i="16" s="1"/>
  <c r="AH74" i="102"/>
  <c r="S5" i="16" s="1"/>
  <c r="Z74" i="102"/>
  <c r="K5" i="16" s="1"/>
  <c r="R74" i="102"/>
  <c r="C5" i="16" s="1"/>
  <c r="B5" i="16" s="1"/>
  <c r="AG4" i="14"/>
  <c r="AG6" i="14"/>
  <c r="Y4" i="14"/>
  <c r="Y6" i="14"/>
  <c r="Q4" i="14"/>
  <c r="Q6" i="14"/>
  <c r="I4" i="14"/>
  <c r="I6" i="14"/>
  <c r="AI7" i="15"/>
  <c r="AI5" i="15"/>
  <c r="AA7" i="15"/>
  <c r="AA5" i="15"/>
  <c r="S7" i="15"/>
  <c r="S5" i="15"/>
  <c r="K7" i="15"/>
  <c r="K5" i="15"/>
  <c r="AF5" i="29"/>
  <c r="AF7" i="29"/>
  <c r="X5" i="29"/>
  <c r="X7" i="29"/>
  <c r="P5" i="29"/>
  <c r="P7" i="29"/>
  <c r="H5" i="29"/>
  <c r="H7" i="29"/>
  <c r="AI4" i="28"/>
  <c r="AI6" i="28"/>
  <c r="AA4" i="28"/>
  <c r="AA6" i="28"/>
  <c r="S4" i="28"/>
  <c r="S6" i="28"/>
  <c r="K4" i="28"/>
  <c r="K6" i="28"/>
  <c r="AZ34" i="102"/>
  <c r="AK2" i="7"/>
  <c r="AK4" i="7"/>
  <c r="AF6" i="5"/>
  <c r="AF4" i="5"/>
  <c r="AA5" i="6"/>
  <c r="AA7" i="6"/>
  <c r="Y4" i="41"/>
  <c r="Y6" i="41"/>
  <c r="V4" i="21"/>
  <c r="V6" i="21"/>
  <c r="X5" i="22"/>
  <c r="X7" i="22"/>
  <c r="AQ54" i="102"/>
  <c r="AB5" i="23" s="1"/>
  <c r="S54" i="102"/>
  <c r="D5" i="23" s="1"/>
  <c r="AC74" i="102"/>
  <c r="N5" i="16" s="1"/>
  <c r="T6" i="14"/>
  <c r="T4" i="14"/>
  <c r="N5" i="15"/>
  <c r="N7" i="15"/>
  <c r="S5" i="29"/>
  <c r="S7" i="29"/>
  <c r="N6" i="28"/>
  <c r="N4" i="28"/>
  <c r="AV34" i="102"/>
  <c r="AG2" i="7"/>
  <c r="AG4" i="7"/>
  <c r="AN34" i="102"/>
  <c r="Y2" i="7"/>
  <c r="Y4" i="7"/>
  <c r="AE34" i="102"/>
  <c r="P2" i="7"/>
  <c r="P4" i="7"/>
  <c r="W34" i="102"/>
  <c r="H2" i="7"/>
  <c r="H4" i="7"/>
  <c r="AJ4" i="5"/>
  <c r="AJ6" i="5"/>
  <c r="AB4" i="5"/>
  <c r="AB6" i="5"/>
  <c r="T4" i="5"/>
  <c r="T6" i="5"/>
  <c r="L4" i="5"/>
  <c r="L6" i="5"/>
  <c r="D4" i="5"/>
  <c r="D6" i="5"/>
  <c r="AE7" i="6"/>
  <c r="AE5" i="6"/>
  <c r="W7" i="6"/>
  <c r="W5" i="6"/>
  <c r="O7" i="6"/>
  <c r="O5" i="6"/>
  <c r="G7" i="6"/>
  <c r="G5" i="6"/>
  <c r="AK6" i="41"/>
  <c r="AK4" i="41"/>
  <c r="AC6" i="41"/>
  <c r="AC4" i="41"/>
  <c r="U6" i="41"/>
  <c r="U4" i="41"/>
  <c r="M6" i="41"/>
  <c r="M4" i="41"/>
  <c r="E6" i="41"/>
  <c r="E4" i="41"/>
  <c r="AH6" i="21"/>
  <c r="AH4" i="21"/>
  <c r="Z6" i="21"/>
  <c r="Z4" i="21"/>
  <c r="R6" i="21"/>
  <c r="R4" i="21"/>
  <c r="J6" i="21"/>
  <c r="J4" i="21"/>
  <c r="AJ5" i="22"/>
  <c r="AJ7" i="22"/>
  <c r="AB5" i="22"/>
  <c r="AB7" i="22"/>
  <c r="T5" i="22"/>
  <c r="T7" i="22"/>
  <c r="L5" i="22"/>
  <c r="L7" i="22"/>
  <c r="D5" i="22"/>
  <c r="D7" i="22"/>
  <c r="AU54" i="102"/>
  <c r="AF5" i="23" s="1"/>
  <c r="AM54" i="102"/>
  <c r="X5" i="23" s="1"/>
  <c r="AE54" i="102"/>
  <c r="P5" i="23" s="1"/>
  <c r="W54" i="102"/>
  <c r="H5" i="23" s="1"/>
  <c r="H2" i="23"/>
  <c r="AW54" i="102"/>
  <c r="AH5" i="23" s="1"/>
  <c r="AW74" i="102"/>
  <c r="AH5" i="16" s="1"/>
  <c r="AO74" i="102"/>
  <c r="Z5" i="16" s="1"/>
  <c r="AG74" i="102"/>
  <c r="R5" i="16" s="1"/>
  <c r="Y74" i="102"/>
  <c r="J5" i="16" s="1"/>
  <c r="C6" i="14"/>
  <c r="C4" i="14"/>
  <c r="AF4" i="14"/>
  <c r="AF6" i="14"/>
  <c r="X4" i="14"/>
  <c r="X6" i="14"/>
  <c r="P4" i="14"/>
  <c r="P6" i="14"/>
  <c r="H4" i="14"/>
  <c r="H6" i="14"/>
  <c r="AH5" i="15"/>
  <c r="AH7" i="15"/>
  <c r="Z5" i="15"/>
  <c r="Z7" i="15"/>
  <c r="R5" i="15"/>
  <c r="R7" i="15"/>
  <c r="J5" i="15"/>
  <c r="J7" i="15"/>
  <c r="AE5" i="29"/>
  <c r="AE7" i="29"/>
  <c r="W5" i="29"/>
  <c r="W7" i="29"/>
  <c r="O5" i="29"/>
  <c r="O7" i="29"/>
  <c r="G5" i="29"/>
  <c r="G7" i="29"/>
  <c r="AH4" i="28"/>
  <c r="AH6" i="28"/>
  <c r="Z4" i="28"/>
  <c r="Z6" i="28"/>
  <c r="R4" i="28"/>
  <c r="R6" i="28"/>
  <c r="J4" i="28"/>
  <c r="J6" i="28"/>
  <c r="AR34" i="102"/>
  <c r="AC2" i="7"/>
  <c r="AC4" i="7"/>
  <c r="X4" i="5"/>
  <c r="X6" i="5"/>
  <c r="S7" i="6"/>
  <c r="S5" i="6"/>
  <c r="I4" i="41"/>
  <c r="I6" i="41"/>
  <c r="F4" i="21"/>
  <c r="F6" i="21"/>
  <c r="AK74" i="102"/>
  <c r="V5" i="16" s="1"/>
  <c r="AB6" i="14"/>
  <c r="AB4" i="14"/>
  <c r="V5" i="15"/>
  <c r="V7" i="15"/>
  <c r="AA5" i="29"/>
  <c r="AA7" i="29"/>
  <c r="AD4" i="28"/>
  <c r="AD6" i="28"/>
  <c r="Q137" i="102"/>
  <c r="AU34" i="102"/>
  <c r="AF2" i="7"/>
  <c r="AF4" i="7"/>
  <c r="AM34" i="102"/>
  <c r="X2" i="7"/>
  <c r="X4" i="7"/>
  <c r="AD34" i="102"/>
  <c r="O2" i="7"/>
  <c r="O4" i="7"/>
  <c r="V34" i="102"/>
  <c r="G2" i="7"/>
  <c r="G4" i="7"/>
  <c r="AI4" i="5"/>
  <c r="AI6" i="5"/>
  <c r="AA4" i="5"/>
  <c r="AA6" i="5"/>
  <c r="S4" i="5"/>
  <c r="S6" i="5"/>
  <c r="K4" i="5"/>
  <c r="K6" i="5"/>
  <c r="C5" i="6"/>
  <c r="C7" i="6"/>
  <c r="AD7" i="6"/>
  <c r="AD5" i="6"/>
  <c r="V5" i="6"/>
  <c r="V7" i="6"/>
  <c r="N5" i="6"/>
  <c r="N7" i="6"/>
  <c r="F7" i="6"/>
  <c r="F5" i="6"/>
  <c r="AJ6" i="41"/>
  <c r="AJ4" i="41"/>
  <c r="AB6" i="41"/>
  <c r="AB4" i="41"/>
  <c r="T6" i="41"/>
  <c r="T4" i="41"/>
  <c r="L6" i="41"/>
  <c r="L4" i="41"/>
  <c r="D6" i="41"/>
  <c r="D4" i="41"/>
  <c r="AG6" i="21"/>
  <c r="AG4" i="21"/>
  <c r="Y6" i="21"/>
  <c r="Y4" i="21"/>
  <c r="Q6" i="21"/>
  <c r="Q4" i="21"/>
  <c r="I6" i="21"/>
  <c r="I4" i="21"/>
  <c r="AI5" i="22"/>
  <c r="AI7" i="22"/>
  <c r="AA5" i="22"/>
  <c r="AA7" i="22"/>
  <c r="S5" i="22"/>
  <c r="S7" i="22"/>
  <c r="K5" i="22"/>
  <c r="K7" i="22"/>
  <c r="AT54" i="102"/>
  <c r="AE5" i="23" s="1"/>
  <c r="AL54" i="102"/>
  <c r="W5" i="23" s="1"/>
  <c r="AD54" i="102"/>
  <c r="O5" i="23" s="1"/>
  <c r="V54" i="102"/>
  <c r="G5" i="23" s="1"/>
  <c r="AO54" i="102"/>
  <c r="Z5" i="23" s="1"/>
  <c r="AV74" i="102"/>
  <c r="AG5" i="16" s="1"/>
  <c r="AN74" i="102"/>
  <c r="Y5" i="16" s="1"/>
  <c r="AF74" i="102"/>
  <c r="Q5" i="16" s="1"/>
  <c r="X74" i="102"/>
  <c r="I5" i="16" s="1"/>
  <c r="C7" i="15"/>
  <c r="C5" i="15"/>
  <c r="AE4" i="14"/>
  <c r="AE6" i="14"/>
  <c r="W4" i="14"/>
  <c r="W6" i="14"/>
  <c r="O4" i="14"/>
  <c r="O6" i="14"/>
  <c r="G4" i="14"/>
  <c r="G6" i="14"/>
  <c r="AG5" i="15"/>
  <c r="AG7" i="15"/>
  <c r="Y5" i="15"/>
  <c r="Y7" i="15"/>
  <c r="Q5" i="15"/>
  <c r="Q7" i="15"/>
  <c r="I5" i="15"/>
  <c r="I7" i="15"/>
  <c r="C7" i="29"/>
  <c r="C5" i="29"/>
  <c r="AD7" i="29"/>
  <c r="AD5" i="29"/>
  <c r="V7" i="29"/>
  <c r="V5" i="29"/>
  <c r="N7" i="29"/>
  <c r="N5" i="29"/>
  <c r="F7" i="29"/>
  <c r="F5" i="29"/>
  <c r="AG4" i="28"/>
  <c r="AG6" i="28"/>
  <c r="Y4" i="28"/>
  <c r="Y6" i="28"/>
  <c r="Q4" i="28"/>
  <c r="Q6" i="28"/>
  <c r="I4" i="28"/>
  <c r="I6" i="28"/>
  <c r="Y14" i="103"/>
  <c r="AB14" i="103" s="1"/>
  <c r="Y15" i="103"/>
  <c r="AB15" i="103" s="1"/>
  <c r="Y16" i="103"/>
  <c r="AB16" i="103" s="1"/>
  <c r="M157" i="103"/>
  <c r="M103" i="103"/>
  <c r="M76" i="103"/>
  <c r="D103" i="103"/>
  <c r="D76" i="103"/>
  <c r="E157" i="103"/>
  <c r="E103" i="103"/>
  <c r="E76" i="103"/>
  <c r="K103" i="103"/>
  <c r="K76" i="103"/>
  <c r="K17" i="103"/>
  <c r="K157" i="103" s="1"/>
  <c r="P166" i="103"/>
  <c r="P165" i="103"/>
  <c r="P163" i="103"/>
  <c r="P162" i="103"/>
  <c r="P161" i="103"/>
  <c r="P160" i="103"/>
  <c r="P159" i="103"/>
  <c r="P156" i="103"/>
  <c r="P155" i="103"/>
  <c r="P154" i="103"/>
  <c r="P153" i="103"/>
  <c r="P152" i="103"/>
  <c r="P150" i="103"/>
  <c r="P149" i="103"/>
  <c r="P148" i="103"/>
  <c r="P147" i="103"/>
  <c r="P146" i="103"/>
  <c r="P145" i="103"/>
  <c r="P143" i="103"/>
  <c r="P141" i="103"/>
  <c r="P60" i="103"/>
  <c r="F166" i="103"/>
  <c r="F165" i="103"/>
  <c r="F163" i="103"/>
  <c r="F162" i="103"/>
  <c r="F161" i="103"/>
  <c r="F160" i="103"/>
  <c r="F159" i="103"/>
  <c r="F156" i="103"/>
  <c r="F155" i="103"/>
  <c r="F154" i="103"/>
  <c r="F153" i="103"/>
  <c r="F152" i="103"/>
  <c r="F150" i="103"/>
  <c r="F148" i="103"/>
  <c r="F147" i="103"/>
  <c r="F146" i="103"/>
  <c r="F145" i="103"/>
  <c r="F143" i="103"/>
  <c r="F141" i="103"/>
  <c r="F60" i="103"/>
  <c r="B103" i="103"/>
  <c r="B76" i="103"/>
  <c r="E166" i="103"/>
  <c r="E165" i="103"/>
  <c r="E163" i="103"/>
  <c r="E162" i="103"/>
  <c r="E161" i="103"/>
  <c r="E160" i="103"/>
  <c r="E159" i="103"/>
  <c r="E156" i="103"/>
  <c r="E155" i="103"/>
  <c r="E154" i="103"/>
  <c r="E153" i="103"/>
  <c r="E152" i="103"/>
  <c r="E150" i="103"/>
  <c r="E148" i="103"/>
  <c r="E147" i="103"/>
  <c r="E146" i="103"/>
  <c r="E145" i="103"/>
  <c r="E143" i="103"/>
  <c r="E141" i="103"/>
  <c r="E60" i="103"/>
  <c r="Q103" i="103"/>
  <c r="Q76" i="103"/>
  <c r="L61" i="103"/>
  <c r="L88" i="103"/>
  <c r="L17" i="103"/>
  <c r="L142" i="103"/>
  <c r="N166" i="103"/>
  <c r="N165" i="103"/>
  <c r="N163" i="103"/>
  <c r="N162" i="103"/>
  <c r="N161" i="103"/>
  <c r="N160" i="103"/>
  <c r="N159" i="103"/>
  <c r="N156" i="103"/>
  <c r="N155" i="103"/>
  <c r="N154" i="103"/>
  <c r="N153" i="103"/>
  <c r="N152" i="103"/>
  <c r="N150" i="103"/>
  <c r="N149" i="103"/>
  <c r="N148" i="103"/>
  <c r="N147" i="103"/>
  <c r="N146" i="103"/>
  <c r="N145" i="103"/>
  <c r="N143" i="103"/>
  <c r="N141" i="103"/>
  <c r="N60" i="103"/>
  <c r="H157" i="103"/>
  <c r="H103" i="103"/>
  <c r="H76" i="103"/>
  <c r="O157" i="103"/>
  <c r="O103" i="103"/>
  <c r="O76" i="103"/>
  <c r="O17" i="103"/>
  <c r="P151" i="103"/>
  <c r="D17" i="103"/>
  <c r="D61" i="103"/>
  <c r="D88" i="103"/>
  <c r="H17" i="103"/>
  <c r="Q88" i="103"/>
  <c r="Q61" i="103"/>
  <c r="Q17" i="103"/>
  <c r="G157" i="103"/>
  <c r="G103" i="103"/>
  <c r="G76" i="103"/>
  <c r="G17" i="103"/>
  <c r="J103" i="103"/>
  <c r="J76" i="103"/>
  <c r="J17" i="103"/>
  <c r="J157" i="103" s="1"/>
  <c r="E158" i="103"/>
  <c r="P157" i="103"/>
  <c r="P103" i="103"/>
  <c r="P76" i="103"/>
  <c r="E142" i="103"/>
  <c r="I88" i="103"/>
  <c r="I61" i="103"/>
  <c r="I17" i="103"/>
  <c r="F158" i="103"/>
  <c r="B17" i="103"/>
  <c r="L76" i="103"/>
  <c r="L103" i="103"/>
  <c r="N142" i="103"/>
  <c r="M17" i="103"/>
  <c r="L17" i="102"/>
  <c r="L94" i="102" s="1"/>
  <c r="D17" i="102"/>
  <c r="D94" i="102" s="1"/>
  <c r="D110" i="102"/>
  <c r="H18" i="102"/>
  <c r="H95" i="102" s="1"/>
  <c r="F122" i="102"/>
  <c r="F17" i="102"/>
  <c r="F94" i="102" s="1"/>
  <c r="N122" i="102"/>
  <c r="N17" i="102"/>
  <c r="N94" i="102" s="1"/>
  <c r="O199" i="102"/>
  <c r="O184" i="102"/>
  <c r="O190" i="102"/>
  <c r="Q138" i="102"/>
  <c r="O192" i="102"/>
  <c r="Q151" i="102"/>
  <c r="O198" i="102"/>
  <c r="E18" i="102"/>
  <c r="E17" i="102" s="1"/>
  <c r="E197" i="102" s="1"/>
  <c r="C18" i="102"/>
  <c r="C17" i="102" s="1"/>
  <c r="C197" i="102" s="1"/>
  <c r="K18" i="102"/>
  <c r="K17" i="102" s="1"/>
  <c r="K196" i="102" s="1"/>
  <c r="Q171" i="102"/>
  <c r="Q18" i="102"/>
  <c r="Q95" i="102" s="1"/>
  <c r="M176" i="102"/>
  <c r="M178" i="102"/>
  <c r="O186" i="102"/>
  <c r="O194" i="102"/>
  <c r="I176" i="102"/>
  <c r="I178" i="102"/>
  <c r="G138" i="102"/>
  <c r="I151" i="102"/>
  <c r="O188" i="102"/>
  <c r="O196" i="102"/>
  <c r="P200" i="102"/>
  <c r="P177" i="102"/>
  <c r="P175" i="102"/>
  <c r="P199" i="102"/>
  <c r="P197" i="102"/>
  <c r="P196" i="102"/>
  <c r="P195" i="102"/>
  <c r="P194" i="102"/>
  <c r="P193" i="102"/>
  <c r="P190" i="102"/>
  <c r="P189" i="102"/>
  <c r="P188" i="102"/>
  <c r="P187" i="102"/>
  <c r="P186" i="102"/>
  <c r="P184" i="102"/>
  <c r="P179" i="102"/>
  <c r="P183" i="102"/>
  <c r="P182" i="102"/>
  <c r="P180" i="102"/>
  <c r="P181" i="102"/>
  <c r="D122" i="102"/>
  <c r="L122" i="102"/>
  <c r="D151" i="102"/>
  <c r="D124" i="102"/>
  <c r="L151" i="102"/>
  <c r="L124" i="102"/>
  <c r="H158" i="102"/>
  <c r="H131" i="102"/>
  <c r="P158" i="102"/>
  <c r="P185" i="102"/>
  <c r="P131" i="102"/>
  <c r="H137" i="102"/>
  <c r="P191" i="102"/>
  <c r="P137" i="102"/>
  <c r="H165" i="102"/>
  <c r="H138" i="102"/>
  <c r="L165" i="102"/>
  <c r="L138" i="102"/>
  <c r="L111" i="102"/>
  <c r="H171" i="102"/>
  <c r="H144" i="102"/>
  <c r="H117" i="102"/>
  <c r="L171" i="102"/>
  <c r="L144" i="102"/>
  <c r="L117" i="102"/>
  <c r="L95" i="102"/>
  <c r="L97" i="102"/>
  <c r="D95" i="102"/>
  <c r="D97" i="102"/>
  <c r="H104" i="102"/>
  <c r="H110" i="102"/>
  <c r="H111" i="102"/>
  <c r="P176" i="102"/>
  <c r="P122" i="102"/>
  <c r="H151" i="102"/>
  <c r="H124" i="102"/>
  <c r="P178" i="102"/>
  <c r="P151" i="102"/>
  <c r="P124" i="102"/>
  <c r="D158" i="102"/>
  <c r="D131" i="102"/>
  <c r="L158" i="102"/>
  <c r="L131" i="102"/>
  <c r="D137" i="102"/>
  <c r="L137" i="102"/>
  <c r="D165" i="102"/>
  <c r="D138" i="102"/>
  <c r="P165" i="102"/>
  <c r="P192" i="102"/>
  <c r="P138" i="102"/>
  <c r="P111" i="102"/>
  <c r="D171" i="102"/>
  <c r="D144" i="102"/>
  <c r="D117" i="102"/>
  <c r="P171" i="102"/>
  <c r="P144" i="102"/>
  <c r="P198" i="102"/>
  <c r="P117" i="102"/>
  <c r="L104" i="102"/>
  <c r="P94" i="102"/>
  <c r="P95" i="102"/>
  <c r="P97" i="102"/>
  <c r="P104" i="102"/>
  <c r="P110" i="102"/>
  <c r="I200" i="102"/>
  <c r="I199" i="102"/>
  <c r="I197" i="102"/>
  <c r="I196" i="102"/>
  <c r="I195" i="102"/>
  <c r="I194" i="102"/>
  <c r="I193" i="102"/>
  <c r="I190" i="102"/>
  <c r="I189" i="102"/>
  <c r="I188" i="102"/>
  <c r="I187" i="102"/>
  <c r="I186" i="102"/>
  <c r="I184" i="102"/>
  <c r="I182" i="102"/>
  <c r="I181" i="102"/>
  <c r="I180" i="102"/>
  <c r="I179" i="102"/>
  <c r="M200" i="102"/>
  <c r="M199" i="102"/>
  <c r="M197" i="102"/>
  <c r="M196" i="102"/>
  <c r="M195" i="102"/>
  <c r="M194" i="102"/>
  <c r="M193" i="102"/>
  <c r="M190" i="102"/>
  <c r="M189" i="102"/>
  <c r="M188" i="102"/>
  <c r="M187" i="102"/>
  <c r="M186" i="102"/>
  <c r="M184" i="102"/>
  <c r="M183" i="102"/>
  <c r="M182" i="102"/>
  <c r="M181" i="102"/>
  <c r="M180" i="102"/>
  <c r="M179" i="102"/>
  <c r="I185" i="102"/>
  <c r="M185" i="102"/>
  <c r="I191" i="102"/>
  <c r="M191" i="102"/>
  <c r="I192" i="102"/>
  <c r="M192" i="102"/>
  <c r="I198" i="102"/>
  <c r="M198" i="102"/>
  <c r="I94" i="102"/>
  <c r="M94" i="102"/>
  <c r="I95" i="102"/>
  <c r="M95" i="102"/>
  <c r="E97" i="102"/>
  <c r="I97" i="102"/>
  <c r="M97" i="102"/>
  <c r="Q97" i="102"/>
  <c r="E104" i="102"/>
  <c r="I104" i="102"/>
  <c r="M104" i="102"/>
  <c r="Q104" i="102"/>
  <c r="E110" i="102"/>
  <c r="I110" i="102"/>
  <c r="M110" i="102"/>
  <c r="E111" i="102"/>
  <c r="I111" i="102"/>
  <c r="M111" i="102"/>
  <c r="Q111" i="102"/>
  <c r="E117" i="102"/>
  <c r="I117" i="102"/>
  <c r="M117" i="102"/>
  <c r="Q117" i="102"/>
  <c r="I122" i="102"/>
  <c r="M122" i="102"/>
  <c r="E124" i="102"/>
  <c r="I124" i="102"/>
  <c r="M124" i="102"/>
  <c r="E131" i="102"/>
  <c r="I131" i="102"/>
  <c r="M131" i="102"/>
  <c r="Q131" i="102"/>
  <c r="E137" i="102"/>
  <c r="I137" i="102"/>
  <c r="M137" i="102"/>
  <c r="M138" i="102"/>
  <c r="E165" i="102"/>
  <c r="E171" i="102"/>
  <c r="G185" i="102"/>
  <c r="G187" i="102"/>
  <c r="G189" i="102"/>
  <c r="G191" i="102"/>
  <c r="G193" i="102"/>
  <c r="G195" i="102"/>
  <c r="G197" i="102"/>
  <c r="B200" i="102"/>
  <c r="B199" i="102"/>
  <c r="B197" i="102"/>
  <c r="B196" i="102"/>
  <c r="B195" i="102"/>
  <c r="B194" i="102"/>
  <c r="B193" i="102"/>
  <c r="B190" i="102"/>
  <c r="B189" i="102"/>
  <c r="B188" i="102"/>
  <c r="B187" i="102"/>
  <c r="B186" i="102"/>
  <c r="B182" i="102"/>
  <c r="B181" i="102"/>
  <c r="B180" i="102"/>
  <c r="B179" i="102"/>
  <c r="B177" i="102"/>
  <c r="B175" i="102"/>
  <c r="J200" i="102"/>
  <c r="J199" i="102"/>
  <c r="J197" i="102"/>
  <c r="J196" i="102"/>
  <c r="J195" i="102"/>
  <c r="J194" i="102"/>
  <c r="J193" i="102"/>
  <c r="J190" i="102"/>
  <c r="J189" i="102"/>
  <c r="J188" i="102"/>
  <c r="J187" i="102"/>
  <c r="J186" i="102"/>
  <c r="J184" i="102"/>
  <c r="J183" i="102"/>
  <c r="J182" i="102"/>
  <c r="J181" i="102"/>
  <c r="J177" i="102"/>
  <c r="J175" i="102"/>
  <c r="B176" i="102"/>
  <c r="J176" i="102"/>
  <c r="B178" i="102"/>
  <c r="B151" i="102"/>
  <c r="F178" i="102"/>
  <c r="F151" i="102"/>
  <c r="J178" i="102"/>
  <c r="J151" i="102"/>
  <c r="N151" i="102"/>
  <c r="B185" i="102"/>
  <c r="B158" i="102"/>
  <c r="F185" i="102"/>
  <c r="F158" i="102"/>
  <c r="J185" i="102"/>
  <c r="J158" i="102"/>
  <c r="N158" i="102"/>
  <c r="B191" i="102"/>
  <c r="F191" i="102"/>
  <c r="J191" i="102"/>
  <c r="N137" i="102"/>
  <c r="B192" i="102"/>
  <c r="B165" i="102"/>
  <c r="B138" i="102"/>
  <c r="F192" i="102"/>
  <c r="F165" i="102"/>
  <c r="F138" i="102"/>
  <c r="J192" i="102"/>
  <c r="J165" i="102"/>
  <c r="J138" i="102"/>
  <c r="N165" i="102"/>
  <c r="N138" i="102"/>
  <c r="B198" i="102"/>
  <c r="B171" i="102"/>
  <c r="B144" i="102"/>
  <c r="F198" i="102"/>
  <c r="F171" i="102"/>
  <c r="F144" i="102"/>
  <c r="J198" i="102"/>
  <c r="J171" i="102"/>
  <c r="J144" i="102"/>
  <c r="N171" i="102"/>
  <c r="N144" i="102"/>
  <c r="B94" i="102"/>
  <c r="J94" i="102"/>
  <c r="B95" i="102"/>
  <c r="F95" i="102"/>
  <c r="J95" i="102"/>
  <c r="N95" i="102"/>
  <c r="B97" i="102"/>
  <c r="F97" i="102"/>
  <c r="J97" i="102"/>
  <c r="N97" i="102"/>
  <c r="B104" i="102"/>
  <c r="F104" i="102"/>
  <c r="J104" i="102"/>
  <c r="N104" i="102"/>
  <c r="B110" i="102"/>
  <c r="F110" i="102"/>
  <c r="J110" i="102"/>
  <c r="N110" i="102"/>
  <c r="B111" i="102"/>
  <c r="F111" i="102"/>
  <c r="J111" i="102"/>
  <c r="N111" i="102"/>
  <c r="B117" i="102"/>
  <c r="F117" i="102"/>
  <c r="J117" i="102"/>
  <c r="N117" i="102"/>
  <c r="B122" i="102"/>
  <c r="J122" i="102"/>
  <c r="B124" i="102"/>
  <c r="F124" i="102"/>
  <c r="J124" i="102"/>
  <c r="N124" i="102"/>
  <c r="B131" i="102"/>
  <c r="F131" i="102"/>
  <c r="J131" i="102"/>
  <c r="N131" i="102"/>
  <c r="B137" i="102"/>
  <c r="F137" i="102"/>
  <c r="J137" i="102"/>
  <c r="O137" i="102"/>
  <c r="I138" i="102"/>
  <c r="O138" i="102"/>
  <c r="E144" i="102"/>
  <c r="M144" i="102"/>
  <c r="M151" i="102"/>
  <c r="E158" i="102"/>
  <c r="M158" i="102"/>
  <c r="I165" i="102"/>
  <c r="I171" i="102"/>
  <c r="I175" i="102"/>
  <c r="I177" i="102"/>
  <c r="J179" i="102"/>
  <c r="O185" i="102"/>
  <c r="O187" i="102"/>
  <c r="O189" i="102"/>
  <c r="O191" i="102"/>
  <c r="O193" i="102"/>
  <c r="O195" i="102"/>
  <c r="O197" i="102"/>
  <c r="F199" i="102"/>
  <c r="F197" i="102"/>
  <c r="F196" i="102"/>
  <c r="F194" i="102"/>
  <c r="F193" i="102"/>
  <c r="F190" i="102"/>
  <c r="F188" i="102"/>
  <c r="F187" i="102"/>
  <c r="F186" i="102"/>
  <c r="F182" i="102"/>
  <c r="F181" i="102"/>
  <c r="F180" i="102"/>
  <c r="F177" i="102"/>
  <c r="F175" i="102"/>
  <c r="G182" i="102"/>
  <c r="G181" i="102"/>
  <c r="G180" i="102"/>
  <c r="G179" i="102"/>
  <c r="G177" i="102"/>
  <c r="G175" i="102"/>
  <c r="O200" i="102"/>
  <c r="O183" i="102"/>
  <c r="O182" i="102"/>
  <c r="O181" i="102"/>
  <c r="O180" i="102"/>
  <c r="O177" i="102"/>
  <c r="O175" i="102"/>
  <c r="G176" i="102"/>
  <c r="O176" i="102"/>
  <c r="G178" i="102"/>
  <c r="O178" i="102"/>
  <c r="C165" i="102"/>
  <c r="K165" i="102"/>
  <c r="C171" i="102"/>
  <c r="K171" i="102"/>
  <c r="G94" i="102"/>
  <c r="O94" i="102"/>
  <c r="G95" i="102"/>
  <c r="O95" i="102"/>
  <c r="C97" i="102"/>
  <c r="G97" i="102"/>
  <c r="K97" i="102"/>
  <c r="O97" i="102"/>
  <c r="C104" i="102"/>
  <c r="G104" i="102"/>
  <c r="K104" i="102"/>
  <c r="O104" i="102"/>
  <c r="C110" i="102"/>
  <c r="G110" i="102"/>
  <c r="K110" i="102"/>
  <c r="C111" i="102"/>
  <c r="G111" i="102"/>
  <c r="K111" i="102"/>
  <c r="O111" i="102"/>
  <c r="C117" i="102"/>
  <c r="G117" i="102"/>
  <c r="K117" i="102"/>
  <c r="O117" i="102"/>
  <c r="G122" i="102"/>
  <c r="O122" i="102"/>
  <c r="C124" i="102"/>
  <c r="G124" i="102"/>
  <c r="K124" i="102"/>
  <c r="O124" i="102"/>
  <c r="C131" i="102"/>
  <c r="G131" i="102"/>
  <c r="K131" i="102"/>
  <c r="O131" i="102"/>
  <c r="C137" i="102"/>
  <c r="K137" i="102"/>
  <c r="E138" i="102"/>
  <c r="K138" i="102"/>
  <c r="G144" i="102"/>
  <c r="O144" i="102"/>
  <c r="G151" i="102"/>
  <c r="O151" i="102"/>
  <c r="M165" i="102"/>
  <c r="M171" i="102"/>
  <c r="M175" i="102"/>
  <c r="M177" i="102"/>
  <c r="O179" i="102"/>
  <c r="G184" i="102"/>
  <c r="G186" i="102"/>
  <c r="G188" i="102"/>
  <c r="G190" i="102"/>
  <c r="G192" i="102"/>
  <c r="G194" i="102"/>
  <c r="G196" i="102"/>
  <c r="G198" i="102"/>
  <c r="G200" i="102"/>
  <c r="H2" i="16" l="1"/>
  <c r="AA2" i="23"/>
  <c r="AF2" i="16"/>
  <c r="AA2" i="16"/>
  <c r="AE2" i="16"/>
  <c r="Q2" i="16"/>
  <c r="T2" i="16"/>
  <c r="AH2" i="16"/>
  <c r="M2" i="16"/>
  <c r="P2" i="16"/>
  <c r="C2" i="16"/>
  <c r="B2" i="16" s="1"/>
  <c r="J2" i="16"/>
  <c r="AI2" i="16"/>
  <c r="V2" i="16"/>
  <c r="AB2" i="16"/>
  <c r="AD2" i="16"/>
  <c r="AC2" i="16"/>
  <c r="G2" i="16"/>
  <c r="R2" i="16"/>
  <c r="K2" i="16"/>
  <c r="AJ2" i="16"/>
  <c r="AK2" i="16"/>
  <c r="Z2" i="16"/>
  <c r="S2" i="16"/>
  <c r="D2" i="16"/>
  <c r="E2" i="16"/>
  <c r="W2" i="16"/>
  <c r="G2" i="23"/>
  <c r="AE2" i="23"/>
  <c r="AI2" i="23"/>
  <c r="C2" i="23"/>
  <c r="B2" i="23" s="1"/>
  <c r="U2" i="23"/>
  <c r="F2" i="23"/>
  <c r="AC2" i="23"/>
  <c r="AH2" i="23"/>
  <c r="S2" i="23"/>
  <c r="I2" i="23"/>
  <c r="W2" i="23"/>
  <c r="AD2" i="23"/>
  <c r="Q110" i="102"/>
  <c r="I2" i="16"/>
  <c r="AF2" i="23"/>
  <c r="AB2" i="23"/>
  <c r="AG2" i="23"/>
  <c r="C181" i="102"/>
  <c r="L182" i="102"/>
  <c r="E2" i="23"/>
  <c r="L183" i="102"/>
  <c r="O2" i="23"/>
  <c r="L2" i="16"/>
  <c r="J2" i="23"/>
  <c r="U2" i="16"/>
  <c r="K2" i="23"/>
  <c r="O2" i="16"/>
  <c r="M2" i="23"/>
  <c r="X2" i="16"/>
  <c r="V2" i="23"/>
  <c r="AK2" i="23"/>
  <c r="L189" i="102"/>
  <c r="Y2" i="16"/>
  <c r="P2" i="23"/>
  <c r="N2" i="16"/>
  <c r="Q2" i="23"/>
  <c r="F2" i="16"/>
  <c r="L2" i="23"/>
  <c r="L190" i="102"/>
  <c r="AG2" i="16"/>
  <c r="X2" i="23"/>
  <c r="D2" i="23"/>
  <c r="Y2" i="23"/>
  <c r="T2" i="23"/>
  <c r="Z2" i="23"/>
  <c r="AJ2" i="23"/>
  <c r="L180" i="102"/>
  <c r="L187" i="102"/>
  <c r="L197" i="102"/>
  <c r="C191" i="102"/>
  <c r="L191" i="102"/>
  <c r="L181" i="102"/>
  <c r="L188" i="102"/>
  <c r="L200" i="102"/>
  <c r="C194" i="102"/>
  <c r="L175" i="102"/>
  <c r="L193" i="102"/>
  <c r="L185" i="102"/>
  <c r="L177" i="102"/>
  <c r="L194" i="102"/>
  <c r="L184" i="102"/>
  <c r="L195" i="102"/>
  <c r="L179" i="102"/>
  <c r="L186" i="102"/>
  <c r="L196" i="102"/>
  <c r="L178" i="102"/>
  <c r="L199" i="102"/>
  <c r="E189" i="102"/>
  <c r="H122" i="102"/>
  <c r="D199" i="102"/>
  <c r="E192" i="102"/>
  <c r="E188" i="102"/>
  <c r="E200" i="102"/>
  <c r="D180" i="102"/>
  <c r="E199" i="102"/>
  <c r="D188" i="102"/>
  <c r="K197" i="102"/>
  <c r="D186" i="102"/>
  <c r="D196" i="102"/>
  <c r="D187" i="102"/>
  <c r="D197" i="102"/>
  <c r="D176" i="102"/>
  <c r="D192" i="102"/>
  <c r="D181" i="102"/>
  <c r="D189" i="102"/>
  <c r="D200" i="102"/>
  <c r="D198" i="102"/>
  <c r="D182" i="102"/>
  <c r="D190" i="102"/>
  <c r="D185" i="102"/>
  <c r="D175" i="102"/>
  <c r="D193" i="102"/>
  <c r="L192" i="102"/>
  <c r="D178" i="102"/>
  <c r="K180" i="102"/>
  <c r="D177" i="102"/>
  <c r="D194" i="102"/>
  <c r="L198" i="102"/>
  <c r="K194" i="102"/>
  <c r="D191" i="102"/>
  <c r="D179" i="102"/>
  <c r="D195" i="102"/>
  <c r="L176" i="102"/>
  <c r="I166" i="103"/>
  <c r="I165" i="103"/>
  <c r="I163" i="103"/>
  <c r="I162" i="103"/>
  <c r="I161" i="103"/>
  <c r="I160" i="103"/>
  <c r="I159" i="103"/>
  <c r="I156" i="103"/>
  <c r="I155" i="103"/>
  <c r="I154" i="103"/>
  <c r="I153" i="103"/>
  <c r="I152" i="103"/>
  <c r="I150" i="103"/>
  <c r="I148" i="103"/>
  <c r="I147" i="103"/>
  <c r="I146" i="103"/>
  <c r="I145" i="103"/>
  <c r="I143" i="103"/>
  <c r="I141" i="103"/>
  <c r="I60" i="103"/>
  <c r="I144" i="103"/>
  <c r="I158" i="103"/>
  <c r="I157" i="103"/>
  <c r="I164" i="103"/>
  <c r="I151" i="103"/>
  <c r="D148" i="103"/>
  <c r="D146" i="103"/>
  <c r="D60" i="103"/>
  <c r="D166" i="103"/>
  <c r="D162" i="103"/>
  <c r="D160" i="103"/>
  <c r="D156" i="103"/>
  <c r="D154" i="103"/>
  <c r="D152" i="103"/>
  <c r="D147" i="103"/>
  <c r="D143" i="103"/>
  <c r="D141" i="103"/>
  <c r="D145" i="103"/>
  <c r="D165" i="103"/>
  <c r="D163" i="103"/>
  <c r="D161" i="103"/>
  <c r="D159" i="103"/>
  <c r="D155" i="103"/>
  <c r="D153" i="103"/>
  <c r="D144" i="103"/>
  <c r="D151" i="103"/>
  <c r="D164" i="103"/>
  <c r="D158" i="103"/>
  <c r="L166" i="103"/>
  <c r="L162" i="103"/>
  <c r="L160" i="103"/>
  <c r="L156" i="103"/>
  <c r="L154" i="103"/>
  <c r="L152" i="103"/>
  <c r="L150" i="103"/>
  <c r="L148" i="103"/>
  <c r="L147" i="103"/>
  <c r="L145" i="103"/>
  <c r="L143" i="103"/>
  <c r="L141" i="103"/>
  <c r="L165" i="103"/>
  <c r="L163" i="103"/>
  <c r="L161" i="103"/>
  <c r="L159" i="103"/>
  <c r="L155" i="103"/>
  <c r="L153" i="103"/>
  <c r="L60" i="103"/>
  <c r="L149" i="103"/>
  <c r="L144" i="103"/>
  <c r="L146" i="103"/>
  <c r="L164" i="103"/>
  <c r="L158" i="103"/>
  <c r="L151" i="103"/>
  <c r="M166" i="103"/>
  <c r="M165" i="103"/>
  <c r="M163" i="103"/>
  <c r="M162" i="103"/>
  <c r="M161" i="103"/>
  <c r="M160" i="103"/>
  <c r="M159" i="103"/>
  <c r="M156" i="103"/>
  <c r="M155" i="103"/>
  <c r="M154" i="103"/>
  <c r="M153" i="103"/>
  <c r="M152" i="103"/>
  <c r="M150" i="103"/>
  <c r="M149" i="103"/>
  <c r="M148" i="103"/>
  <c r="M147" i="103"/>
  <c r="M146" i="103"/>
  <c r="M145" i="103"/>
  <c r="M143" i="103"/>
  <c r="M141" i="103"/>
  <c r="M60" i="103"/>
  <c r="M158" i="103"/>
  <c r="M144" i="103"/>
  <c r="M151" i="103"/>
  <c r="M142" i="103"/>
  <c r="M164" i="103"/>
  <c r="Q166" i="103"/>
  <c r="Q165" i="103"/>
  <c r="Q163" i="103"/>
  <c r="Q162" i="103"/>
  <c r="Q161" i="103"/>
  <c r="Q160" i="103"/>
  <c r="Q159" i="103"/>
  <c r="Q156" i="103"/>
  <c r="Q155" i="103"/>
  <c r="Q154" i="103"/>
  <c r="Q153" i="103"/>
  <c r="Q152" i="103"/>
  <c r="Q150" i="103"/>
  <c r="Q149" i="103"/>
  <c r="Q148" i="103"/>
  <c r="Q147" i="103"/>
  <c r="Q146" i="103"/>
  <c r="Q145" i="103"/>
  <c r="Q143" i="103"/>
  <c r="Q141" i="103"/>
  <c r="Q60" i="103"/>
  <c r="Q164" i="103"/>
  <c r="Q158" i="103"/>
  <c r="Q144" i="103"/>
  <c r="Q151" i="103"/>
  <c r="D142" i="103"/>
  <c r="B155" i="103"/>
  <c r="B163" i="103"/>
  <c r="B148" i="103"/>
  <c r="B146" i="103"/>
  <c r="B60" i="103"/>
  <c r="B161" i="103"/>
  <c r="B166" i="103"/>
  <c r="B162" i="103"/>
  <c r="B160" i="103"/>
  <c r="B156" i="103"/>
  <c r="B154" i="103"/>
  <c r="B152" i="103"/>
  <c r="B159" i="103"/>
  <c r="B151" i="103"/>
  <c r="B165" i="103"/>
  <c r="B147" i="103"/>
  <c r="B145" i="103"/>
  <c r="B143" i="103"/>
  <c r="B141" i="103"/>
  <c r="B153" i="103"/>
  <c r="B142" i="103"/>
  <c r="B144" i="103"/>
  <c r="B158" i="103"/>
  <c r="B164" i="103"/>
  <c r="B157" i="103"/>
  <c r="I142" i="103"/>
  <c r="O166" i="103"/>
  <c r="O165" i="103"/>
  <c r="O163" i="103"/>
  <c r="O162" i="103"/>
  <c r="O161" i="103"/>
  <c r="O160" i="103"/>
  <c r="O159" i="103"/>
  <c r="O156" i="103"/>
  <c r="O155" i="103"/>
  <c r="O154" i="103"/>
  <c r="O153" i="103"/>
  <c r="O152" i="103"/>
  <c r="O150" i="103"/>
  <c r="O149" i="103"/>
  <c r="O148" i="103"/>
  <c r="O147" i="103"/>
  <c r="O146" i="103"/>
  <c r="O145" i="103"/>
  <c r="O143" i="103"/>
  <c r="O141" i="103"/>
  <c r="O60" i="103"/>
  <c r="O158" i="103"/>
  <c r="O151" i="103"/>
  <c r="O164" i="103"/>
  <c r="O144" i="103"/>
  <c r="O142" i="103"/>
  <c r="K166" i="103"/>
  <c r="K165" i="103"/>
  <c r="K163" i="103"/>
  <c r="K162" i="103"/>
  <c r="K161" i="103"/>
  <c r="K160" i="103"/>
  <c r="K159" i="103"/>
  <c r="K156" i="103"/>
  <c r="K155" i="103"/>
  <c r="K154" i="103"/>
  <c r="K153" i="103"/>
  <c r="K152" i="103"/>
  <c r="K150" i="103"/>
  <c r="K149" i="103"/>
  <c r="K148" i="103"/>
  <c r="K147" i="103"/>
  <c r="K146" i="103"/>
  <c r="K145" i="103"/>
  <c r="K143" i="103"/>
  <c r="K141" i="103"/>
  <c r="K60" i="103"/>
  <c r="K142" i="103"/>
  <c r="K144" i="103"/>
  <c r="K164" i="103"/>
  <c r="K158" i="103"/>
  <c r="K151" i="103"/>
  <c r="J148" i="103"/>
  <c r="J146" i="103"/>
  <c r="J159" i="103"/>
  <c r="J166" i="103"/>
  <c r="J162" i="103"/>
  <c r="J160" i="103"/>
  <c r="J156" i="103"/>
  <c r="J154" i="103"/>
  <c r="J152" i="103"/>
  <c r="J150" i="103"/>
  <c r="J161" i="103"/>
  <c r="J60" i="103"/>
  <c r="J163" i="103"/>
  <c r="J155" i="103"/>
  <c r="J151" i="103"/>
  <c r="J147" i="103"/>
  <c r="J145" i="103"/>
  <c r="J143" i="103"/>
  <c r="J141" i="103"/>
  <c r="J165" i="103"/>
  <c r="J153" i="103"/>
  <c r="J149" i="103"/>
  <c r="J144" i="103"/>
  <c r="J164" i="103"/>
  <c r="J142" i="103"/>
  <c r="J158" i="103"/>
  <c r="L157" i="103"/>
  <c r="Q142" i="103"/>
  <c r="G166" i="103"/>
  <c r="G165" i="103"/>
  <c r="G163" i="103"/>
  <c r="G162" i="103"/>
  <c r="G161" i="103"/>
  <c r="G160" i="103"/>
  <c r="G159" i="103"/>
  <c r="G156" i="103"/>
  <c r="G155" i="103"/>
  <c r="G154" i="103"/>
  <c r="G153" i="103"/>
  <c r="G152" i="103"/>
  <c r="G150" i="103"/>
  <c r="G148" i="103"/>
  <c r="G147" i="103"/>
  <c r="G146" i="103"/>
  <c r="G145" i="103"/>
  <c r="G143" i="103"/>
  <c r="G141" i="103"/>
  <c r="G60" i="103"/>
  <c r="G158" i="103"/>
  <c r="G144" i="103"/>
  <c r="G164" i="103"/>
  <c r="G142" i="103"/>
  <c r="G151" i="103"/>
  <c r="H166" i="103"/>
  <c r="H165" i="103"/>
  <c r="H163" i="103"/>
  <c r="H162" i="103"/>
  <c r="H161" i="103"/>
  <c r="H160" i="103"/>
  <c r="H159" i="103"/>
  <c r="H156" i="103"/>
  <c r="H155" i="103"/>
  <c r="H154" i="103"/>
  <c r="H153" i="103"/>
  <c r="H152" i="103"/>
  <c r="H150" i="103"/>
  <c r="H148" i="103"/>
  <c r="H147" i="103"/>
  <c r="H146" i="103"/>
  <c r="H145" i="103"/>
  <c r="H143" i="103"/>
  <c r="H141" i="103"/>
  <c r="H60" i="103"/>
  <c r="H142" i="103"/>
  <c r="H144" i="103"/>
  <c r="H158" i="103"/>
  <c r="H151" i="103"/>
  <c r="H164" i="103"/>
  <c r="Q157" i="103"/>
  <c r="D157" i="103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94" i="102"/>
  <c r="C195" i="102"/>
  <c r="E94" i="102"/>
  <c r="E180" i="102"/>
  <c r="C95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22" i="102"/>
  <c r="E95" i="102"/>
  <c r="E187" i="102"/>
  <c r="K177" i="102"/>
  <c r="N180" i="102"/>
  <c r="K95" i="102"/>
  <c r="K94" i="102"/>
  <c r="K198" i="102"/>
  <c r="K192" i="102"/>
  <c r="K187" i="102"/>
  <c r="N200" i="102"/>
  <c r="N184" i="102"/>
  <c r="K181" i="102"/>
  <c r="K188" i="102"/>
  <c r="K199" i="102"/>
  <c r="N189" i="102"/>
  <c r="N191" i="102"/>
  <c r="C122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22" i="102"/>
  <c r="K179" i="102"/>
  <c r="K183" i="102"/>
  <c r="K186" i="102"/>
  <c r="K190" i="102"/>
  <c r="N176" i="102"/>
  <c r="N179" i="102"/>
  <c r="N183" i="102"/>
  <c r="N188" i="102"/>
  <c r="N194" i="102"/>
  <c r="N199" i="102"/>
  <c r="Q122" i="102"/>
  <c r="Q17" i="102"/>
  <c r="H178" i="102" l="1"/>
  <c r="H176" i="102"/>
  <c r="H200" i="102"/>
  <c r="H195" i="102"/>
  <c r="H189" i="102"/>
  <c r="H184" i="102"/>
  <c r="H180" i="102"/>
  <c r="H175" i="102"/>
  <c r="H187" i="102"/>
  <c r="H191" i="102"/>
  <c r="H190" i="102"/>
  <c r="H177" i="102"/>
  <c r="H199" i="102"/>
  <c r="H186" i="102"/>
  <c r="H94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94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  <c r="U13" i="100" l="1"/>
  <c r="U12" i="100"/>
  <c r="U11" i="100"/>
  <c r="V13" i="100"/>
  <c r="V12" i="100"/>
  <c r="V11" i="100"/>
  <c r="W13" i="100"/>
  <c r="X13" i="100"/>
  <c r="Y13" i="100"/>
  <c r="Z13" i="100"/>
  <c r="AA13" i="100"/>
  <c r="R13" i="100"/>
  <c r="W11" i="100"/>
  <c r="X11" i="100"/>
  <c r="Y11" i="100"/>
  <c r="Z11" i="100"/>
  <c r="AA11" i="100"/>
  <c r="R11" i="100"/>
  <c r="R12" i="100"/>
  <c r="W12" i="100"/>
  <c r="X12" i="100"/>
  <c r="Y12" i="100"/>
  <c r="Z12" i="100"/>
  <c r="AA12" i="100"/>
  <c r="R20" i="100"/>
  <c r="R56" i="100"/>
  <c r="R54" i="100"/>
  <c r="R50" i="100"/>
  <c r="R47" i="100"/>
  <c r="R45" i="100"/>
  <c r="R25" i="100"/>
  <c r="R23" i="100"/>
  <c r="R40" i="100"/>
  <c r="R37" i="100"/>
  <c r="R35" i="100"/>
  <c r="R31" i="100"/>
  <c r="R30" i="100"/>
  <c r="R28" i="100"/>
  <c r="D150" i="100"/>
  <c r="C150" i="100"/>
  <c r="B150" i="100"/>
  <c r="I149" i="100"/>
  <c r="H149" i="100"/>
  <c r="G149" i="100"/>
  <c r="F149" i="100"/>
  <c r="E149" i="100"/>
  <c r="D149" i="100"/>
  <c r="C149" i="100"/>
  <c r="B149" i="100"/>
  <c r="Q139" i="100"/>
  <c r="P139" i="100"/>
  <c r="O139" i="100"/>
  <c r="N139" i="100"/>
  <c r="M139" i="100"/>
  <c r="L139" i="100"/>
  <c r="K139" i="100"/>
  <c r="J139" i="100"/>
  <c r="I139" i="100"/>
  <c r="H139" i="100"/>
  <c r="G139" i="100"/>
  <c r="F139" i="100"/>
  <c r="E139" i="100"/>
  <c r="D139" i="100"/>
  <c r="C139" i="100"/>
  <c r="B139" i="100"/>
  <c r="Q138" i="100"/>
  <c r="P138" i="100"/>
  <c r="O138" i="100"/>
  <c r="N138" i="100"/>
  <c r="M138" i="100"/>
  <c r="L138" i="100"/>
  <c r="K138" i="100"/>
  <c r="J138" i="100"/>
  <c r="I138" i="100"/>
  <c r="H138" i="100"/>
  <c r="G138" i="100"/>
  <c r="F138" i="100"/>
  <c r="E138" i="100"/>
  <c r="D138" i="100"/>
  <c r="C138" i="100"/>
  <c r="B138" i="100"/>
  <c r="Q136" i="100"/>
  <c r="P136" i="100"/>
  <c r="O136" i="100"/>
  <c r="N136" i="100"/>
  <c r="M136" i="100"/>
  <c r="L136" i="100"/>
  <c r="K136" i="100"/>
  <c r="J136" i="100"/>
  <c r="I136" i="100"/>
  <c r="H136" i="100"/>
  <c r="G136" i="100"/>
  <c r="F136" i="100"/>
  <c r="E136" i="100"/>
  <c r="D136" i="100"/>
  <c r="C136" i="100"/>
  <c r="B136" i="100"/>
  <c r="Q135" i="100"/>
  <c r="P135" i="100"/>
  <c r="O135" i="100"/>
  <c r="N135" i="100"/>
  <c r="M135" i="100"/>
  <c r="L135" i="100"/>
  <c r="K135" i="100"/>
  <c r="J135" i="100"/>
  <c r="I135" i="100"/>
  <c r="H135" i="100"/>
  <c r="G135" i="100"/>
  <c r="F135" i="100"/>
  <c r="E135" i="100"/>
  <c r="D135" i="100"/>
  <c r="C135" i="100"/>
  <c r="B135" i="100"/>
  <c r="Q134" i="100"/>
  <c r="P134" i="100"/>
  <c r="O134" i="100"/>
  <c r="N134" i="100"/>
  <c r="M134" i="100"/>
  <c r="L134" i="100"/>
  <c r="K134" i="100"/>
  <c r="J134" i="100"/>
  <c r="I134" i="100"/>
  <c r="H134" i="100"/>
  <c r="G134" i="100"/>
  <c r="F134" i="100"/>
  <c r="E134" i="100"/>
  <c r="D134" i="100"/>
  <c r="C134" i="100"/>
  <c r="B134" i="100"/>
  <c r="Q133" i="100"/>
  <c r="P133" i="100"/>
  <c r="O133" i="100"/>
  <c r="N133" i="100"/>
  <c r="M133" i="100"/>
  <c r="L133" i="100"/>
  <c r="K133" i="100"/>
  <c r="J133" i="100"/>
  <c r="I133" i="100"/>
  <c r="H133" i="100"/>
  <c r="G133" i="100"/>
  <c r="F133" i="100"/>
  <c r="E133" i="100"/>
  <c r="D133" i="100"/>
  <c r="C133" i="100"/>
  <c r="B133" i="100"/>
  <c r="Q132" i="100"/>
  <c r="P132" i="100"/>
  <c r="O132" i="100"/>
  <c r="N132" i="100"/>
  <c r="M132" i="100"/>
  <c r="L132" i="100"/>
  <c r="K132" i="100"/>
  <c r="J132" i="100"/>
  <c r="I132" i="100"/>
  <c r="H132" i="100"/>
  <c r="G132" i="100"/>
  <c r="F132" i="100"/>
  <c r="E132" i="100"/>
  <c r="D132" i="100"/>
  <c r="C132" i="100"/>
  <c r="B132" i="100"/>
  <c r="Q129" i="100"/>
  <c r="P129" i="100"/>
  <c r="O129" i="100"/>
  <c r="N129" i="100"/>
  <c r="M129" i="100"/>
  <c r="L129" i="100"/>
  <c r="K129" i="100"/>
  <c r="J129" i="100"/>
  <c r="I129" i="100"/>
  <c r="H129" i="100"/>
  <c r="G129" i="100"/>
  <c r="F129" i="100"/>
  <c r="E129" i="100"/>
  <c r="D129" i="100"/>
  <c r="C129" i="100"/>
  <c r="B129" i="100"/>
  <c r="Q128" i="100"/>
  <c r="P128" i="100"/>
  <c r="O128" i="100"/>
  <c r="N128" i="100"/>
  <c r="M128" i="100"/>
  <c r="L128" i="100"/>
  <c r="K128" i="100"/>
  <c r="J128" i="100"/>
  <c r="I128" i="100"/>
  <c r="H128" i="100"/>
  <c r="G128" i="100"/>
  <c r="F128" i="100"/>
  <c r="E128" i="100"/>
  <c r="D128" i="100"/>
  <c r="C128" i="100"/>
  <c r="B128" i="100"/>
  <c r="Q127" i="100"/>
  <c r="P127" i="100"/>
  <c r="O127" i="100"/>
  <c r="N127" i="100"/>
  <c r="M127" i="100"/>
  <c r="L127" i="100"/>
  <c r="K127" i="100"/>
  <c r="J127" i="100"/>
  <c r="I127" i="100"/>
  <c r="H127" i="100"/>
  <c r="G127" i="100"/>
  <c r="F127" i="100"/>
  <c r="E127" i="100"/>
  <c r="D127" i="100"/>
  <c r="C127" i="100"/>
  <c r="B127" i="100"/>
  <c r="Q126" i="100"/>
  <c r="P126" i="100"/>
  <c r="O126" i="100"/>
  <c r="N126" i="100"/>
  <c r="M126" i="100"/>
  <c r="L126" i="100"/>
  <c r="K126" i="100"/>
  <c r="J126" i="100"/>
  <c r="I126" i="100"/>
  <c r="H126" i="100"/>
  <c r="G126" i="100"/>
  <c r="F126" i="100"/>
  <c r="E126" i="100"/>
  <c r="D126" i="100"/>
  <c r="C126" i="100"/>
  <c r="B126" i="100"/>
  <c r="Q125" i="100"/>
  <c r="P125" i="100"/>
  <c r="O125" i="100"/>
  <c r="N125" i="100"/>
  <c r="M125" i="100"/>
  <c r="L125" i="100"/>
  <c r="K125" i="100"/>
  <c r="J125" i="100"/>
  <c r="I125" i="100"/>
  <c r="H125" i="100"/>
  <c r="G125" i="100"/>
  <c r="F125" i="100"/>
  <c r="E125" i="100"/>
  <c r="D125" i="100"/>
  <c r="C125" i="100"/>
  <c r="B125" i="100"/>
  <c r="Q123" i="100"/>
  <c r="P123" i="100"/>
  <c r="O123" i="100"/>
  <c r="N123" i="100"/>
  <c r="M123" i="100"/>
  <c r="L123" i="100"/>
  <c r="K123" i="100"/>
  <c r="J123" i="100"/>
  <c r="I123" i="100"/>
  <c r="H123" i="100"/>
  <c r="G123" i="100"/>
  <c r="F123" i="100"/>
  <c r="E123" i="100"/>
  <c r="D123" i="100"/>
  <c r="C123" i="100"/>
  <c r="B123" i="100"/>
  <c r="Q122" i="100"/>
  <c r="P122" i="100"/>
  <c r="O122" i="100"/>
  <c r="N122" i="100"/>
  <c r="M122" i="100"/>
  <c r="L122" i="100"/>
  <c r="K122" i="100"/>
  <c r="J122" i="100"/>
  <c r="I122" i="100"/>
  <c r="H122" i="100"/>
  <c r="G122" i="100"/>
  <c r="F122" i="100"/>
  <c r="E122" i="100"/>
  <c r="D122" i="100"/>
  <c r="C122" i="100"/>
  <c r="B122" i="100"/>
  <c r="Q121" i="100"/>
  <c r="P121" i="100"/>
  <c r="O121" i="100"/>
  <c r="N121" i="100"/>
  <c r="M121" i="100"/>
  <c r="L121" i="100"/>
  <c r="K121" i="100"/>
  <c r="J121" i="100"/>
  <c r="I121" i="100"/>
  <c r="H121" i="100"/>
  <c r="G121" i="100"/>
  <c r="F121" i="100"/>
  <c r="E121" i="100"/>
  <c r="D121" i="100"/>
  <c r="C121" i="100"/>
  <c r="B121" i="100"/>
  <c r="Q120" i="100"/>
  <c r="P120" i="100"/>
  <c r="O120" i="100"/>
  <c r="N120" i="100"/>
  <c r="M120" i="100"/>
  <c r="L120" i="100"/>
  <c r="K120" i="100"/>
  <c r="J120" i="100"/>
  <c r="I120" i="100"/>
  <c r="H120" i="100"/>
  <c r="G120" i="100"/>
  <c r="F120" i="100"/>
  <c r="E120" i="100"/>
  <c r="D120" i="100"/>
  <c r="C120" i="100"/>
  <c r="B120" i="100"/>
  <c r="Q119" i="100"/>
  <c r="P119" i="100"/>
  <c r="O119" i="100"/>
  <c r="N119" i="100"/>
  <c r="M119" i="100"/>
  <c r="L119" i="100"/>
  <c r="K119" i="100"/>
  <c r="J119" i="100"/>
  <c r="I119" i="100"/>
  <c r="H119" i="100"/>
  <c r="G119" i="100"/>
  <c r="F119" i="100"/>
  <c r="E119" i="100"/>
  <c r="D119" i="100"/>
  <c r="C119" i="100"/>
  <c r="B119" i="100"/>
  <c r="Q118" i="100"/>
  <c r="P118" i="100"/>
  <c r="O118" i="100"/>
  <c r="N118" i="100"/>
  <c r="M118" i="100"/>
  <c r="L118" i="100"/>
  <c r="K118" i="100"/>
  <c r="J118" i="100"/>
  <c r="I118" i="100"/>
  <c r="H118" i="100"/>
  <c r="G118" i="100"/>
  <c r="F118" i="100"/>
  <c r="E118" i="100"/>
  <c r="D118" i="100"/>
  <c r="C118" i="100"/>
  <c r="B118" i="100"/>
  <c r="Q116" i="100"/>
  <c r="P116" i="100"/>
  <c r="O116" i="100"/>
  <c r="N116" i="100"/>
  <c r="M116" i="100"/>
  <c r="L116" i="100"/>
  <c r="K116" i="100"/>
  <c r="J116" i="100"/>
  <c r="I116" i="100"/>
  <c r="H116" i="100"/>
  <c r="G116" i="100"/>
  <c r="F116" i="100"/>
  <c r="E116" i="100"/>
  <c r="D116" i="100"/>
  <c r="C116" i="100"/>
  <c r="B116" i="100"/>
  <c r="Q112" i="100"/>
  <c r="P112" i="100"/>
  <c r="O112" i="100"/>
  <c r="N112" i="100"/>
  <c r="M112" i="100"/>
  <c r="L112" i="100"/>
  <c r="K112" i="100"/>
  <c r="J112" i="100"/>
  <c r="I112" i="100"/>
  <c r="H112" i="100"/>
  <c r="G112" i="100"/>
  <c r="F112" i="100"/>
  <c r="E112" i="100"/>
  <c r="D112" i="100"/>
  <c r="C112" i="100"/>
  <c r="B112" i="100"/>
  <c r="Q111" i="100"/>
  <c r="P111" i="100"/>
  <c r="O111" i="100"/>
  <c r="N111" i="100"/>
  <c r="M111" i="100"/>
  <c r="L111" i="100"/>
  <c r="K111" i="100"/>
  <c r="J111" i="100"/>
  <c r="I111" i="100"/>
  <c r="H111" i="100"/>
  <c r="G111" i="100"/>
  <c r="F111" i="100"/>
  <c r="E111" i="100"/>
  <c r="D111" i="100"/>
  <c r="C111" i="100"/>
  <c r="B111" i="100"/>
  <c r="Q89" i="100"/>
  <c r="P89" i="100"/>
  <c r="O89" i="100"/>
  <c r="N89" i="100"/>
  <c r="M89" i="100"/>
  <c r="L89" i="100"/>
  <c r="K89" i="100"/>
  <c r="J89" i="100"/>
  <c r="I89" i="100"/>
  <c r="H89" i="100"/>
  <c r="G89" i="100"/>
  <c r="F89" i="100"/>
  <c r="E89" i="100"/>
  <c r="D89" i="100"/>
  <c r="C89" i="100"/>
  <c r="B89" i="100"/>
  <c r="Q85" i="100"/>
  <c r="P85" i="100"/>
  <c r="O85" i="100"/>
  <c r="N85" i="100"/>
  <c r="M85" i="100"/>
  <c r="L85" i="100"/>
  <c r="K85" i="100"/>
  <c r="J85" i="100"/>
  <c r="I85" i="100"/>
  <c r="H85" i="100"/>
  <c r="G85" i="100"/>
  <c r="F85" i="100"/>
  <c r="E85" i="100"/>
  <c r="D85" i="100"/>
  <c r="C85" i="100"/>
  <c r="B85" i="100"/>
  <c r="Q84" i="100"/>
  <c r="P84" i="100"/>
  <c r="O84" i="100"/>
  <c r="N84" i="100"/>
  <c r="M84" i="100"/>
  <c r="L84" i="100"/>
  <c r="K84" i="100"/>
  <c r="J84" i="100"/>
  <c r="I84" i="100"/>
  <c r="H84" i="100"/>
  <c r="G84" i="100"/>
  <c r="F84" i="100"/>
  <c r="E84" i="100"/>
  <c r="D84" i="100"/>
  <c r="C84" i="100"/>
  <c r="B84" i="100"/>
  <c r="Q82" i="100"/>
  <c r="P82" i="100"/>
  <c r="O82" i="100"/>
  <c r="N82" i="100"/>
  <c r="M82" i="100"/>
  <c r="L82" i="100"/>
  <c r="K82" i="100"/>
  <c r="J82" i="100"/>
  <c r="I82" i="100"/>
  <c r="H82" i="100"/>
  <c r="G82" i="100"/>
  <c r="F82" i="100"/>
  <c r="E82" i="100"/>
  <c r="D82" i="100"/>
  <c r="C82" i="100"/>
  <c r="B82" i="100"/>
  <c r="Q81" i="100"/>
  <c r="P81" i="100"/>
  <c r="O81" i="100"/>
  <c r="N81" i="100"/>
  <c r="M81" i="100"/>
  <c r="L81" i="100"/>
  <c r="K81" i="100"/>
  <c r="J81" i="100"/>
  <c r="I81" i="100"/>
  <c r="H81" i="100"/>
  <c r="G81" i="100"/>
  <c r="F81" i="100"/>
  <c r="E81" i="100"/>
  <c r="D81" i="100"/>
  <c r="C81" i="100"/>
  <c r="B81" i="100"/>
  <c r="Q80" i="100"/>
  <c r="P80" i="100"/>
  <c r="O80" i="100"/>
  <c r="N80" i="100"/>
  <c r="M80" i="100"/>
  <c r="L80" i="100"/>
  <c r="K80" i="100"/>
  <c r="J80" i="100"/>
  <c r="I80" i="100"/>
  <c r="H80" i="100"/>
  <c r="G80" i="100"/>
  <c r="F80" i="100"/>
  <c r="E80" i="100"/>
  <c r="D80" i="100"/>
  <c r="C80" i="100"/>
  <c r="B80" i="100"/>
  <c r="Q79" i="100"/>
  <c r="P79" i="100"/>
  <c r="O79" i="100"/>
  <c r="N79" i="100"/>
  <c r="M79" i="100"/>
  <c r="L79" i="100"/>
  <c r="K79" i="100"/>
  <c r="J79" i="100"/>
  <c r="I79" i="100"/>
  <c r="H79" i="100"/>
  <c r="G79" i="100"/>
  <c r="F79" i="100"/>
  <c r="E79" i="100"/>
  <c r="D79" i="100"/>
  <c r="C79" i="100"/>
  <c r="B79" i="100"/>
  <c r="Q78" i="100"/>
  <c r="P78" i="100"/>
  <c r="O78" i="100"/>
  <c r="N78" i="100"/>
  <c r="M78" i="100"/>
  <c r="L78" i="100"/>
  <c r="K78" i="100"/>
  <c r="J78" i="100"/>
  <c r="I78" i="100"/>
  <c r="H78" i="100"/>
  <c r="G78" i="100"/>
  <c r="F78" i="100"/>
  <c r="E78" i="100"/>
  <c r="D78" i="100"/>
  <c r="C78" i="100"/>
  <c r="B78" i="100"/>
  <c r="Q75" i="100"/>
  <c r="P75" i="100"/>
  <c r="O75" i="100"/>
  <c r="N75" i="100"/>
  <c r="M75" i="100"/>
  <c r="L75" i="100"/>
  <c r="K75" i="100"/>
  <c r="J75" i="100"/>
  <c r="I75" i="100"/>
  <c r="H75" i="100"/>
  <c r="G75" i="100"/>
  <c r="F75" i="100"/>
  <c r="E75" i="100"/>
  <c r="D75" i="100"/>
  <c r="C75" i="100"/>
  <c r="B75" i="100"/>
  <c r="Q74" i="100"/>
  <c r="P74" i="100"/>
  <c r="O74" i="100"/>
  <c r="N74" i="100"/>
  <c r="M74" i="100"/>
  <c r="L74" i="100"/>
  <c r="K74" i="100"/>
  <c r="J74" i="100"/>
  <c r="I74" i="100"/>
  <c r="H74" i="100"/>
  <c r="G74" i="100"/>
  <c r="F74" i="100"/>
  <c r="E74" i="100"/>
  <c r="D74" i="100"/>
  <c r="C74" i="100"/>
  <c r="B74" i="100"/>
  <c r="Q73" i="100"/>
  <c r="P73" i="100"/>
  <c r="O73" i="100"/>
  <c r="N73" i="100"/>
  <c r="M73" i="100"/>
  <c r="L73" i="100"/>
  <c r="K73" i="100"/>
  <c r="J73" i="100"/>
  <c r="I73" i="100"/>
  <c r="H73" i="100"/>
  <c r="G73" i="100"/>
  <c r="F73" i="100"/>
  <c r="E73" i="100"/>
  <c r="D73" i="100"/>
  <c r="C73" i="100"/>
  <c r="B73" i="100"/>
  <c r="Q72" i="100"/>
  <c r="P72" i="100"/>
  <c r="O72" i="100"/>
  <c r="N72" i="100"/>
  <c r="M72" i="100"/>
  <c r="L72" i="100"/>
  <c r="K72" i="100"/>
  <c r="J72" i="100"/>
  <c r="I72" i="100"/>
  <c r="H72" i="100"/>
  <c r="G72" i="100"/>
  <c r="F72" i="100"/>
  <c r="E72" i="100"/>
  <c r="D72" i="100"/>
  <c r="C72" i="100"/>
  <c r="B72" i="100"/>
  <c r="Q71" i="100"/>
  <c r="P71" i="100"/>
  <c r="O71" i="100"/>
  <c r="N71" i="100"/>
  <c r="M71" i="100"/>
  <c r="L71" i="100"/>
  <c r="K71" i="100"/>
  <c r="J71" i="100"/>
  <c r="I71" i="100"/>
  <c r="H71" i="100"/>
  <c r="G71" i="100"/>
  <c r="F71" i="100"/>
  <c r="E71" i="100"/>
  <c r="D71" i="100"/>
  <c r="C71" i="100"/>
  <c r="B71" i="100"/>
  <c r="Q69" i="100"/>
  <c r="P69" i="100"/>
  <c r="O69" i="100"/>
  <c r="N69" i="100"/>
  <c r="M69" i="100"/>
  <c r="L69" i="100"/>
  <c r="K69" i="100"/>
  <c r="J69" i="100"/>
  <c r="I69" i="100"/>
  <c r="H69" i="100"/>
  <c r="G69" i="100"/>
  <c r="F69" i="100"/>
  <c r="E69" i="100"/>
  <c r="D69" i="100"/>
  <c r="C69" i="100"/>
  <c r="B69" i="100"/>
  <c r="Q68" i="100"/>
  <c r="P68" i="100"/>
  <c r="O68" i="100"/>
  <c r="N68" i="100"/>
  <c r="M68" i="100"/>
  <c r="L68" i="100"/>
  <c r="K68" i="100"/>
  <c r="J68" i="100"/>
  <c r="I68" i="100"/>
  <c r="H68" i="100"/>
  <c r="G68" i="100"/>
  <c r="F68" i="100"/>
  <c r="E68" i="100"/>
  <c r="D68" i="100"/>
  <c r="C68" i="100"/>
  <c r="B68" i="100"/>
  <c r="Q67" i="100"/>
  <c r="P67" i="100"/>
  <c r="O67" i="100"/>
  <c r="N67" i="100"/>
  <c r="M67" i="100"/>
  <c r="L67" i="100"/>
  <c r="K67" i="100"/>
  <c r="J67" i="100"/>
  <c r="I67" i="100"/>
  <c r="H67" i="100"/>
  <c r="G67" i="100"/>
  <c r="F67" i="100"/>
  <c r="E67" i="100"/>
  <c r="D67" i="100"/>
  <c r="C67" i="100"/>
  <c r="B67" i="100"/>
  <c r="Q66" i="100"/>
  <c r="P66" i="100"/>
  <c r="O66" i="100"/>
  <c r="N66" i="100"/>
  <c r="M66" i="100"/>
  <c r="L66" i="100"/>
  <c r="K66" i="100"/>
  <c r="J66" i="100"/>
  <c r="I66" i="100"/>
  <c r="H66" i="100"/>
  <c r="G66" i="100"/>
  <c r="F66" i="100"/>
  <c r="E66" i="100"/>
  <c r="D66" i="100"/>
  <c r="C66" i="100"/>
  <c r="B66" i="100"/>
  <c r="Q65" i="100"/>
  <c r="P65" i="100"/>
  <c r="O65" i="100"/>
  <c r="N65" i="100"/>
  <c r="M65" i="100"/>
  <c r="L65" i="100"/>
  <c r="K65" i="100"/>
  <c r="J65" i="100"/>
  <c r="I65" i="100"/>
  <c r="H65" i="100"/>
  <c r="G65" i="100"/>
  <c r="F65" i="100"/>
  <c r="E65" i="100"/>
  <c r="D65" i="100"/>
  <c r="C65" i="100"/>
  <c r="B65" i="100"/>
  <c r="Q64" i="100"/>
  <c r="P64" i="100"/>
  <c r="O64" i="100"/>
  <c r="N64" i="100"/>
  <c r="M64" i="100"/>
  <c r="L64" i="100"/>
  <c r="K64" i="100"/>
  <c r="J64" i="100"/>
  <c r="I64" i="100"/>
  <c r="H64" i="100"/>
  <c r="G64" i="100"/>
  <c r="F64" i="100"/>
  <c r="E64" i="100"/>
  <c r="D64" i="100"/>
  <c r="C64" i="100"/>
  <c r="B64" i="100"/>
  <c r="Q62" i="100"/>
  <c r="P62" i="100"/>
  <c r="O62" i="100"/>
  <c r="N62" i="100"/>
  <c r="M62" i="100"/>
  <c r="L62" i="100"/>
  <c r="K62" i="100"/>
  <c r="J62" i="100"/>
  <c r="I62" i="100"/>
  <c r="H62" i="100"/>
  <c r="G62" i="100"/>
  <c r="F62" i="100"/>
  <c r="E62" i="100"/>
  <c r="D62" i="100"/>
  <c r="C62" i="100"/>
  <c r="B62" i="100"/>
  <c r="Q52" i="100"/>
  <c r="P52" i="100"/>
  <c r="O52" i="100"/>
  <c r="N52" i="100"/>
  <c r="N42" i="100" s="1"/>
  <c r="M52" i="100"/>
  <c r="M42" i="100" s="1"/>
  <c r="L52" i="100"/>
  <c r="K52" i="100"/>
  <c r="K42" i="100" s="1"/>
  <c r="J52" i="100"/>
  <c r="J83" i="100" s="1"/>
  <c r="I52" i="100"/>
  <c r="H52" i="100"/>
  <c r="H42" i="100" s="1"/>
  <c r="G52" i="100"/>
  <c r="F52" i="100"/>
  <c r="F83" i="100" s="1"/>
  <c r="E52" i="100"/>
  <c r="D52" i="100"/>
  <c r="C52" i="100"/>
  <c r="C42" i="100" s="1"/>
  <c r="B52" i="100"/>
  <c r="B83" i="100" s="1"/>
  <c r="Q43" i="100"/>
  <c r="P43" i="100"/>
  <c r="O43" i="100"/>
  <c r="O42" i="100" s="1"/>
  <c r="N43" i="100"/>
  <c r="M43" i="100"/>
  <c r="L43" i="100"/>
  <c r="L42" i="100" s="1"/>
  <c r="K43" i="100"/>
  <c r="K104" i="100" s="1"/>
  <c r="J43" i="100"/>
  <c r="J77" i="100" s="1"/>
  <c r="I43" i="100"/>
  <c r="H43" i="100"/>
  <c r="G43" i="100"/>
  <c r="G42" i="100" s="1"/>
  <c r="F43" i="100"/>
  <c r="E43" i="100"/>
  <c r="E42" i="100" s="1"/>
  <c r="D43" i="100"/>
  <c r="D42" i="100" s="1"/>
  <c r="C43" i="100"/>
  <c r="B43" i="100"/>
  <c r="Q42" i="100"/>
  <c r="P42" i="100"/>
  <c r="J42" i="100"/>
  <c r="I42" i="100"/>
  <c r="B42" i="100"/>
  <c r="Q33" i="100"/>
  <c r="Q97" i="100" s="1"/>
  <c r="P33" i="100"/>
  <c r="O33" i="100"/>
  <c r="N33" i="100"/>
  <c r="M33" i="100"/>
  <c r="M97" i="100" s="1"/>
  <c r="L33" i="100"/>
  <c r="K33" i="100"/>
  <c r="J33" i="100"/>
  <c r="J18" i="100" s="1"/>
  <c r="I33" i="100"/>
  <c r="I97" i="100" s="1"/>
  <c r="H33" i="100"/>
  <c r="G33" i="100"/>
  <c r="F33" i="100"/>
  <c r="E33" i="100"/>
  <c r="E97" i="100" s="1"/>
  <c r="D33" i="100"/>
  <c r="C33" i="100"/>
  <c r="B33" i="100"/>
  <c r="B18" i="100" s="1"/>
  <c r="B17" i="100" s="1"/>
  <c r="Q21" i="100"/>
  <c r="Q90" i="100" s="1"/>
  <c r="P21" i="100"/>
  <c r="O21" i="100"/>
  <c r="N21" i="100"/>
  <c r="M21" i="100"/>
  <c r="M90" i="100" s="1"/>
  <c r="L21" i="100"/>
  <c r="L18" i="100" s="1"/>
  <c r="K21" i="100"/>
  <c r="K18" i="100" s="1"/>
  <c r="J21" i="100"/>
  <c r="I21" i="100"/>
  <c r="I90" i="100" s="1"/>
  <c r="H21" i="100"/>
  <c r="G21" i="100"/>
  <c r="F21" i="100"/>
  <c r="E21" i="100"/>
  <c r="E90" i="100" s="1"/>
  <c r="D21" i="100"/>
  <c r="D18" i="100" s="1"/>
  <c r="C21" i="100"/>
  <c r="C63" i="100" s="1"/>
  <c r="B21" i="100"/>
  <c r="P18" i="100"/>
  <c r="O18" i="100"/>
  <c r="N18" i="100"/>
  <c r="M18" i="100"/>
  <c r="H18" i="100"/>
  <c r="G18" i="100"/>
  <c r="F18" i="100"/>
  <c r="P17" i="100"/>
  <c r="Q10" i="100"/>
  <c r="S12" i="100" s="1"/>
  <c r="P10" i="100"/>
  <c r="P4" i="100" s="1"/>
  <c r="Z10" i="100" s="1"/>
  <c r="O10" i="100"/>
  <c r="O4" i="100" s="1"/>
  <c r="N10" i="100"/>
  <c r="N4" i="100" s="1"/>
  <c r="M10" i="100"/>
  <c r="L10" i="100"/>
  <c r="K10" i="100"/>
  <c r="J10" i="100"/>
  <c r="J4" i="100" s="1"/>
  <c r="I10" i="100"/>
  <c r="I4" i="100" s="1"/>
  <c r="H10" i="100"/>
  <c r="G10" i="100"/>
  <c r="G4" i="100" s="1"/>
  <c r="F10" i="100"/>
  <c r="E10" i="100"/>
  <c r="D10" i="100"/>
  <c r="C10" i="100"/>
  <c r="B10" i="100"/>
  <c r="Q5" i="100"/>
  <c r="P5" i="100"/>
  <c r="O5" i="100"/>
  <c r="N5" i="100"/>
  <c r="M5" i="100"/>
  <c r="L5" i="100"/>
  <c r="K5" i="100"/>
  <c r="K4" i="100" s="1"/>
  <c r="J5" i="100"/>
  <c r="I5" i="100"/>
  <c r="H5" i="100"/>
  <c r="G5" i="100"/>
  <c r="F5" i="100"/>
  <c r="E5" i="100"/>
  <c r="D5" i="100"/>
  <c r="D4" i="100" s="1"/>
  <c r="C5" i="100"/>
  <c r="B5" i="100"/>
  <c r="H17" i="100" l="1"/>
  <c r="J17" i="100"/>
  <c r="L17" i="100"/>
  <c r="L163" i="100" s="1"/>
  <c r="K17" i="100"/>
  <c r="K151" i="100" s="1"/>
  <c r="N17" i="100"/>
  <c r="O17" i="100"/>
  <c r="O160" i="100" s="1"/>
  <c r="G17" i="100"/>
  <c r="G164" i="100" s="1"/>
  <c r="Q18" i="100"/>
  <c r="Q17" i="100" s="1"/>
  <c r="I18" i="100"/>
  <c r="I17" i="100" s="1"/>
  <c r="C18" i="100"/>
  <c r="C17" i="100" s="1"/>
  <c r="C162" i="100" s="1"/>
  <c r="E18" i="100"/>
  <c r="M17" i="100"/>
  <c r="M162" i="100" s="1"/>
  <c r="M4" i="100"/>
  <c r="W10" i="100" s="1"/>
  <c r="W15" i="100" s="1"/>
  <c r="Z15" i="100"/>
  <c r="E4" i="100"/>
  <c r="B4" i="100"/>
  <c r="X10" i="100"/>
  <c r="X15" i="100" s="1"/>
  <c r="Y10" i="100"/>
  <c r="Y15" i="100" s="1"/>
  <c r="H4" i="100"/>
  <c r="Q4" i="100"/>
  <c r="R15" i="100" s="1"/>
  <c r="L4" i="100"/>
  <c r="V10" i="100" s="1"/>
  <c r="C4" i="100"/>
  <c r="D17" i="100"/>
  <c r="D165" i="100" s="1"/>
  <c r="U10" i="100"/>
  <c r="U15" i="100" s="1"/>
  <c r="Z14" i="100"/>
  <c r="Z16" i="100"/>
  <c r="F4" i="100"/>
  <c r="S10" i="100"/>
  <c r="S11" i="100"/>
  <c r="S13" i="100"/>
  <c r="J142" i="100"/>
  <c r="J144" i="100"/>
  <c r="J90" i="100"/>
  <c r="F104" i="100"/>
  <c r="C156" i="100"/>
  <c r="C152" i="100"/>
  <c r="O161" i="100"/>
  <c r="O156" i="100"/>
  <c r="O152" i="100"/>
  <c r="K142" i="100"/>
  <c r="K144" i="100"/>
  <c r="O144" i="100"/>
  <c r="G151" i="100"/>
  <c r="K157" i="100"/>
  <c r="C158" i="100"/>
  <c r="K158" i="100"/>
  <c r="C110" i="100"/>
  <c r="K110" i="100"/>
  <c r="O110" i="100"/>
  <c r="G63" i="100"/>
  <c r="K63" i="100"/>
  <c r="O63" i="100"/>
  <c r="C70" i="100"/>
  <c r="G70" i="100"/>
  <c r="K70" i="100"/>
  <c r="O70" i="100"/>
  <c r="C77" i="100"/>
  <c r="G77" i="100"/>
  <c r="K77" i="100"/>
  <c r="O77" i="100"/>
  <c r="C83" i="100"/>
  <c r="G83" i="100"/>
  <c r="K83" i="100"/>
  <c r="O83" i="100"/>
  <c r="G90" i="100"/>
  <c r="O90" i="100"/>
  <c r="G97" i="100"/>
  <c r="O97" i="100"/>
  <c r="O104" i="100"/>
  <c r="B110" i="100"/>
  <c r="B166" i="100"/>
  <c r="B165" i="100"/>
  <c r="B152" i="100"/>
  <c r="B163" i="100"/>
  <c r="B162" i="100"/>
  <c r="B161" i="100"/>
  <c r="B160" i="100"/>
  <c r="B159" i="100"/>
  <c r="B156" i="100"/>
  <c r="B155" i="100"/>
  <c r="B154" i="100"/>
  <c r="B153" i="100"/>
  <c r="B148" i="100"/>
  <c r="B147" i="100"/>
  <c r="B146" i="100"/>
  <c r="B145" i="100"/>
  <c r="B143" i="100"/>
  <c r="B141" i="100"/>
  <c r="B142" i="100"/>
  <c r="N142" i="100"/>
  <c r="F90" i="100"/>
  <c r="B151" i="100"/>
  <c r="B97" i="100"/>
  <c r="J151" i="100"/>
  <c r="J97" i="100"/>
  <c r="N151" i="100"/>
  <c r="N97" i="100"/>
  <c r="J157" i="100"/>
  <c r="B158" i="100"/>
  <c r="B104" i="100"/>
  <c r="N158" i="100"/>
  <c r="N104" i="100"/>
  <c r="F110" i="100"/>
  <c r="N164" i="100"/>
  <c r="N110" i="100"/>
  <c r="B77" i="100"/>
  <c r="N83" i="100"/>
  <c r="K166" i="100"/>
  <c r="K165" i="100"/>
  <c r="K163" i="100"/>
  <c r="K162" i="100"/>
  <c r="K161" i="100"/>
  <c r="K160" i="100"/>
  <c r="K159" i="100"/>
  <c r="K156" i="100"/>
  <c r="K155" i="100"/>
  <c r="K154" i="100"/>
  <c r="K153" i="100"/>
  <c r="K148" i="100"/>
  <c r="K147" i="100"/>
  <c r="K146" i="100"/>
  <c r="K145" i="100"/>
  <c r="K152" i="100"/>
  <c r="K150" i="100"/>
  <c r="K149" i="100"/>
  <c r="K143" i="100"/>
  <c r="K141" i="100"/>
  <c r="H166" i="100"/>
  <c r="H165" i="100"/>
  <c r="H163" i="100"/>
  <c r="H162" i="100"/>
  <c r="H161" i="100"/>
  <c r="H160" i="100"/>
  <c r="H159" i="100"/>
  <c r="H156" i="100"/>
  <c r="H155" i="100"/>
  <c r="H154" i="100"/>
  <c r="H153" i="100"/>
  <c r="H152" i="100"/>
  <c r="H150" i="100"/>
  <c r="H148" i="100"/>
  <c r="H147" i="100"/>
  <c r="H146" i="100"/>
  <c r="H145" i="100"/>
  <c r="H143" i="100"/>
  <c r="H141" i="100"/>
  <c r="L165" i="100"/>
  <c r="L154" i="100"/>
  <c r="L145" i="100"/>
  <c r="P166" i="100"/>
  <c r="P165" i="100"/>
  <c r="P163" i="100"/>
  <c r="P162" i="100"/>
  <c r="P161" i="100"/>
  <c r="P160" i="100"/>
  <c r="P159" i="100"/>
  <c r="P156" i="100"/>
  <c r="P155" i="100"/>
  <c r="P154" i="100"/>
  <c r="P153" i="100"/>
  <c r="P152" i="100"/>
  <c r="P150" i="100"/>
  <c r="P149" i="100"/>
  <c r="P148" i="100"/>
  <c r="P147" i="100"/>
  <c r="P146" i="100"/>
  <c r="P145" i="100"/>
  <c r="P143" i="100"/>
  <c r="P141" i="100"/>
  <c r="H142" i="100"/>
  <c r="L142" i="100"/>
  <c r="P142" i="100"/>
  <c r="D90" i="100"/>
  <c r="H144" i="100"/>
  <c r="H90" i="100"/>
  <c r="L90" i="100"/>
  <c r="P144" i="100"/>
  <c r="P90" i="100"/>
  <c r="D97" i="100"/>
  <c r="H151" i="100"/>
  <c r="H97" i="100"/>
  <c r="L97" i="100"/>
  <c r="P151" i="100"/>
  <c r="P97" i="100"/>
  <c r="H157" i="100"/>
  <c r="P157" i="100"/>
  <c r="D104" i="100"/>
  <c r="H158" i="100"/>
  <c r="H104" i="100"/>
  <c r="L104" i="100"/>
  <c r="P158" i="100"/>
  <c r="P104" i="100"/>
  <c r="D110" i="100"/>
  <c r="H164" i="100"/>
  <c r="H110" i="100"/>
  <c r="L110" i="100"/>
  <c r="P164" i="100"/>
  <c r="P110" i="100"/>
  <c r="D63" i="100"/>
  <c r="H63" i="100"/>
  <c r="L63" i="100"/>
  <c r="P63" i="100"/>
  <c r="D70" i="100"/>
  <c r="H70" i="100"/>
  <c r="L70" i="100"/>
  <c r="P70" i="100"/>
  <c r="D77" i="100"/>
  <c r="H77" i="100"/>
  <c r="L77" i="100"/>
  <c r="P77" i="100"/>
  <c r="D83" i="100"/>
  <c r="H83" i="100"/>
  <c r="L83" i="100"/>
  <c r="P83" i="100"/>
  <c r="C104" i="100"/>
  <c r="G110" i="100"/>
  <c r="J166" i="100"/>
  <c r="J165" i="100"/>
  <c r="J163" i="100"/>
  <c r="J162" i="100"/>
  <c r="J161" i="100"/>
  <c r="J160" i="100"/>
  <c r="J159" i="100"/>
  <c r="J156" i="100"/>
  <c r="J155" i="100"/>
  <c r="J154" i="100"/>
  <c r="J153" i="100"/>
  <c r="J148" i="100"/>
  <c r="J147" i="100"/>
  <c r="J146" i="100"/>
  <c r="J145" i="100"/>
  <c r="J152" i="100"/>
  <c r="J150" i="100"/>
  <c r="J149" i="100"/>
  <c r="J143" i="100"/>
  <c r="J141" i="100"/>
  <c r="N166" i="100"/>
  <c r="N165" i="100"/>
  <c r="N163" i="100"/>
  <c r="N149" i="100"/>
  <c r="N148" i="100"/>
  <c r="N147" i="100"/>
  <c r="N146" i="100"/>
  <c r="N145" i="100"/>
  <c r="N162" i="100"/>
  <c r="N161" i="100"/>
  <c r="N160" i="100"/>
  <c r="N159" i="100"/>
  <c r="N156" i="100"/>
  <c r="N155" i="100"/>
  <c r="N154" i="100"/>
  <c r="N153" i="100"/>
  <c r="N152" i="100"/>
  <c r="N150" i="100"/>
  <c r="N143" i="100"/>
  <c r="N141" i="100"/>
  <c r="B144" i="100"/>
  <c r="B90" i="100"/>
  <c r="N144" i="100"/>
  <c r="N90" i="100"/>
  <c r="F97" i="100"/>
  <c r="B157" i="100"/>
  <c r="F42" i="100"/>
  <c r="N157" i="100"/>
  <c r="J158" i="100"/>
  <c r="J104" i="100"/>
  <c r="B164" i="100"/>
  <c r="J164" i="100"/>
  <c r="J110" i="100"/>
  <c r="B63" i="100"/>
  <c r="F63" i="100"/>
  <c r="J63" i="100"/>
  <c r="N63" i="100"/>
  <c r="B70" i="100"/>
  <c r="F70" i="100"/>
  <c r="J70" i="100"/>
  <c r="N70" i="100"/>
  <c r="F77" i="100"/>
  <c r="N77" i="100"/>
  <c r="G163" i="100"/>
  <c r="G162" i="100"/>
  <c r="G153" i="100"/>
  <c r="G152" i="100"/>
  <c r="G145" i="100"/>
  <c r="M163" i="100"/>
  <c r="M153" i="100"/>
  <c r="M146" i="100"/>
  <c r="M144" i="100"/>
  <c r="E104" i="100"/>
  <c r="I104" i="100"/>
  <c r="M104" i="100"/>
  <c r="Q104" i="100"/>
  <c r="E110" i="100"/>
  <c r="I110" i="100"/>
  <c r="M164" i="100"/>
  <c r="Q110" i="100"/>
  <c r="E63" i="100"/>
  <c r="I63" i="100"/>
  <c r="M63" i="100"/>
  <c r="Q63" i="100"/>
  <c r="E70" i="100"/>
  <c r="I70" i="100"/>
  <c r="M70" i="100"/>
  <c r="Q70" i="100"/>
  <c r="E77" i="100"/>
  <c r="I77" i="100"/>
  <c r="M77" i="100"/>
  <c r="Q77" i="100"/>
  <c r="E83" i="100"/>
  <c r="I83" i="100"/>
  <c r="M83" i="100"/>
  <c r="Q83" i="100"/>
  <c r="C90" i="100"/>
  <c r="K90" i="100"/>
  <c r="C97" i="100"/>
  <c r="K97" i="100"/>
  <c r="G104" i="100"/>
  <c r="M110" i="100"/>
  <c r="G165" i="100" l="1"/>
  <c r="G158" i="100"/>
  <c r="G147" i="100"/>
  <c r="G155" i="100"/>
  <c r="G166" i="100"/>
  <c r="G144" i="100"/>
  <c r="O162" i="100"/>
  <c r="O164" i="100"/>
  <c r="G154" i="100"/>
  <c r="G148" i="100"/>
  <c r="G141" i="100"/>
  <c r="G157" i="100"/>
  <c r="O149" i="100"/>
  <c r="G146" i="100"/>
  <c r="G156" i="100"/>
  <c r="G142" i="100"/>
  <c r="G159" i="100"/>
  <c r="G143" i="100"/>
  <c r="G160" i="100"/>
  <c r="K164" i="100"/>
  <c r="O151" i="100"/>
  <c r="O145" i="100"/>
  <c r="G150" i="100"/>
  <c r="G161" i="100"/>
  <c r="O148" i="100"/>
  <c r="L155" i="100"/>
  <c r="L158" i="100"/>
  <c r="L147" i="100"/>
  <c r="L156" i="100"/>
  <c r="O158" i="100"/>
  <c r="O141" i="100"/>
  <c r="O153" i="100"/>
  <c r="O163" i="100"/>
  <c r="L146" i="100"/>
  <c r="L166" i="100"/>
  <c r="O142" i="100"/>
  <c r="L164" i="100"/>
  <c r="L144" i="100"/>
  <c r="L148" i="100"/>
  <c r="L159" i="100"/>
  <c r="O143" i="100"/>
  <c r="O154" i="100"/>
  <c r="O165" i="100"/>
  <c r="L151" i="100"/>
  <c r="L149" i="100"/>
  <c r="L160" i="100"/>
  <c r="C151" i="100"/>
  <c r="O150" i="100"/>
  <c r="O155" i="100"/>
  <c r="O166" i="100"/>
  <c r="L150" i="100"/>
  <c r="L141" i="100"/>
  <c r="L152" i="100"/>
  <c r="L162" i="100"/>
  <c r="O157" i="100"/>
  <c r="O146" i="100"/>
  <c r="O159" i="100"/>
  <c r="C154" i="100"/>
  <c r="L161" i="100"/>
  <c r="L157" i="100"/>
  <c r="L143" i="100"/>
  <c r="L153" i="100"/>
  <c r="O147" i="100"/>
  <c r="C155" i="100"/>
  <c r="I165" i="100"/>
  <c r="I156" i="100"/>
  <c r="I143" i="100"/>
  <c r="I155" i="100"/>
  <c r="I150" i="100"/>
  <c r="I145" i="100"/>
  <c r="I141" i="100"/>
  <c r="I159" i="100"/>
  <c r="I152" i="100"/>
  <c r="I166" i="100"/>
  <c r="Q143" i="100"/>
  <c r="Q156" i="100"/>
  <c r="Q144" i="100"/>
  <c r="Q166" i="100"/>
  <c r="Q157" i="100"/>
  <c r="Q148" i="100"/>
  <c r="Q149" i="100"/>
  <c r="Q164" i="100"/>
  <c r="Q165" i="100"/>
  <c r="Q145" i="100"/>
  <c r="Q160" i="100"/>
  <c r="Q147" i="100"/>
  <c r="Q158" i="100"/>
  <c r="Q163" i="100"/>
  <c r="Q161" i="100"/>
  <c r="Q146" i="100"/>
  <c r="Q159" i="100"/>
  <c r="M147" i="100"/>
  <c r="M155" i="100"/>
  <c r="M149" i="100"/>
  <c r="C142" i="100"/>
  <c r="C141" i="100"/>
  <c r="M141" i="100"/>
  <c r="M159" i="100"/>
  <c r="C143" i="100"/>
  <c r="C163" i="100"/>
  <c r="M154" i="100"/>
  <c r="E17" i="100"/>
  <c r="E141" i="100" s="1"/>
  <c r="M143" i="100"/>
  <c r="M160" i="100"/>
  <c r="D146" i="100"/>
  <c r="C164" i="100"/>
  <c r="C157" i="100"/>
  <c r="C145" i="100"/>
  <c r="C165" i="100"/>
  <c r="M166" i="100"/>
  <c r="M151" i="100"/>
  <c r="M150" i="100"/>
  <c r="M161" i="100"/>
  <c r="D159" i="100"/>
  <c r="C147" i="100"/>
  <c r="C166" i="100"/>
  <c r="M142" i="100"/>
  <c r="M165" i="100"/>
  <c r="M148" i="100"/>
  <c r="M156" i="100"/>
  <c r="C161" i="100"/>
  <c r="M157" i="100"/>
  <c r="M158" i="100"/>
  <c r="M145" i="100"/>
  <c r="M152" i="100"/>
  <c r="C144" i="100"/>
  <c r="C153" i="100"/>
  <c r="I144" i="100"/>
  <c r="I160" i="100"/>
  <c r="I157" i="100"/>
  <c r="Q142" i="100"/>
  <c r="Q152" i="100"/>
  <c r="Q162" i="100"/>
  <c r="I147" i="100"/>
  <c r="I161" i="100"/>
  <c r="C159" i="100"/>
  <c r="Q151" i="100"/>
  <c r="Q153" i="100"/>
  <c r="Q150" i="100"/>
  <c r="I148" i="100"/>
  <c r="I162" i="100"/>
  <c r="C146" i="100"/>
  <c r="C160" i="100"/>
  <c r="I142" i="100"/>
  <c r="Q154" i="100"/>
  <c r="Q141" i="100"/>
  <c r="I153" i="100"/>
  <c r="I163" i="100"/>
  <c r="I146" i="100"/>
  <c r="I164" i="100"/>
  <c r="I158" i="100"/>
  <c r="I151" i="100"/>
  <c r="Q155" i="100"/>
  <c r="I154" i="100"/>
  <c r="C148" i="100"/>
  <c r="D143" i="100"/>
  <c r="D155" i="100"/>
  <c r="D166" i="100"/>
  <c r="D145" i="100"/>
  <c r="D156" i="100"/>
  <c r="D142" i="100"/>
  <c r="D148" i="100"/>
  <c r="D161" i="100"/>
  <c r="D164" i="100"/>
  <c r="D147" i="100"/>
  <c r="D152" i="100"/>
  <c r="D162" i="100"/>
  <c r="D153" i="100"/>
  <c r="D163" i="100"/>
  <c r="D158" i="100"/>
  <c r="D160" i="100"/>
  <c r="D157" i="100"/>
  <c r="D151" i="100"/>
  <c r="D144" i="100"/>
  <c r="D141" i="100"/>
  <c r="D154" i="100"/>
  <c r="X14" i="100"/>
  <c r="X16" i="100"/>
  <c r="U16" i="100"/>
  <c r="Y16" i="100"/>
  <c r="Y14" i="100"/>
  <c r="AA10" i="100"/>
  <c r="U14" i="100"/>
  <c r="R10" i="100"/>
  <c r="T13" i="100" s="1"/>
  <c r="V15" i="100"/>
  <c r="V14" i="100"/>
  <c r="V16" i="100"/>
  <c r="W16" i="100"/>
  <c r="W14" i="100"/>
  <c r="E159" i="100"/>
  <c r="E152" i="100"/>
  <c r="F17" i="100"/>
  <c r="E160" i="100" l="1"/>
  <c r="E143" i="100"/>
  <c r="E142" i="100"/>
  <c r="E148" i="100"/>
  <c r="E163" i="100"/>
  <c r="E154" i="100"/>
  <c r="E158" i="100"/>
  <c r="E155" i="100"/>
  <c r="E146" i="100"/>
  <c r="E151" i="100"/>
  <c r="E156" i="100"/>
  <c r="E145" i="100"/>
  <c r="E166" i="100"/>
  <c r="E164" i="100"/>
  <c r="E161" i="100"/>
  <c r="E153" i="100"/>
  <c r="E150" i="100"/>
  <c r="E147" i="100"/>
  <c r="E144" i="100"/>
  <c r="E165" i="100"/>
  <c r="E162" i="100"/>
  <c r="E157" i="100"/>
  <c r="AA16" i="100"/>
  <c r="AA14" i="100"/>
  <c r="AB14" i="100" s="1"/>
  <c r="AA15" i="100"/>
  <c r="AB15" i="100" s="1"/>
  <c r="AB16" i="100"/>
  <c r="T11" i="100"/>
  <c r="T12" i="100"/>
  <c r="F166" i="100"/>
  <c r="F165" i="100"/>
  <c r="F148" i="100"/>
  <c r="F147" i="100"/>
  <c r="F146" i="100"/>
  <c r="F145" i="100"/>
  <c r="F152" i="100"/>
  <c r="F150" i="100"/>
  <c r="F163" i="100"/>
  <c r="F162" i="100"/>
  <c r="F161" i="100"/>
  <c r="F160" i="100"/>
  <c r="F159" i="100"/>
  <c r="F156" i="100"/>
  <c r="F155" i="100"/>
  <c r="F154" i="100"/>
  <c r="F153" i="100"/>
  <c r="F143" i="100"/>
  <c r="F141" i="100"/>
  <c r="F158" i="100"/>
  <c r="F144" i="100"/>
  <c r="F151" i="100"/>
  <c r="F164" i="100"/>
  <c r="F142" i="100"/>
  <c r="F157" i="100"/>
  <c r="Q137" i="100" l="1"/>
  <c r="P137" i="100"/>
  <c r="O137" i="100"/>
  <c r="N137" i="100"/>
  <c r="M137" i="100"/>
  <c r="L137" i="100"/>
  <c r="K137" i="100"/>
  <c r="J137" i="100"/>
  <c r="I137" i="100"/>
  <c r="H137" i="100"/>
  <c r="G137" i="100"/>
  <c r="F137" i="100"/>
  <c r="E137" i="100"/>
  <c r="D137" i="100"/>
  <c r="C137" i="100"/>
  <c r="B137" i="100"/>
  <c r="N131" i="100"/>
  <c r="M131" i="100"/>
  <c r="L131" i="100"/>
  <c r="K131" i="100"/>
  <c r="J131" i="100"/>
  <c r="I131" i="100"/>
  <c r="H131" i="100"/>
  <c r="G131" i="100"/>
  <c r="F131" i="100"/>
  <c r="N124" i="100"/>
  <c r="M124" i="100"/>
  <c r="L124" i="100"/>
  <c r="K124" i="100"/>
  <c r="J124" i="100"/>
  <c r="I124" i="100"/>
  <c r="H124" i="100"/>
  <c r="G124" i="100"/>
  <c r="F124" i="100"/>
  <c r="E124" i="100"/>
  <c r="D124" i="100"/>
  <c r="C124" i="100"/>
  <c r="B124" i="100"/>
  <c r="Q124" i="100"/>
  <c r="Q117" i="100"/>
  <c r="P117" i="100"/>
  <c r="O117" i="100"/>
  <c r="N117" i="100"/>
  <c r="E117" i="100"/>
  <c r="D117" i="100"/>
  <c r="C117" i="100"/>
  <c r="B117" i="100"/>
  <c r="M117" i="100"/>
  <c r="L117" i="100"/>
  <c r="K117" i="100"/>
  <c r="J117" i="100"/>
  <c r="I117" i="100"/>
  <c r="H117" i="100"/>
  <c r="G117" i="100"/>
  <c r="F117" i="100"/>
  <c r="P108" i="100"/>
  <c r="O107" i="100"/>
  <c r="K107" i="100"/>
  <c r="N106" i="100"/>
  <c r="M102" i="100"/>
  <c r="J102" i="100"/>
  <c r="P101" i="100"/>
  <c r="I101" i="100"/>
  <c r="H100" i="100"/>
  <c r="P99" i="100"/>
  <c r="C98" i="100"/>
  <c r="Q96" i="100"/>
  <c r="K96" i="100"/>
  <c r="J94" i="100"/>
  <c r="H93" i="100"/>
  <c r="O91" i="100"/>
  <c r="M103" i="100"/>
  <c r="I103" i="100"/>
  <c r="P95" i="100" l="1"/>
  <c r="D131" i="100"/>
  <c r="E131" i="100"/>
  <c r="Q131" i="100"/>
  <c r="G91" i="100"/>
  <c r="P131" i="100"/>
  <c r="F95" i="100"/>
  <c r="J106" i="100"/>
  <c r="B131" i="100"/>
  <c r="G95" i="100"/>
  <c r="C131" i="100"/>
  <c r="O131" i="100"/>
  <c r="J101" i="100"/>
  <c r="G102" i="100"/>
  <c r="G76" i="100"/>
  <c r="K76" i="100"/>
  <c r="O76" i="100"/>
  <c r="F76" i="100"/>
  <c r="J76" i="100"/>
  <c r="H76" i="100"/>
  <c r="H103" i="100"/>
  <c r="F103" i="100"/>
  <c r="D103" i="100"/>
  <c r="L103" i="100"/>
  <c r="P103" i="100"/>
  <c r="E103" i="100"/>
  <c r="C103" i="100"/>
  <c r="K103" i="100"/>
  <c r="M76" i="100"/>
  <c r="J103" i="100"/>
  <c r="N103" i="100"/>
  <c r="O103" i="100"/>
  <c r="I91" i="100" l="1"/>
  <c r="O96" i="100"/>
  <c r="P98" i="100"/>
  <c r="J108" i="100"/>
  <c r="M101" i="100"/>
  <c r="M99" i="100"/>
  <c r="J96" i="100"/>
  <c r="P94" i="100"/>
  <c r="F92" i="100"/>
  <c r="F109" i="100"/>
  <c r="P107" i="100"/>
  <c r="D107" i="100"/>
  <c r="K106" i="100"/>
  <c r="C106" i="100"/>
  <c r="J105" i="100"/>
  <c r="E106" i="100"/>
  <c r="E101" i="100"/>
  <c r="K99" i="100"/>
  <c r="N94" i="100"/>
  <c r="L92" i="100"/>
  <c r="C105" i="100"/>
  <c r="M98" i="100"/>
  <c r="Q94" i="100"/>
  <c r="G109" i="100"/>
  <c r="C108" i="100"/>
  <c r="P105" i="100"/>
  <c r="I100" i="100"/>
  <c r="D99" i="100"/>
  <c r="E96" i="100"/>
  <c r="G94" i="100"/>
  <c r="F93" i="100"/>
  <c r="E92" i="100"/>
  <c r="D91" i="100"/>
  <c r="K102" i="100"/>
  <c r="N101" i="100"/>
  <c r="D105" i="100"/>
  <c r="G99" i="100"/>
  <c r="I93" i="100"/>
  <c r="D101" i="100"/>
  <c r="C100" i="100"/>
  <c r="I98" i="100"/>
  <c r="N95" i="100"/>
  <c r="K92" i="100"/>
  <c r="F101" i="100"/>
  <c r="E76" i="100"/>
  <c r="I106" i="100"/>
  <c r="C96" i="100"/>
  <c r="C76" i="100"/>
  <c r="D95" i="100"/>
  <c r="H95" i="100"/>
  <c r="N92" i="100"/>
  <c r="O105" i="100"/>
  <c r="L94" i="100"/>
  <c r="L106" i="100"/>
  <c r="I95" i="100"/>
  <c r="G105" i="100"/>
  <c r="P93" i="100"/>
  <c r="O108" i="100"/>
  <c r="M106" i="100"/>
  <c r="D98" i="100"/>
  <c r="K93" i="100"/>
  <c r="D108" i="100"/>
  <c r="H101" i="100"/>
  <c r="I99" i="100"/>
  <c r="F96" i="100"/>
  <c r="H94" i="100"/>
  <c r="M91" i="100"/>
  <c r="J109" i="100"/>
  <c r="M108" i="100"/>
  <c r="H107" i="100"/>
  <c r="H102" i="100"/>
  <c r="C95" i="100"/>
  <c r="G108" i="100"/>
  <c r="P100" i="100"/>
  <c r="C99" i="100"/>
  <c r="P96" i="100"/>
  <c r="F94" i="100"/>
  <c r="D92" i="100"/>
  <c r="E98" i="100"/>
  <c r="C92" i="100"/>
  <c r="D93" i="100"/>
  <c r="G107" i="100"/>
  <c r="K105" i="100"/>
  <c r="Q101" i="100"/>
  <c r="E100" i="100"/>
  <c r="O98" i="100"/>
  <c r="L95" i="100"/>
  <c r="C94" i="100"/>
  <c r="Q92" i="100"/>
  <c r="P91" i="100"/>
  <c r="N98" i="100"/>
  <c r="L96" i="100"/>
  <c r="P92" i="100"/>
  <c r="O100" i="100"/>
  <c r="N99" i="100"/>
  <c r="M94" i="100"/>
  <c r="G92" i="100"/>
  <c r="D76" i="100"/>
  <c r="M109" i="100"/>
  <c r="I105" i="100"/>
  <c r="L109" i="100"/>
  <c r="Q76" i="100"/>
  <c r="H98" i="100"/>
  <c r="P124" i="100"/>
  <c r="N96" i="100"/>
  <c r="J107" i="100"/>
  <c r="H106" i="100"/>
  <c r="I76" i="100"/>
  <c r="C101" i="100"/>
  <c r="E95" i="100"/>
  <c r="D109" i="100"/>
  <c r="O92" i="100"/>
  <c r="K108" i="100"/>
  <c r="H105" i="100"/>
  <c r="Q91" i="100"/>
  <c r="O109" i="100"/>
  <c r="K109" i="100"/>
  <c r="C107" i="100"/>
  <c r="N102" i="100"/>
  <c r="N100" i="100"/>
  <c r="E99" i="100"/>
  <c r="Q95" i="100"/>
  <c r="G93" i="100"/>
  <c r="E91" i="100"/>
  <c r="Q108" i="100"/>
  <c r="E108" i="100"/>
  <c r="O106" i="100"/>
  <c r="G106" i="100"/>
  <c r="N105" i="100"/>
  <c r="F105" i="100"/>
  <c r="K101" i="100"/>
  <c r="Q107" i="100"/>
  <c r="L100" i="100"/>
  <c r="J98" i="100"/>
  <c r="H96" i="100"/>
  <c r="M93" i="100"/>
  <c r="K91" i="100"/>
  <c r="E102" i="100"/>
  <c r="J91" i="100"/>
  <c r="I109" i="100"/>
  <c r="Q106" i="100"/>
  <c r="E105" i="100"/>
  <c r="L101" i="100"/>
  <c r="L99" i="100"/>
  <c r="K98" i="100"/>
  <c r="O94" i="100"/>
  <c r="N93" i="100"/>
  <c r="M92" i="100"/>
  <c r="L91" i="100"/>
  <c r="L76" i="100"/>
  <c r="C102" i="100"/>
  <c r="H109" i="100"/>
  <c r="F102" i="100"/>
  <c r="F98" i="100"/>
  <c r="K95" i="100"/>
  <c r="H92" i="100"/>
  <c r="F108" i="100"/>
  <c r="K100" i="100"/>
  <c r="F99" i="100"/>
  <c r="E94" i="100"/>
  <c r="N91" i="100"/>
  <c r="Q100" i="100"/>
  <c r="G103" i="100"/>
  <c r="L102" i="100"/>
  <c r="D94" i="100"/>
  <c r="M96" i="100"/>
  <c r="Q103" i="100"/>
  <c r="D96" i="100"/>
  <c r="M107" i="100"/>
  <c r="P109" i="100"/>
  <c r="I107" i="100"/>
  <c r="N108" i="100"/>
  <c r="Q99" i="100"/>
  <c r="O93" i="100"/>
  <c r="L105" i="100"/>
  <c r="J92" i="100"/>
  <c r="N107" i="100"/>
  <c r="P106" i="100"/>
  <c r="D102" i="100"/>
  <c r="E109" i="100"/>
  <c r="Q105" i="100"/>
  <c r="I102" i="100"/>
  <c r="J100" i="100"/>
  <c r="L98" i="100"/>
  <c r="M95" i="100"/>
  <c r="C93" i="100"/>
  <c r="N109" i="100"/>
  <c r="I108" i="100"/>
  <c r="L107" i="100"/>
  <c r="G101" i="100"/>
  <c r="F107" i="100"/>
  <c r="Q102" i="100"/>
  <c r="D100" i="100"/>
  <c r="O95" i="100"/>
  <c r="E93" i="100"/>
  <c r="C91" i="100"/>
  <c r="D106" i="100"/>
  <c r="J99" i="100"/>
  <c r="J95" i="100"/>
  <c r="H108" i="100"/>
  <c r="F106" i="100"/>
  <c r="M100" i="100"/>
  <c r="H99" i="100"/>
  <c r="G98" i="100"/>
  <c r="I96" i="100"/>
  <c r="K94" i="100"/>
  <c r="J93" i="100"/>
  <c r="I92" i="100"/>
  <c r="H91" i="100"/>
  <c r="O102" i="100"/>
  <c r="I94" i="100"/>
  <c r="C109" i="100"/>
  <c r="O99" i="100"/>
  <c r="Q93" i="100"/>
  <c r="E107" i="100"/>
  <c r="G100" i="100"/>
  <c r="Q98" i="100"/>
  <c r="G96" i="100"/>
  <c r="L93" i="100"/>
  <c r="F91" i="100"/>
  <c r="P76" i="100"/>
  <c r="N76" i="100"/>
  <c r="Q109" i="100"/>
  <c r="M105" i="100"/>
  <c r="P102" i="100"/>
  <c r="O101" i="100"/>
  <c r="F100" i="100"/>
  <c r="L108" i="100"/>
  <c r="O124" i="100"/>
  <c r="B108" i="100" l="1"/>
  <c r="B102" i="100"/>
  <c r="B100" i="100"/>
  <c r="B94" i="100"/>
  <c r="B109" i="100"/>
  <c r="B107" i="100"/>
  <c r="B106" i="100"/>
  <c r="B105" i="100"/>
  <c r="B101" i="100"/>
  <c r="B99" i="100"/>
  <c r="B98" i="100"/>
  <c r="B96" i="100"/>
  <c r="B95" i="100"/>
  <c r="B93" i="100"/>
  <c r="B92" i="100"/>
  <c r="B91" i="100"/>
  <c r="N88" i="100"/>
  <c r="J88" i="100"/>
  <c r="F88" i="100"/>
  <c r="Q88" i="100"/>
  <c r="M88" i="100"/>
  <c r="I88" i="100"/>
  <c r="E88" i="100"/>
  <c r="P88" i="100"/>
  <c r="L88" i="100"/>
  <c r="H88" i="100"/>
  <c r="D88" i="100"/>
  <c r="O88" i="100"/>
  <c r="K88" i="100"/>
  <c r="G88" i="100"/>
  <c r="C88" i="100"/>
  <c r="B88" i="100" l="1"/>
  <c r="B103" i="100"/>
  <c r="N61" i="100"/>
  <c r="K61" i="100"/>
  <c r="D61" i="100"/>
  <c r="E61" i="100"/>
  <c r="B61" i="100"/>
  <c r="B76" i="100"/>
  <c r="Q61" i="100"/>
  <c r="O61" i="100"/>
  <c r="H61" i="100"/>
  <c r="I61" i="100"/>
  <c r="F61" i="100"/>
  <c r="G61" i="100"/>
  <c r="P61" i="100"/>
  <c r="C61" i="100"/>
  <c r="L61" i="100"/>
  <c r="M61" i="100"/>
  <c r="J61" i="100"/>
  <c r="M60" i="100" l="1"/>
  <c r="K60" i="100"/>
  <c r="N60" i="100"/>
  <c r="L60" i="100"/>
  <c r="I60" i="100"/>
  <c r="G60" i="100"/>
  <c r="E60" i="100"/>
  <c r="P60" i="100"/>
  <c r="C60" i="100"/>
  <c r="J60" i="100"/>
  <c r="F60" i="100"/>
  <c r="D60" i="100"/>
  <c r="Q60" i="100"/>
  <c r="O60" i="100"/>
  <c r="H60" i="100"/>
  <c r="B60" i="100"/>
</calcChain>
</file>

<file path=xl/sharedStrings.xml><?xml version="1.0" encoding="utf-8"?>
<sst xmlns="http://schemas.openxmlformats.org/spreadsheetml/2006/main" count="1489" uniqueCount="92">
  <si>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</si>
  <si>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</si>
  <si>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</si>
  <si>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</si>
  <si>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</si>
  <si>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</si>
  <si>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</si>
  <si>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</si>
  <si>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</si>
  <si>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</si>
  <si>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</si>
  <si>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</si>
  <si>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</si>
  <si>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</si>
  <si>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motorized carts used for urban hauling and commerce as freight motorbikes.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</si>
  <si>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</si>
  <si>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</si>
  <si>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</si>
  <si>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</si>
  <si>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</si>
  <si>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</si>
  <si>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Passenger transport</t>
  </si>
  <si>
    <t>Freight transport</t>
  </si>
  <si>
    <t>Electricity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</si>
  <si>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</si>
  <si>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</si>
  <si>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</si>
  <si>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</si>
  <si>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</si>
  <si>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</si>
  <si>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</si>
  <si>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</si>
  <si>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</si>
  <si>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</si>
  <si>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</si>
  <si>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</si>
  <si>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</si>
  <si>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</si>
  <si>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Powered 2-wheelers (Gasoline)</t>
  </si>
  <si>
    <t>of which biofuels</t>
  </si>
  <si>
    <t>Passenger cars</t>
  </si>
  <si>
    <t>Gasoline engine</t>
  </si>
  <si>
    <t>Diesel oil engine</t>
  </si>
  <si>
    <t>LPG engine</t>
  </si>
  <si>
    <t>Natural gas engine</t>
  </si>
  <si>
    <t>of which biogas</t>
  </si>
  <si>
    <t>Plug-in hybrid electric (Gasoline and electricity)</t>
  </si>
  <si>
    <t>of which electricity</t>
  </si>
  <si>
    <t>Battery electric vehicles</t>
  </si>
  <si>
    <t>Motor coaches, buses and trolley buses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</si>
  <si>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</si>
  <si>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</si>
  <si>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</si>
  <si>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</si>
  <si>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</si>
  <si>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</si>
  <si>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</si>
  <si>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</si>
  <si>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</si>
  <si>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</si>
  <si>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</si>
  <si>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</si>
  <si>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</si>
  <si>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</si>
  <si>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of which Gasoline</t>
  </si>
  <si>
    <t>of which Diesel</t>
  </si>
  <si>
    <t>of which natural gas</t>
  </si>
  <si>
    <t>Electricity Total</t>
  </si>
  <si>
    <t>Electric - Fuel cell</t>
  </si>
  <si>
    <t>Fuel cell - Hydrogen</t>
  </si>
  <si>
    <t>Fuel cell - Methanol</t>
  </si>
  <si>
    <t>of which gasoline</t>
  </si>
  <si>
    <t>of which gasoline or diesel</t>
  </si>
  <si>
    <t>EU28: Potencia Central Scenario</t>
  </si>
  <si>
    <t>European Commission - Joint Research Centre (JRC)</t>
  </si>
  <si>
    <t>JRC-IDEES Database</t>
  </si>
  <si>
    <t>https://ec.europa.eu/jrc/en/potencia/jrc-idees</t>
  </si>
  <si>
    <t>See Summary for more details</t>
  </si>
  <si>
    <t>TrRoad_ene;</t>
  </si>
  <si>
    <t>https://ec.europa.eu/jrc/en/publication/eur-scientific-and-technical-research-reports/potencia-central-scenario-eu-energy-outlook-2050</t>
  </si>
  <si>
    <t>Based on Central_2018_EU28_bal_yearly.xlsx and Central_2018_EU28_tra_det_yearly.xlsx</t>
  </si>
  <si>
    <t>No fuel breakdown for plug-in hybrid motorbikes is provided so the same numbers as for LCV are used</t>
  </si>
  <si>
    <t>Freight motorbikes are not used in the model.</t>
  </si>
  <si>
    <t xml:space="preserve">We assume that plug-in plug-in hybrid HDVs have diesel engines.  </t>
  </si>
  <si>
    <t>The share of electricity used by Freight HDV plug-in hybrids is taken from the numbers for Passenger HDVs plug-in hybrids.</t>
  </si>
  <si>
    <t>in the dataset.  (For example, there are no freight motorbikes in the model.)</t>
  </si>
  <si>
    <t>Data is taken from the JRC-IDEES Database and the JRC Potencia Centra Scenario wherever possible.</t>
  </si>
  <si>
    <t>Where data is not available for a specific technology the closest possible equivalent is used.</t>
  </si>
  <si>
    <t>UK - Road transport / energy consumption</t>
  </si>
  <si>
    <t>EU27 - Road transport / energy consumption</t>
  </si>
  <si>
    <t>Values from 2016 are calculated as Central_2018_EU28_bal_yearly.xlsx-Central_2018_UK_bal_yearly.xlsx</t>
  </si>
  <si>
    <t>or Central_2018_EU28_tra_yearly.xlsx-Central_2018_UK_tra_yearly.xlsx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</si>
</sst>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1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Font="1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0" fontId="16" fillId="3" borderId="8" xfId="12" applyFont="1" applyFill="1" applyBorder="1" applyAlignment="1">
      <alignment horizontal="left" vertical="center" indent="3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6" fillId="3" borderId="0" xfId="12" applyFont="1" applyFill="1" applyAlignment="1">
      <alignment horizontal="left" vertical="center" indent="4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164" fontId="11" fillId="3" borderId="0" xfId="8" applyNumberFormat="1" applyFont="1" applyFill="1" applyAlignment="1">
      <alignment vertical="center"/>
    </xf>
    <xf numFmtId="10" fontId="11" fillId="3" borderId="0" xfId="8" applyNumberFormat="1" applyFont="1" applyFill="1" applyAlignment="1">
      <alignment vertical="center"/>
    </xf>
    <xf numFmtId="2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167" fontId="11" fillId="0" borderId="0" xfId="12" applyNumberFormat="1" applyFont="1" applyBorder="1" applyAlignment="1">
      <alignment vertical="center"/>
    </xf>
    <xf numFmtId="0" fontId="16" fillId="3" borderId="0" xfId="12" applyFont="1" applyFill="1" applyBorder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0" fontId="0" fillId="0" borderId="0" xfId="0" applyFont="1"/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AppData/Local/Temp/Temp1_JRC-IDEES-2015_All_xlsx_UK%20(3).zip/JRC-IDEES-2015_Transport_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4">
          <cell r="B4">
            <v>4956235.6415717788</v>
          </cell>
          <cell r="C4">
            <v>5046193.0327149183</v>
          </cell>
          <cell r="D4">
            <v>5115373.2978105117</v>
          </cell>
          <cell r="E4">
            <v>5157472.4367630687</v>
          </cell>
          <cell r="F4">
            <v>5218751.470775486</v>
          </cell>
          <cell r="G4">
            <v>5177028.2378330706</v>
          </cell>
          <cell r="H4">
            <v>5215142.6625919882</v>
          </cell>
          <cell r="I4">
            <v>5271046.8098263731</v>
          </cell>
          <cell r="J4">
            <v>5292494.7945104064</v>
          </cell>
          <cell r="K4">
            <v>5340302.2349972017</v>
          </cell>
          <cell r="L4">
            <v>5286827.6169159133</v>
          </cell>
          <cell r="M4">
            <v>5257158.6186905587</v>
          </cell>
          <cell r="N4">
            <v>5158724.7435121657</v>
          </cell>
          <cell r="O4">
            <v>5207652.9516557772</v>
          </cell>
          <cell r="P4">
            <v>5272435.342803074</v>
          </cell>
          <cell r="Q4">
            <v>5387885.2102444759</v>
          </cell>
        </row>
        <row r="5">
          <cell r="B5">
            <v>104150.52535982965</v>
          </cell>
          <cell r="C5">
            <v>108407.72065375035</v>
          </cell>
          <cell r="D5">
            <v>110039.80362883772</v>
          </cell>
          <cell r="E5">
            <v>113107.71446926627</v>
          </cell>
          <cell r="F5">
            <v>117119.72483818707</v>
          </cell>
          <cell r="G5">
            <v>120104.79928295292</v>
          </cell>
          <cell r="H5">
            <v>119588.88140983069</v>
          </cell>
          <cell r="I5">
            <v>115369.12966162716</v>
          </cell>
          <cell r="J5">
            <v>120551.56273126864</v>
          </cell>
          <cell r="K5">
            <v>117797.01755933605</v>
          </cell>
          <cell r="L5">
            <v>119502.36674384338</v>
          </cell>
          <cell r="M5">
            <v>122250.96666502689</v>
          </cell>
          <cell r="N5">
            <v>122451.57177330552</v>
          </cell>
          <cell r="O5">
            <v>122083.38319756025</v>
          </cell>
          <cell r="P5">
            <v>124612.57528253859</v>
          </cell>
          <cell r="Q5">
            <v>124572.07616194514</v>
          </cell>
        </row>
        <row r="6">
          <cell r="B6">
            <v>4300856.6861559851</v>
          </cell>
          <cell r="C6">
            <v>4387378.8534340179</v>
          </cell>
          <cell r="D6">
            <v>4463501.4769520042</v>
          </cell>
          <cell r="E6">
            <v>4495782.2394592762</v>
          </cell>
          <cell r="F6">
            <v>4551946.3015192617</v>
          </cell>
          <cell r="G6">
            <v>4508359.6913032178</v>
          </cell>
          <cell r="H6">
            <v>4549241.5902174897</v>
          </cell>
          <cell r="I6">
            <v>4596935.5845874688</v>
          </cell>
          <cell r="J6">
            <v>4602751.300402917</v>
          </cell>
          <cell r="K6">
            <v>4675474.0519489134</v>
          </cell>
          <cell r="L6">
            <v>4624992.1607955769</v>
          </cell>
          <cell r="M6">
            <v>4590609.7094043167</v>
          </cell>
          <cell r="N6">
            <v>4496349.9073482053</v>
          </cell>
          <cell r="O6">
            <v>4548509.1066794833</v>
          </cell>
          <cell r="P6">
            <v>4615470.0558499927</v>
          </cell>
          <cell r="Q6">
            <v>4719824.7265817737</v>
          </cell>
        </row>
        <row r="7">
          <cell r="B7">
            <v>2992750.5457108254</v>
          </cell>
          <cell r="C7">
            <v>2953306.4914541785</v>
          </cell>
          <cell r="D7">
            <v>2905582.3182164631</v>
          </cell>
          <cell r="E7">
            <v>2809290.6916378699</v>
          </cell>
          <cell r="F7">
            <v>2694714.4926946233</v>
          </cell>
          <cell r="G7">
            <v>2572110.8893309748</v>
          </cell>
          <cell r="H7">
            <v>2445607.8144295625</v>
          </cell>
          <cell r="I7">
            <v>2379576.7056416464</v>
          </cell>
          <cell r="J7">
            <v>2296899.4684375981</v>
          </cell>
          <cell r="K7">
            <v>2263323.011114968</v>
          </cell>
          <cell r="L7">
            <v>2166484.1280536419</v>
          </cell>
          <cell r="M7">
            <v>2085052.0997442268</v>
          </cell>
          <cell r="N7">
            <v>1956434.469159164</v>
          </cell>
          <cell r="O7">
            <v>1916841.0890171737</v>
          </cell>
          <cell r="P7">
            <v>1886841.2961880201</v>
          </cell>
          <cell r="Q7">
            <v>1885032.439136676</v>
          </cell>
        </row>
        <row r="8">
          <cell r="B8">
            <v>1211217.1641820152</v>
          </cell>
          <cell r="C8">
            <v>1333320.805342807</v>
          </cell>
          <cell r="D8">
            <v>1452311.484322228</v>
          </cell>
          <cell r="E8">
            <v>1576437.1522914874</v>
          </cell>
          <cell r="F8">
            <v>1741701.5482453816</v>
          </cell>
          <cell r="G8">
            <v>1817936.2653420428</v>
          </cell>
          <cell r="H8">
            <v>1984656.3060990029</v>
          </cell>
          <cell r="I8">
            <v>2095718.6931423375</v>
          </cell>
          <cell r="J8">
            <v>2181539.8710307195</v>
          </cell>
          <cell r="K8">
            <v>2278007.8539783945</v>
          </cell>
          <cell r="L8">
            <v>2316942.2495145369</v>
          </cell>
          <cell r="M8">
            <v>2366940.5595921925</v>
          </cell>
          <cell r="N8">
            <v>2404239.5242776303</v>
          </cell>
          <cell r="O8">
            <v>2480522.3828063044</v>
          </cell>
          <cell r="P8">
            <v>2574647.318212565</v>
          </cell>
          <cell r="Q8">
            <v>2671347.2581787887</v>
          </cell>
        </row>
        <row r="9">
          <cell r="B9">
            <v>89307.449409560577</v>
          </cell>
          <cell r="C9">
            <v>92273.00171843628</v>
          </cell>
          <cell r="D9">
            <v>97167.154487680848</v>
          </cell>
          <cell r="E9">
            <v>101807.10646182334</v>
          </cell>
          <cell r="F9">
            <v>107108.55390611362</v>
          </cell>
          <cell r="G9">
            <v>108417.68230807559</v>
          </cell>
          <cell r="H9">
            <v>107711.25191737512</v>
          </cell>
          <cell r="I9">
            <v>109071.64786875076</v>
          </cell>
          <cell r="J9">
            <v>110097.50072890619</v>
          </cell>
          <cell r="K9">
            <v>117380.46778909776</v>
          </cell>
          <cell r="L9">
            <v>121827.69292599385</v>
          </cell>
          <cell r="M9">
            <v>118222.55578068912</v>
          </cell>
          <cell r="N9">
            <v>114678.09742187471</v>
          </cell>
          <cell r="O9">
            <v>126414.08132348993</v>
          </cell>
          <cell r="P9">
            <v>126124.82819112806</v>
          </cell>
          <cell r="Q9">
            <v>130898.8274178088</v>
          </cell>
        </row>
        <row r="10">
          <cell r="B10">
            <v>7581.5268535839723</v>
          </cell>
          <cell r="C10">
            <v>8478.5549185962154</v>
          </cell>
          <cell r="D10">
            <v>8440.519925632354</v>
          </cell>
          <cell r="E10">
            <v>8247.189939956219</v>
          </cell>
          <cell r="F10">
            <v>8421.5544544807726</v>
          </cell>
          <cell r="G10">
            <v>9894.6866334434108</v>
          </cell>
          <cell r="H10">
            <v>11265.245619579331</v>
          </cell>
          <cell r="I10">
            <v>12567.057782308211</v>
          </cell>
          <cell r="J10">
            <v>14184.493223945328</v>
          </cell>
          <cell r="K10">
            <v>16704.621026769084</v>
          </cell>
          <cell r="L10">
            <v>19541.905530682463</v>
          </cell>
          <cell r="M10">
            <v>19845.948741276388</v>
          </cell>
          <cell r="N10">
            <v>20053.394148024876</v>
          </cell>
          <cell r="O10">
            <v>22892.350669482701</v>
          </cell>
          <cell r="P10">
            <v>24345.528366195264</v>
          </cell>
          <cell r="Q10">
            <v>26412.458849760857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3.0102499334068566</v>
          </cell>
          <cell r="K11">
            <v>3.7313228198384611</v>
          </cell>
          <cell r="L11">
            <v>7.349020254360255</v>
          </cell>
          <cell r="M11">
            <v>11.492231144487054</v>
          </cell>
          <cell r="N11">
            <v>106.89410005887929</v>
          </cell>
          <cell r="O11">
            <v>453.02056610611066</v>
          </cell>
          <cell r="P11">
            <v>1413.2938138701741</v>
          </cell>
          <cell r="Q11">
            <v>2897.4455713570092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9.9128139572046636E-2</v>
          </cell>
          <cell r="F12">
            <v>0.15221866108217461</v>
          </cell>
          <cell r="G12">
            <v>0.16768868122147221</v>
          </cell>
          <cell r="H12">
            <v>0.97215196969298179</v>
          </cell>
          <cell r="I12">
            <v>1.4801524265624615</v>
          </cell>
          <cell r="J12">
            <v>26.956731814896933</v>
          </cell>
          <cell r="K12">
            <v>54.366716863165131</v>
          </cell>
          <cell r="L12">
            <v>188.83575046611494</v>
          </cell>
          <cell r="M12">
            <v>537.05331478684241</v>
          </cell>
          <cell r="N12">
            <v>837.52824145248815</v>
          </cell>
          <cell r="O12">
            <v>1386.1822969266232</v>
          </cell>
          <cell r="P12">
            <v>2097.791078214857</v>
          </cell>
          <cell r="Q12">
            <v>3236.2974273826035</v>
          </cell>
        </row>
        <row r="13">
          <cell r="B13">
            <v>551228.43005596357</v>
          </cell>
          <cell r="C13">
            <v>550406.45862715051</v>
          </cell>
          <cell r="D13">
            <v>541832.01722966938</v>
          </cell>
          <cell r="E13">
            <v>548582.48283452599</v>
          </cell>
          <cell r="F13">
            <v>549685.44441803719</v>
          </cell>
          <cell r="G13">
            <v>548563.74724689987</v>
          </cell>
          <cell r="H13">
            <v>546312.19096466829</v>
          </cell>
          <cell r="I13">
            <v>558742.09557727724</v>
          </cell>
          <cell r="J13">
            <v>569191.93137622031</v>
          </cell>
          <cell r="K13">
            <v>547031.16548895219</v>
          </cell>
          <cell r="L13">
            <v>542333.08937649312</v>
          </cell>
          <cell r="M13">
            <v>544297.94262121548</v>
          </cell>
          <cell r="N13">
            <v>539923.26439065451</v>
          </cell>
          <cell r="O13">
            <v>537060.46177873353</v>
          </cell>
          <cell r="P13">
            <v>532352.71167054283</v>
          </cell>
          <cell r="Q13">
            <v>543488.40750075656</v>
          </cell>
        </row>
        <row r="14">
          <cell r="B14">
            <v>2516.3531261006606</v>
          </cell>
          <cell r="C14">
            <v>2378.2203089713294</v>
          </cell>
          <cell r="D14">
            <v>2271.4519281143312</v>
          </cell>
          <cell r="E14">
            <v>1933.4471247542997</v>
          </cell>
          <cell r="F14">
            <v>1735.7868478854266</v>
          </cell>
          <cell r="G14">
            <v>1550.1136212790389</v>
          </cell>
          <cell r="H14">
            <v>1393.6786624764836</v>
          </cell>
          <cell r="I14">
            <v>1270.5244044074402</v>
          </cell>
          <cell r="J14">
            <v>1179.0336823390776</v>
          </cell>
          <cell r="K14">
            <v>1030.7558347477095</v>
          </cell>
          <cell r="L14">
            <v>933.44280601259027</v>
          </cell>
          <cell r="M14">
            <v>852.32562111152151</v>
          </cell>
          <cell r="N14">
            <v>773.16675758354927</v>
          </cell>
          <cell r="O14">
            <v>809.6825351405314</v>
          </cell>
          <cell r="P14">
            <v>670.18507265834273</v>
          </cell>
          <cell r="Q14">
            <v>615.80206249370519</v>
          </cell>
        </row>
        <row r="15">
          <cell r="B15">
            <v>543129.47424566443</v>
          </cell>
          <cell r="C15">
            <v>540754.24433116789</v>
          </cell>
          <cell r="D15">
            <v>532171.52917782951</v>
          </cell>
          <cell r="E15">
            <v>537038.54489620193</v>
          </cell>
          <cell r="F15">
            <v>536858.91240373102</v>
          </cell>
          <cell r="G15">
            <v>534592.8682157388</v>
          </cell>
          <cell r="H15">
            <v>530232.23778556183</v>
          </cell>
          <cell r="I15">
            <v>541245.5287635189</v>
          </cell>
          <cell r="J15">
            <v>550870.58670345019</v>
          </cell>
          <cell r="K15">
            <v>526815.42157689179</v>
          </cell>
          <cell r="L15">
            <v>520588.29108634248</v>
          </cell>
          <cell r="M15">
            <v>520260.63245726604</v>
          </cell>
          <cell r="N15">
            <v>513451.48274988146</v>
          </cell>
          <cell r="O15">
            <v>509213.86050421925</v>
          </cell>
          <cell r="P15">
            <v>504024.84297650767</v>
          </cell>
          <cell r="Q15">
            <v>505026.61755038705</v>
          </cell>
        </row>
        <row r="16">
          <cell r="B16">
            <v>827.10584123806439</v>
          </cell>
          <cell r="C16">
            <v>764.33191383361645</v>
          </cell>
          <cell r="D16">
            <v>689.09684537150338</v>
          </cell>
          <cell r="E16">
            <v>670.30291476261027</v>
          </cell>
          <cell r="F16">
            <v>1437.7999348732437</v>
          </cell>
          <cell r="G16">
            <v>1374.0438074361962</v>
          </cell>
          <cell r="H16">
            <v>1362.2749176854891</v>
          </cell>
          <cell r="I16">
            <v>1356.8515809587925</v>
          </cell>
          <cell r="J16">
            <v>1382.7448857059542</v>
          </cell>
          <cell r="K16">
            <v>1350.7778539987548</v>
          </cell>
          <cell r="L16">
            <v>1313.1898270293179</v>
          </cell>
          <cell r="M16">
            <v>1239.9474734650184</v>
          </cell>
          <cell r="N16">
            <v>1192.3054187913187</v>
          </cell>
          <cell r="O16">
            <v>1131.3573676551637</v>
          </cell>
          <cell r="P16">
            <v>1130.3491693077358</v>
          </cell>
          <cell r="Q16">
            <v>983.06236435623714</v>
          </cell>
        </row>
        <row r="17">
          <cell r="B17">
            <v>3020.8602750664945</v>
          </cell>
          <cell r="C17">
            <v>4762.4026924088394</v>
          </cell>
          <cell r="D17">
            <v>4957.3694138092251</v>
          </cell>
          <cell r="E17">
            <v>7208.3492608086581</v>
          </cell>
          <cell r="F17">
            <v>7943.8776914702785</v>
          </cell>
          <cell r="G17">
            <v>8842.1471651864795</v>
          </cell>
          <cell r="H17">
            <v>11146.29847600432</v>
          </cell>
          <cell r="I17">
            <v>12733.847924925845</v>
          </cell>
          <cell r="J17">
            <v>13578.579274881486</v>
          </cell>
          <cell r="K17">
            <v>15752.112110029488</v>
          </cell>
          <cell r="L17">
            <v>17180.400142411629</v>
          </cell>
          <cell r="M17">
            <v>19567.926385392722</v>
          </cell>
          <cell r="N17">
            <v>22127.721894626517</v>
          </cell>
          <cell r="O17">
            <v>22418.073416388903</v>
          </cell>
          <cell r="P17">
            <v>23088.02301085482</v>
          </cell>
          <cell r="Q17">
            <v>33182.745988862509</v>
          </cell>
        </row>
        <row r="18">
          <cell r="B18">
            <v>1734.6365678939815</v>
          </cell>
          <cell r="C18">
            <v>1747.2593807687517</v>
          </cell>
          <cell r="D18">
            <v>1742.5698645447546</v>
          </cell>
          <cell r="E18">
            <v>1731.8386379984345</v>
          </cell>
          <cell r="F18">
            <v>1709.0675400771531</v>
          </cell>
          <cell r="G18">
            <v>2204.5744372593254</v>
          </cell>
          <cell r="H18">
            <v>2177.7011229401137</v>
          </cell>
          <cell r="I18">
            <v>2135.3429034661763</v>
          </cell>
          <cell r="J18">
            <v>2180.9868298435003</v>
          </cell>
          <cell r="K18">
            <v>2082.0981132845486</v>
          </cell>
          <cell r="L18">
            <v>2317.7655146971924</v>
          </cell>
          <cell r="M18">
            <v>2377.1106839802605</v>
          </cell>
          <cell r="N18">
            <v>2378.5875697716319</v>
          </cell>
          <cell r="O18">
            <v>3487.4879553297378</v>
          </cell>
          <cell r="P18">
            <v>3439.3114412141563</v>
          </cell>
          <cell r="Q18">
            <v>3680.1795346570198</v>
          </cell>
        </row>
        <row r="19">
          <cell r="B19">
            <v>1564050.3724449947</v>
          </cell>
          <cell r="C19">
            <v>1610007.188102422</v>
          </cell>
          <cell r="D19">
            <v>1660332.4792908491</v>
          </cell>
          <cell r="E19">
            <v>1669390.509546892</v>
          </cell>
          <cell r="F19">
            <v>1813530.8134416891</v>
          </cell>
          <cell r="G19">
            <v>1859123.7610249252</v>
          </cell>
          <cell r="H19">
            <v>1915951.8681529469</v>
          </cell>
          <cell r="I19">
            <v>1987616.9341578747</v>
          </cell>
          <cell r="J19">
            <v>1955419.011297646</v>
          </cell>
          <cell r="K19">
            <v>1770665.8214749286</v>
          </cell>
          <cell r="L19">
            <v>1822387.1631872191</v>
          </cell>
          <cell r="M19">
            <v>1813067.1663256534</v>
          </cell>
          <cell r="N19">
            <v>1756616.2886227965</v>
          </cell>
          <cell r="O19">
            <v>1782500.8798489675</v>
          </cell>
          <cell r="P19">
            <v>1791256.2579017673</v>
          </cell>
          <cell r="Q19">
            <v>1839969.9161456034</v>
          </cell>
        </row>
        <row r="20">
          <cell r="B20">
            <v>86604.267332082309</v>
          </cell>
          <cell r="C20">
            <v>90530.762993499535</v>
          </cell>
          <cell r="D20">
            <v>92198.865430968188</v>
          </cell>
          <cell r="E20">
            <v>96176.492976951107</v>
          </cell>
          <cell r="F20">
            <v>99830.563738568424</v>
          </cell>
          <cell r="G20">
            <v>103193.09548723638</v>
          </cell>
          <cell r="H20">
            <v>105213.02218036787</v>
          </cell>
          <cell r="I20">
            <v>111318.60897804797</v>
          </cell>
          <cell r="J20">
            <v>110758.66036420503</v>
          </cell>
          <cell r="K20">
            <v>109811.65465374192</v>
          </cell>
          <cell r="L20">
            <v>112165.05405351076</v>
          </cell>
          <cell r="M20">
            <v>113488.34392143243</v>
          </cell>
          <cell r="N20">
            <v>111168.04196071169</v>
          </cell>
          <cell r="O20">
            <v>111432.26157378776</v>
          </cell>
          <cell r="P20">
            <v>114741.5309225599</v>
          </cell>
          <cell r="Q20">
            <v>117316.14408828289</v>
          </cell>
        </row>
        <row r="21">
          <cell r="B21">
            <v>10045.253936941215</v>
          </cell>
          <cell r="C21">
            <v>9590.7945748154598</v>
          </cell>
          <cell r="D21">
            <v>8976.4406712483287</v>
          </cell>
          <cell r="E21">
            <v>8484.166190736094</v>
          </cell>
          <cell r="F21">
            <v>7836.8811490599837</v>
          </cell>
          <cell r="G21">
            <v>7345.4237816173008</v>
          </cell>
          <cell r="H21">
            <v>6887.7806169569985</v>
          </cell>
          <cell r="I21">
            <v>6510.3610932330021</v>
          </cell>
          <cell r="J21">
            <v>6052.8323750736117</v>
          </cell>
          <cell r="K21">
            <v>5653.2722967909804</v>
          </cell>
          <cell r="L21">
            <v>5355.5406673228072</v>
          </cell>
          <cell r="M21">
            <v>5050.0781960562954</v>
          </cell>
          <cell r="N21">
            <v>4720.7348408482103</v>
          </cell>
          <cell r="O21">
            <v>4568.2856884131079</v>
          </cell>
          <cell r="P21">
            <v>4417.9826705501146</v>
          </cell>
          <cell r="Q21">
            <v>4409.4864845661323</v>
          </cell>
        </row>
        <row r="22">
          <cell r="B22">
            <v>76341.068206324795</v>
          </cell>
          <cell r="C22">
            <v>80620.940444001666</v>
          </cell>
          <cell r="D22">
            <v>82776.882872844522</v>
          </cell>
          <cell r="E22">
            <v>87173.480849276093</v>
          </cell>
          <cell r="F22">
            <v>91432.806789632625</v>
          </cell>
          <cell r="G22">
            <v>95246.621443691794</v>
          </cell>
          <cell r="H22">
            <v>97611.985949234309</v>
          </cell>
          <cell r="I22">
            <v>104058.34585639418</v>
          </cell>
          <cell r="J22">
            <v>103904.08031742489</v>
          </cell>
          <cell r="K22">
            <v>103329.40181732905</v>
          </cell>
          <cell r="L22">
            <v>105905.79676546835</v>
          </cell>
          <cell r="M22">
            <v>107512.68478144938</v>
          </cell>
          <cell r="N22">
            <v>105515.92407902442</v>
          </cell>
          <cell r="O22">
            <v>105913.09877926725</v>
          </cell>
          <cell r="P22">
            <v>109318.33610799127</v>
          </cell>
          <cell r="Q22">
            <v>111884.29225176512</v>
          </cell>
        </row>
        <row r="23">
          <cell r="B23">
            <v>189.59629551237387</v>
          </cell>
          <cell r="C23">
            <v>286.30373484275299</v>
          </cell>
          <cell r="D23">
            <v>408.25698285015164</v>
          </cell>
          <cell r="E23">
            <v>476.43498295440662</v>
          </cell>
          <cell r="F23">
            <v>510.40995906721463</v>
          </cell>
          <cell r="G23">
            <v>545.14344023002695</v>
          </cell>
          <cell r="H23">
            <v>600.5076609238082</v>
          </cell>
          <cell r="I23">
            <v>613.17228939986967</v>
          </cell>
          <cell r="J23">
            <v>628.50854071930962</v>
          </cell>
          <cell r="K23">
            <v>602.12363374370511</v>
          </cell>
          <cell r="L23">
            <v>617.4390996862893</v>
          </cell>
          <cell r="M23">
            <v>620.66675528037877</v>
          </cell>
          <cell r="N23">
            <v>612.43595348506051</v>
          </cell>
          <cell r="O23">
            <v>605.28569787437209</v>
          </cell>
          <cell r="P23">
            <v>617.13257722869389</v>
          </cell>
          <cell r="Q23">
            <v>599.636173717926</v>
          </cell>
        </row>
        <row r="24">
          <cell r="B24">
            <v>16.95352532004906</v>
          </cell>
          <cell r="C24">
            <v>20.103254216698847</v>
          </cell>
          <cell r="D24">
            <v>24.264581788851476</v>
          </cell>
          <cell r="E24">
            <v>29.308772128405753</v>
          </cell>
          <cell r="F24">
            <v>33.711781244337132</v>
          </cell>
          <cell r="G24">
            <v>39.468526279149586</v>
          </cell>
          <cell r="H24">
            <v>96.275364399060436</v>
          </cell>
          <cell r="I24">
            <v>120.14121445429765</v>
          </cell>
          <cell r="J24">
            <v>157.46342869693586</v>
          </cell>
          <cell r="K24">
            <v>210.36633966843044</v>
          </cell>
          <cell r="L24">
            <v>269.52579229419581</v>
          </cell>
          <cell r="M24">
            <v>284.76562462676827</v>
          </cell>
          <cell r="N24">
            <v>284.26145068508976</v>
          </cell>
          <cell r="O24">
            <v>295.13020065518123</v>
          </cell>
          <cell r="P24">
            <v>316.85795830449268</v>
          </cell>
          <cell r="Q24">
            <v>328.79533002535783</v>
          </cell>
        </row>
        <row r="25">
          <cell r="B25">
            <v>11.395367983893411</v>
          </cell>
          <cell r="C25">
            <v>12.620985622962541</v>
          </cell>
          <cell r="D25">
            <v>13.020322236322404</v>
          </cell>
          <cell r="E25">
            <v>13.102181856099655</v>
          </cell>
          <cell r="F25">
            <v>16.754059564280155</v>
          </cell>
          <cell r="G25">
            <v>16.438295418109899</v>
          </cell>
          <cell r="H25">
            <v>16.472588853709851</v>
          </cell>
          <cell r="I25">
            <v>16.588524566610356</v>
          </cell>
          <cell r="J25">
            <v>15.775702290280638</v>
          </cell>
          <cell r="K25">
            <v>16.490566209756345</v>
          </cell>
          <cell r="L25">
            <v>16.75172873910741</v>
          </cell>
          <cell r="M25">
            <v>20.148564019618018</v>
          </cell>
          <cell r="N25">
            <v>34.685636668882708</v>
          </cell>
          <cell r="O25">
            <v>50.461207577857643</v>
          </cell>
          <cell r="P25">
            <v>71.221608485320587</v>
          </cell>
          <cell r="Q25">
            <v>93.933848208376332</v>
          </cell>
        </row>
        <row r="26">
          <cell r="B26">
            <v>1477446.1051129124</v>
          </cell>
          <cell r="C26">
            <v>1519476.4251089224</v>
          </cell>
          <cell r="D26">
            <v>1568133.6138598809</v>
          </cell>
          <cell r="E26">
            <v>1573214.0165699408</v>
          </cell>
          <cell r="F26">
            <v>1713700.2497031207</v>
          </cell>
          <cell r="G26">
            <v>1755930.6655376889</v>
          </cell>
          <cell r="H26">
            <v>1810738.845972579</v>
          </cell>
          <cell r="I26">
            <v>1876298.3251798267</v>
          </cell>
          <cell r="J26">
            <v>1844660.350933441</v>
          </cell>
          <cell r="K26">
            <v>1660854.1668211867</v>
          </cell>
          <cell r="L26">
            <v>1710222.1091337083</v>
          </cell>
          <cell r="M26">
            <v>1699578.8224042209</v>
          </cell>
          <cell r="N26">
            <v>1645448.2466620849</v>
          </cell>
          <cell r="O26">
            <v>1671068.6182751798</v>
          </cell>
          <cell r="P26">
            <v>1676514.7269792072</v>
          </cell>
          <cell r="Q26">
            <v>1722653.7720573205</v>
          </cell>
        </row>
        <row r="27">
          <cell r="B27">
            <v>1087092.3039825049</v>
          </cell>
          <cell r="C27">
            <v>1104189.1510507148</v>
          </cell>
          <cell r="D27">
            <v>1129547.850903929</v>
          </cell>
          <cell r="E27">
            <v>1127821.9957703492</v>
          </cell>
          <cell r="F27">
            <v>1200402.442857852</v>
          </cell>
          <cell r="G27">
            <v>1226104.4759942</v>
          </cell>
          <cell r="H27">
            <v>1252212.4948490625</v>
          </cell>
          <cell r="I27">
            <v>1298091.6832652958</v>
          </cell>
          <cell r="J27">
            <v>1276122.4937646545</v>
          </cell>
          <cell r="K27">
            <v>1159024.1707857549</v>
          </cell>
          <cell r="L27">
            <v>1173393.3058906249</v>
          </cell>
          <cell r="M27">
            <v>1165428.2331077703</v>
          </cell>
          <cell r="N27">
            <v>1110888.7333522146</v>
          </cell>
          <cell r="O27">
            <v>1105567.5824506311</v>
          </cell>
          <cell r="P27">
            <v>1105982.6897140983</v>
          </cell>
          <cell r="Q27">
            <v>1143331.675949363</v>
          </cell>
        </row>
        <row r="28">
          <cell r="B28">
            <v>390353.80113040743</v>
          </cell>
          <cell r="C28">
            <v>415287.27405820769</v>
          </cell>
          <cell r="D28">
            <v>438585.76295595197</v>
          </cell>
          <cell r="E28">
            <v>445392.02079959161</v>
          </cell>
          <cell r="F28">
            <v>513297.8068452687</v>
          </cell>
          <cell r="G28">
            <v>529826.18954348878</v>
          </cell>
          <cell r="H28">
            <v>558526.35112351633</v>
          </cell>
          <cell r="I28">
            <v>578206.64191453089</v>
          </cell>
          <cell r="J28">
            <v>568537.85716878646</v>
          </cell>
          <cell r="K28">
            <v>501829.99603543174</v>
          </cell>
          <cell r="L28">
            <v>536828.80324308341</v>
          </cell>
          <cell r="M28">
            <v>534150.58929645061</v>
          </cell>
          <cell r="N28">
            <v>534559.51330987038</v>
          </cell>
          <cell r="O28">
            <v>565501.03582454869</v>
          </cell>
          <cell r="P28">
            <v>570532.0372651089</v>
          </cell>
          <cell r="Q28">
            <v>579322.0961079573</v>
          </cell>
        </row>
        <row r="30">
          <cell r="B30">
            <v>3017893.6510218936</v>
          </cell>
          <cell r="C30">
            <v>3111827.0445440859</v>
          </cell>
          <cell r="D30">
            <v>3168575.2569087246</v>
          </cell>
          <cell r="E30">
            <v>3202009.3230785578</v>
          </cell>
          <cell r="F30">
            <v>3296821.3591293166</v>
          </cell>
          <cell r="G30">
            <v>3299353.3656875649</v>
          </cell>
          <cell r="H30">
            <v>3362488.1046117791</v>
          </cell>
          <cell r="I30">
            <v>3432026.2461096738</v>
          </cell>
          <cell r="J30">
            <v>3451908.9352921755</v>
          </cell>
          <cell r="K30">
            <v>3484835.1071990943</v>
          </cell>
          <cell r="L30">
            <v>3475311.5187281505</v>
          </cell>
          <cell r="M30">
            <v>3481899.0181170511</v>
          </cell>
          <cell r="N30">
            <v>3429365.5272977483</v>
          </cell>
          <cell r="O30">
            <v>3442724.3881931771</v>
          </cell>
          <cell r="P30">
            <v>3562258.2906290833</v>
          </cell>
          <cell r="Q30">
            <v>3636616.8056466528</v>
          </cell>
        </row>
        <row r="31">
          <cell r="B31">
            <v>2540610.8269313015</v>
          </cell>
          <cell r="C31">
            <v>2617703.6612328258</v>
          </cell>
          <cell r="D31">
            <v>2663819.4596795365</v>
          </cell>
          <cell r="E31">
            <v>2678270.6632488491</v>
          </cell>
          <cell r="F31">
            <v>2746135.2955632489</v>
          </cell>
          <cell r="G31">
            <v>2730281.2926492966</v>
          </cell>
          <cell r="H31">
            <v>2787045.7192448503</v>
          </cell>
          <cell r="I31">
            <v>2828070.3371363366</v>
          </cell>
          <cell r="J31">
            <v>2852813.6026541558</v>
          </cell>
          <cell r="K31">
            <v>2901587.4258453934</v>
          </cell>
          <cell r="L31">
            <v>2878394.5365234804</v>
          </cell>
          <cell r="M31">
            <v>2879732.2548360862</v>
          </cell>
          <cell r="N31">
            <v>2846302.7954215482</v>
          </cell>
          <cell r="O31">
            <v>2860872.2458437574</v>
          </cell>
          <cell r="P31">
            <v>2965582.2449815948</v>
          </cell>
          <cell r="Q31">
            <v>3030208.2761597843</v>
          </cell>
        </row>
        <row r="32">
          <cell r="B32">
            <v>85766.492990319821</v>
          </cell>
          <cell r="C32">
            <v>88852.844518769198</v>
          </cell>
          <cell r="D32">
            <v>90571.028801681648</v>
          </cell>
          <cell r="E32">
            <v>93424.613586460473</v>
          </cell>
          <cell r="F32">
            <v>95720.328682600564</v>
          </cell>
          <cell r="G32">
            <v>98816.987236580884</v>
          </cell>
          <cell r="H32">
            <v>97738.168929600099</v>
          </cell>
          <cell r="I32">
            <v>95506.038784832606</v>
          </cell>
          <cell r="J32">
            <v>99019.464703554477</v>
          </cell>
          <cell r="K32">
            <v>98555.773318806285</v>
          </cell>
          <cell r="L32">
            <v>100547.04364139881</v>
          </cell>
          <cell r="M32">
            <v>101450.56229534282</v>
          </cell>
          <cell r="N32">
            <v>100223.95036497714</v>
          </cell>
          <cell r="O32">
            <v>99864.480968045376</v>
          </cell>
          <cell r="P32">
            <v>103525.91609964515</v>
          </cell>
          <cell r="Q32">
            <v>105129.0876757605</v>
          </cell>
        </row>
        <row r="33">
          <cell r="B33">
            <v>2429093.063899497</v>
          </cell>
          <cell r="C33">
            <v>2502828.3244145913</v>
          </cell>
          <cell r="D33">
            <v>2547181.1316573778</v>
          </cell>
          <cell r="E33">
            <v>2558692.7686035237</v>
          </cell>
          <cell r="F33">
            <v>2623986.2730129622</v>
          </cell>
          <cell r="G33">
            <v>2605128.1966435844</v>
          </cell>
          <cell r="H33">
            <v>2662579.2723662485</v>
          </cell>
          <cell r="I33">
            <v>2705518.1373993307</v>
          </cell>
          <cell r="J33">
            <v>2726528.3998482111</v>
          </cell>
          <cell r="K33">
            <v>2775997.5777758677</v>
          </cell>
          <cell r="L33">
            <v>2750785.2900261218</v>
          </cell>
          <cell r="M33">
            <v>2751131.5715609007</v>
          </cell>
          <cell r="N33">
            <v>2719465.9947247822</v>
          </cell>
          <cell r="O33">
            <v>2734146.1598321581</v>
          </cell>
          <cell r="P33">
            <v>2834766.1246541413</v>
          </cell>
          <cell r="Q33">
            <v>2896900.983536006</v>
          </cell>
        </row>
        <row r="34">
          <cell r="B34">
            <v>1702562.4729525391</v>
          </cell>
          <cell r="C34">
            <v>1695998.5491817067</v>
          </cell>
          <cell r="D34">
            <v>1668921.3445910576</v>
          </cell>
          <cell r="E34">
            <v>1608100.1094849836</v>
          </cell>
          <cell r="F34">
            <v>1563193.9274569331</v>
          </cell>
          <cell r="G34">
            <v>1494511.2220605426</v>
          </cell>
          <cell r="H34">
            <v>1440276.2938793432</v>
          </cell>
          <cell r="I34">
            <v>1404865.7283133741</v>
          </cell>
          <cell r="J34">
            <v>1363728.7083943696</v>
          </cell>
          <cell r="K34">
            <v>1345155.6932765339</v>
          </cell>
          <cell r="L34">
            <v>1292529.786860184</v>
          </cell>
          <cell r="M34">
            <v>1253873.3829870902</v>
          </cell>
          <cell r="N34">
            <v>1183086.6192401489</v>
          </cell>
          <cell r="O34">
            <v>1156993.2313196703</v>
          </cell>
          <cell r="P34">
            <v>1162433.5893769376</v>
          </cell>
          <cell r="Q34">
            <v>1161469.6826307648</v>
          </cell>
        </row>
        <row r="35">
          <cell r="B35">
            <v>674843.31039364252</v>
          </cell>
          <cell r="C35">
            <v>751963.67685765703</v>
          </cell>
          <cell r="D35">
            <v>820925.76066288946</v>
          </cell>
          <cell r="E35">
            <v>890639.86963456438</v>
          </cell>
          <cell r="F35">
            <v>996190.5181448533</v>
          </cell>
          <cell r="G35">
            <v>1044847.2916979411</v>
          </cell>
          <cell r="H35">
            <v>1153851.0400569614</v>
          </cell>
          <cell r="I35">
            <v>1229242.2137492194</v>
          </cell>
          <cell r="J35">
            <v>1288891.8991935824</v>
          </cell>
          <cell r="K35">
            <v>1351418.7590155415</v>
          </cell>
          <cell r="L35">
            <v>1374067.0402230336</v>
          </cell>
          <cell r="M35">
            <v>1413823.2433219552</v>
          </cell>
          <cell r="N35">
            <v>1451852.7130438762</v>
          </cell>
          <cell r="O35">
            <v>1487652.1194691735</v>
          </cell>
          <cell r="P35">
            <v>1578397.8248279295</v>
          </cell>
          <cell r="Q35">
            <v>1636190.7444116129</v>
          </cell>
        </row>
        <row r="36">
          <cell r="B36">
            <v>47839.29612991507</v>
          </cell>
          <cell r="C36">
            <v>50397.168254231103</v>
          </cell>
          <cell r="D36">
            <v>52872.62109501176</v>
          </cell>
          <cell r="E36">
            <v>55590.721139991299</v>
          </cell>
          <cell r="F36">
            <v>60107.243178458637</v>
          </cell>
          <cell r="G36">
            <v>60348.822229891164</v>
          </cell>
          <cell r="H36">
            <v>62205.314259095983</v>
          </cell>
          <cell r="I36">
            <v>64482.92693411676</v>
          </cell>
          <cell r="J36">
            <v>66092.638328451983</v>
          </cell>
          <cell r="K36">
            <v>70207.204647928971</v>
          </cell>
          <cell r="L36">
            <v>73380.796451477407</v>
          </cell>
          <cell r="M36">
            <v>71926.174196887834</v>
          </cell>
          <cell r="N36">
            <v>71778.604238100146</v>
          </cell>
          <cell r="O36">
            <v>74966.425771029681</v>
          </cell>
          <cell r="P36">
            <v>76847.001136705861</v>
          </cell>
          <cell r="Q36">
            <v>79595.214647008805</v>
          </cell>
        </row>
        <row r="37">
          <cell r="B37">
            <v>3847.9844234005768</v>
          </cell>
          <cell r="C37">
            <v>4468.9301209961332</v>
          </cell>
          <cell r="D37">
            <v>4461.4053084187181</v>
          </cell>
          <cell r="E37">
            <v>4361.9842853291748</v>
          </cell>
          <cell r="F37">
            <v>4494.461371703399</v>
          </cell>
          <cell r="G37">
            <v>5420.7143192647873</v>
          </cell>
          <cell r="H37">
            <v>6245.9561294522255</v>
          </cell>
          <cell r="I37">
            <v>6926.2614038838637</v>
          </cell>
          <cell r="J37">
            <v>7796.2501963994164</v>
          </cell>
          <cell r="K37">
            <v>9179.2030149061993</v>
          </cell>
          <cell r="L37">
            <v>10684.42755127381</v>
          </cell>
          <cell r="M37">
            <v>11151.270295630644</v>
          </cell>
          <cell r="N37">
            <v>12108.749203317875</v>
          </cell>
          <cell r="O37">
            <v>13323.391587332277</v>
          </cell>
          <cell r="P37">
            <v>14737.368147614334</v>
          </cell>
          <cell r="Q37">
            <v>15522.046566037176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1.6444980090228973</v>
          </cell>
          <cell r="K38">
            <v>2.0428042365277674</v>
          </cell>
          <cell r="L38">
            <v>5.1794550658735901</v>
          </cell>
          <cell r="M38">
            <v>7.6023330799425928</v>
          </cell>
          <cell r="N38">
            <v>75.397344059696465</v>
          </cell>
          <cell r="O38">
            <v>286.61906701222199</v>
          </cell>
          <cell r="P38">
            <v>910.45445982448155</v>
          </cell>
          <cell r="Q38">
            <v>1905.0221530917511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8.4058655316705103E-2</v>
          </cell>
          <cell r="F39">
            <v>0.12286101393549187</v>
          </cell>
          <cell r="G39">
            <v>0.14633594431932559</v>
          </cell>
          <cell r="H39">
            <v>0.66804139557757125</v>
          </cell>
          <cell r="I39">
            <v>1.0069987362856638</v>
          </cell>
          <cell r="J39">
            <v>17.25923739793069</v>
          </cell>
          <cell r="K39">
            <v>34.675016720623553</v>
          </cell>
          <cell r="L39">
            <v>118.05948508651457</v>
          </cell>
          <cell r="M39">
            <v>349.89842625651806</v>
          </cell>
          <cell r="N39">
            <v>563.91165527925943</v>
          </cell>
          <cell r="O39">
            <v>924.37261794008896</v>
          </cell>
          <cell r="P39">
            <v>1439.8867051292821</v>
          </cell>
          <cell r="Q39">
            <v>2218.273127490892</v>
          </cell>
        </row>
        <row r="40">
          <cell r="B40">
            <v>25751.270041485084</v>
          </cell>
          <cell r="C40">
            <v>26022.492299465397</v>
          </cell>
          <cell r="D40">
            <v>26067.299220477093</v>
          </cell>
          <cell r="E40">
            <v>26153.281058864803</v>
          </cell>
          <cell r="F40">
            <v>26428.69386768635</v>
          </cell>
          <cell r="G40">
            <v>26336.108769131315</v>
          </cell>
          <cell r="H40">
            <v>26728.277949001487</v>
          </cell>
          <cell r="I40">
            <v>27046.160952173283</v>
          </cell>
          <cell r="J40">
            <v>27265.738102390347</v>
          </cell>
          <cell r="K40">
            <v>27034.07475071953</v>
          </cell>
          <cell r="L40">
            <v>27062.202855960131</v>
          </cell>
          <cell r="M40">
            <v>27150.12097984293</v>
          </cell>
          <cell r="N40">
            <v>26612.850331788813</v>
          </cell>
          <cell r="O40">
            <v>26861.605043553671</v>
          </cell>
          <cell r="P40">
            <v>27290.204227808597</v>
          </cell>
          <cell r="Q40">
            <v>28178.204948018065</v>
          </cell>
        </row>
        <row r="41">
          <cell r="B41">
            <v>324.42335620627085</v>
          </cell>
          <cell r="C41">
            <v>308.12989749500355</v>
          </cell>
          <cell r="D41">
            <v>293.49475484682256</v>
          </cell>
          <cell r="E41">
            <v>242.05805302900217</v>
          </cell>
          <cell r="F41">
            <v>213.88181685674579</v>
          </cell>
          <cell r="G41">
            <v>187.95312181423265</v>
          </cell>
          <cell r="H41">
            <v>172.87767013593631</v>
          </cell>
          <cell r="I41">
            <v>152.02963936824958</v>
          </cell>
          <cell r="J41">
            <v>139.50880360609366</v>
          </cell>
          <cell r="K41">
            <v>122.96601560371312</v>
          </cell>
          <cell r="L41">
            <v>110.74931555292866</v>
          </cell>
          <cell r="M41">
            <v>99.178714325630011</v>
          </cell>
          <cell r="N41">
            <v>88.43061256838611</v>
          </cell>
          <cell r="O41">
            <v>91.451794630473984</v>
          </cell>
          <cell r="P41">
            <v>78.766015309608491</v>
          </cell>
          <cell r="Q41">
            <v>72.265479066891118</v>
          </cell>
        </row>
        <row r="42">
          <cell r="B42">
            <v>25180.095977514004</v>
          </cell>
          <cell r="C42">
            <v>25380.586761543065</v>
          </cell>
          <cell r="D42">
            <v>25421.79169038211</v>
          </cell>
          <cell r="E42">
            <v>25464.515103365666</v>
          </cell>
          <cell r="F42">
            <v>25713.349963347449</v>
          </cell>
          <cell r="G42">
            <v>25592.794288077319</v>
          </cell>
          <cell r="H42">
            <v>25874.091494117121</v>
          </cell>
          <cell r="I42">
            <v>26156.287698724038</v>
          </cell>
          <cell r="J42">
            <v>26331.001350636117</v>
          </cell>
          <cell r="K42">
            <v>26004.929590662821</v>
          </cell>
          <cell r="L42">
            <v>25960.263584044635</v>
          </cell>
          <cell r="M42">
            <v>25889.113861986207</v>
          </cell>
          <cell r="N42">
            <v>25263.231569527361</v>
          </cell>
          <cell r="O42">
            <v>25432.064898639266</v>
          </cell>
          <cell r="P42">
            <v>25806.44833623794</v>
          </cell>
          <cell r="Q42">
            <v>26261.849541092113</v>
          </cell>
        </row>
        <row r="43">
          <cell r="B43">
            <v>29.101449371432363</v>
          </cell>
          <cell r="C43">
            <v>28.372749228055262</v>
          </cell>
          <cell r="D43">
            <v>26.8887363615151</v>
          </cell>
          <cell r="E43">
            <v>26.052058056985377</v>
          </cell>
          <cell r="F43">
            <v>52.113203555338607</v>
          </cell>
          <cell r="G43">
            <v>52.850419334073493</v>
          </cell>
          <cell r="H43">
            <v>51.180449378541795</v>
          </cell>
          <cell r="I43">
            <v>54.05618431729529</v>
          </cell>
          <cell r="J43">
            <v>54.980254033589098</v>
          </cell>
          <cell r="K43">
            <v>57.727297322555252</v>
          </cell>
          <cell r="L43">
            <v>58.459380050309122</v>
          </cell>
          <cell r="M43">
            <v>57.361734745161272</v>
          </cell>
          <cell r="N43">
            <v>54.754885285264024</v>
          </cell>
          <cell r="O43">
            <v>53.376791550276749</v>
          </cell>
          <cell r="P43">
            <v>52.402925061633731</v>
          </cell>
          <cell r="Q43">
            <v>49.539667353143813</v>
          </cell>
        </row>
        <row r="44">
          <cell r="B44">
            <v>146.12993734738833</v>
          </cell>
          <cell r="C44">
            <v>231.55292438288029</v>
          </cell>
          <cell r="D44">
            <v>249.73940577841424</v>
          </cell>
          <cell r="E44">
            <v>347.06648734986658</v>
          </cell>
          <cell r="F44">
            <v>375.12711246293264</v>
          </cell>
          <cell r="G44">
            <v>412.234200934966</v>
          </cell>
          <cell r="H44">
            <v>541.88304808444889</v>
          </cell>
          <cell r="I44">
            <v>596.31138208872005</v>
          </cell>
          <cell r="J44">
            <v>650.97450486377159</v>
          </cell>
          <cell r="K44">
            <v>756.96350806132045</v>
          </cell>
          <cell r="L44">
            <v>825.78894253280168</v>
          </cell>
          <cell r="M44">
            <v>992.65724977974799</v>
          </cell>
          <cell r="N44">
            <v>1094.7160524271092</v>
          </cell>
          <cell r="O44">
            <v>1128.2912659009098</v>
          </cell>
          <cell r="P44">
            <v>1198.8991091231294</v>
          </cell>
          <cell r="Q44">
            <v>1623.532337939748</v>
          </cell>
        </row>
        <row r="45">
          <cell r="B45">
            <v>71.519321045990566</v>
          </cell>
          <cell r="C45">
            <v>73.849966816394613</v>
          </cell>
          <cell r="D45">
            <v>75.384633108230787</v>
          </cell>
          <cell r="E45">
            <v>73.589357063278541</v>
          </cell>
          <cell r="F45">
            <v>74.221771463885105</v>
          </cell>
          <cell r="G45">
            <v>90.276738970723315</v>
          </cell>
          <cell r="H45">
            <v>88.245287285440966</v>
          </cell>
          <cell r="I45">
            <v>87.476047674978901</v>
          </cell>
          <cell r="J45">
            <v>89.273189250775815</v>
          </cell>
          <cell r="K45">
            <v>91.488339069120258</v>
          </cell>
          <cell r="L45">
            <v>106.94163377945284</v>
          </cell>
          <cell r="M45">
            <v>111.80941900618231</v>
          </cell>
          <cell r="N45">
            <v>111.71721198069184</v>
          </cell>
          <cell r="O45">
            <v>156.42029283274763</v>
          </cell>
          <cell r="P45">
            <v>153.68784207628619</v>
          </cell>
          <cell r="Q45">
            <v>171.01792256617077</v>
          </cell>
        </row>
        <row r="46">
          <cell r="B46">
            <v>477282.82409059221</v>
          </cell>
          <cell r="C46">
            <v>494123.38331126026</v>
          </cell>
          <cell r="D46">
            <v>504755.79722918791</v>
          </cell>
          <cell r="E46">
            <v>523738.65982970875</v>
          </cell>
          <cell r="F46">
            <v>550686.06356606772</v>
          </cell>
          <cell r="G46">
            <v>569072.0730382686</v>
          </cell>
          <cell r="H46">
            <v>575442.38536692876</v>
          </cell>
          <cell r="I46">
            <v>603955.90897333715</v>
          </cell>
          <cell r="J46">
            <v>599095.3326380197</v>
          </cell>
          <cell r="K46">
            <v>583247.68135370058</v>
          </cell>
          <cell r="L46">
            <v>596916.98220466997</v>
          </cell>
          <cell r="M46">
            <v>602166.76328096481</v>
          </cell>
          <cell r="N46">
            <v>583062.7318762003</v>
          </cell>
          <cell r="O46">
            <v>581852.14234941942</v>
          </cell>
          <cell r="P46">
            <v>596676.04564748844</v>
          </cell>
          <cell r="Q46">
            <v>606408.52948686853</v>
          </cell>
        </row>
        <row r="47">
          <cell r="B47">
            <v>343624.21424186835</v>
          </cell>
          <cell r="C47">
            <v>355951.39009645442</v>
          </cell>
          <cell r="D47">
            <v>363177.93821002869</v>
          </cell>
          <cell r="E47">
            <v>379610.64453431033</v>
          </cell>
          <cell r="F47">
            <v>393465.19092956616</v>
          </cell>
          <cell r="G47">
            <v>407892.89094396087</v>
          </cell>
          <cell r="H47">
            <v>411142.47249734902</v>
          </cell>
          <cell r="I47">
            <v>433560.59176220285</v>
          </cell>
          <cell r="J47">
            <v>431827.28616576607</v>
          </cell>
          <cell r="K47">
            <v>429771.00669860991</v>
          </cell>
          <cell r="L47">
            <v>442590.89308626135</v>
          </cell>
          <cell r="M47">
            <v>447755.49541339686</v>
          </cell>
          <cell r="N47">
            <v>434469.19838365243</v>
          </cell>
          <cell r="O47">
            <v>431301.42477321526</v>
          </cell>
          <cell r="P47">
            <v>444394.68455953785</v>
          </cell>
          <cell r="Q47">
            <v>450004.70075862878</v>
          </cell>
        </row>
        <row r="48">
          <cell r="B48">
            <v>51778.656604737873</v>
          </cell>
          <cell r="C48">
            <v>49398.210761110997</v>
          </cell>
          <cell r="D48">
            <v>46241.542322063768</v>
          </cell>
          <cell r="E48">
            <v>43825.008108444803</v>
          </cell>
          <cell r="F48">
            <v>40455.454123628384</v>
          </cell>
          <cell r="G48">
            <v>37896.495936908876</v>
          </cell>
          <cell r="H48">
            <v>35652.603837990515</v>
          </cell>
          <cell r="I48">
            <v>33614.857576965289</v>
          </cell>
          <cell r="J48">
            <v>31254.318185774333</v>
          </cell>
          <cell r="K48">
            <v>29250.550696393937</v>
          </cell>
          <cell r="L48">
            <v>27582.949699963236</v>
          </cell>
          <cell r="M48">
            <v>25823.302410575972</v>
          </cell>
          <cell r="N48">
            <v>23938.060882799982</v>
          </cell>
          <cell r="O48">
            <v>23068.896125001975</v>
          </cell>
          <cell r="P48">
            <v>22217.303417441595</v>
          </cell>
          <cell r="Q48">
            <v>21987.258283096267</v>
          </cell>
        </row>
        <row r="49">
          <cell r="B49">
            <v>290527.19438134041</v>
          </cell>
          <cell r="C49">
            <v>304786.62660742091</v>
          </cell>
          <cell r="D49">
            <v>314595.90130402136</v>
          </cell>
          <cell r="E49">
            <v>333116.80439305992</v>
          </cell>
          <cell r="F49">
            <v>350151.13953502185</v>
          </cell>
          <cell r="G49">
            <v>366953.97540595825</v>
          </cell>
          <cell r="H49">
            <v>371994.23676240002</v>
          </cell>
          <cell r="I49">
            <v>396315.79967159498</v>
          </cell>
          <cell r="J49">
            <v>396728.32352337113</v>
          </cell>
          <cell r="K49">
            <v>396526.46078822436</v>
          </cell>
          <cell r="L49">
            <v>410619.57843564369</v>
          </cell>
          <cell r="M49">
            <v>417416.86084857059</v>
          </cell>
          <cell r="N49">
            <v>405999.49561224622</v>
          </cell>
          <cell r="O49">
            <v>403621.25889423798</v>
          </cell>
          <cell r="P49">
            <v>417250.46787766175</v>
          </cell>
          <cell r="Q49">
            <v>422963.13590048673</v>
          </cell>
        </row>
        <row r="50">
          <cell r="B50">
            <v>1166.5583657931079</v>
          </cell>
          <cell r="C50">
            <v>1589.1045155072202</v>
          </cell>
          <cell r="D50">
            <v>2135.428960486036</v>
          </cell>
          <cell r="E50">
            <v>2432.5816770929609</v>
          </cell>
          <cell r="F50">
            <v>2580.4796939020771</v>
          </cell>
          <cell r="G50">
            <v>2730.7034370636347</v>
          </cell>
          <cell r="H50">
            <v>2999.2397020728067</v>
          </cell>
          <cell r="I50">
            <v>3054.4218305029808</v>
          </cell>
          <cell r="J50">
            <v>3107.1991714930878</v>
          </cell>
          <cell r="K50">
            <v>3011.9718971913271</v>
          </cell>
          <cell r="L50">
            <v>3092.2517097802593</v>
          </cell>
          <cell r="M50">
            <v>3124.320403017442</v>
          </cell>
          <cell r="N50">
            <v>3075.5306947528093</v>
          </cell>
          <cell r="O50">
            <v>3016.8248835840263</v>
          </cell>
          <cell r="P50">
            <v>3118.6948044316814</v>
          </cell>
          <cell r="Q50">
            <v>3061.9875477612886</v>
          </cell>
        </row>
        <row r="51">
          <cell r="B51">
            <v>102.29010435375851</v>
          </cell>
          <cell r="C51">
            <v>121.40402771376604</v>
          </cell>
          <cell r="D51">
            <v>146.57767086021235</v>
          </cell>
          <cell r="E51">
            <v>176.74135212587481</v>
          </cell>
          <cell r="F51">
            <v>203.46155897016166</v>
          </cell>
          <cell r="G51">
            <v>238.14856903840129</v>
          </cell>
          <cell r="H51">
            <v>422.00165439228505</v>
          </cell>
          <cell r="I51">
            <v>499.63009152281461</v>
          </cell>
          <cell r="J51">
            <v>665.92055124992964</v>
          </cell>
          <cell r="K51">
            <v>907.0880821049783</v>
          </cell>
          <cell r="L51">
            <v>1221.8423509003389</v>
          </cell>
          <cell r="M51">
            <v>1303.8782941852273</v>
          </cell>
          <cell r="N51">
            <v>1301.916611418909</v>
          </cell>
          <cell r="O51">
            <v>1366.5960464977245</v>
          </cell>
          <cell r="P51">
            <v>1489.3778454360556</v>
          </cell>
          <cell r="Q51">
            <v>1574.4170728517074</v>
          </cell>
        </row>
        <row r="52">
          <cell r="B52">
            <v>49.51478564328719</v>
          </cell>
          <cell r="C52">
            <v>56.044184701532473</v>
          </cell>
          <cell r="D52">
            <v>58.487952597342812</v>
          </cell>
          <cell r="E52">
            <v>59.509003586763292</v>
          </cell>
          <cell r="F52">
            <v>74.656018043698211</v>
          </cell>
          <cell r="G52">
            <v>73.567594991712554</v>
          </cell>
          <cell r="H52">
            <v>74.390540493419806</v>
          </cell>
          <cell r="I52">
            <v>75.882591616748712</v>
          </cell>
          <cell r="J52">
            <v>71.524733877650419</v>
          </cell>
          <cell r="K52">
            <v>74.935234695312829</v>
          </cell>
          <cell r="L52">
            <v>74.270889973862083</v>
          </cell>
          <cell r="M52">
            <v>87.133457047655682</v>
          </cell>
          <cell r="N52">
            <v>154.19458243451902</v>
          </cell>
          <cell r="O52">
            <v>227.84882389359595</v>
          </cell>
          <cell r="P52">
            <v>318.84061456674539</v>
          </cell>
          <cell r="Q52">
            <v>417.90195443278617</v>
          </cell>
        </row>
        <row r="53">
          <cell r="B53">
            <v>133658.60984872389</v>
          </cell>
          <cell r="C53">
            <v>138171.99321480584</v>
          </cell>
          <cell r="D53">
            <v>141577.85901915919</v>
          </cell>
          <cell r="E53">
            <v>144128.01529539839</v>
          </cell>
          <cell r="F53">
            <v>157220.87263650153</v>
          </cell>
          <cell r="G53">
            <v>161179.18209430776</v>
          </cell>
          <cell r="H53">
            <v>164299.91286957971</v>
          </cell>
          <cell r="I53">
            <v>170395.3172111343</v>
          </cell>
          <cell r="J53">
            <v>167268.04647225363</v>
          </cell>
          <cell r="K53">
            <v>153476.67465509073</v>
          </cell>
          <cell r="L53">
            <v>154326.08911840865</v>
          </cell>
          <cell r="M53">
            <v>154411.26786756795</v>
          </cell>
          <cell r="N53">
            <v>148593.53349254781</v>
          </cell>
          <cell r="O53">
            <v>150550.71757620413</v>
          </cell>
          <cell r="P53">
            <v>152281.36108795053</v>
          </cell>
          <cell r="Q53">
            <v>156403.82872823978</v>
          </cell>
        </row>
        <row r="54">
          <cell r="B54">
            <v>105603.23962968099</v>
          </cell>
          <cell r="C54">
            <v>108336.15334465342</v>
          </cell>
          <cell r="D54">
            <v>110304.98109034493</v>
          </cell>
          <cell r="E54">
            <v>112249.67977781402</v>
          </cell>
          <cell r="F54">
            <v>120065.76981239441</v>
          </cell>
          <cell r="G54">
            <v>122851.29332111924</v>
          </cell>
          <cell r="H54">
            <v>124231.78552584549</v>
          </cell>
          <cell r="I54">
            <v>128986.31814321972</v>
          </cell>
          <cell r="J54">
            <v>126031.32469416282</v>
          </cell>
          <cell r="K54">
            <v>116630.82733723792</v>
          </cell>
          <cell r="L54">
            <v>116152.337</v>
          </cell>
          <cell r="M54">
            <v>116295.1043635736</v>
          </cell>
          <cell r="N54">
            <v>110323.36199578186</v>
          </cell>
          <cell r="O54">
            <v>110127.99259417613</v>
          </cell>
          <cell r="P54">
            <v>111579.23166093587</v>
          </cell>
          <cell r="Q54">
            <v>114750.42945342396</v>
          </cell>
        </row>
        <row r="55">
          <cell r="B55">
            <v>28055.370219042892</v>
          </cell>
          <cell r="C55">
            <v>29835.839870152442</v>
          </cell>
          <cell r="D55">
            <v>31272.877928814272</v>
          </cell>
          <cell r="E55">
            <v>31878.335517584368</v>
          </cell>
          <cell r="F55">
            <v>37155.102824107125</v>
          </cell>
          <cell r="G55">
            <v>38327.888773188512</v>
          </cell>
          <cell r="H55">
            <v>40068.127343734217</v>
          </cell>
          <cell r="I55">
            <v>41408.999067914585</v>
          </cell>
          <cell r="J55">
            <v>41236.721778090796</v>
          </cell>
          <cell r="K55">
            <v>36845.847317852807</v>
          </cell>
          <cell r="L55">
            <v>38173.752118408644</v>
          </cell>
          <cell r="M55">
            <v>38116.16350399435</v>
          </cell>
          <cell r="N55">
            <v>38270.171496765935</v>
          </cell>
          <cell r="O55">
            <v>40422.72498202799</v>
          </cell>
          <cell r="P55">
            <v>40702.129427014661</v>
          </cell>
          <cell r="Q55">
            <v>41653.399274815827</v>
          </cell>
        </row>
        <row r="86">
          <cell r="B86">
            <v>26679508</v>
          </cell>
          <cell r="C86">
            <v>27609356</v>
          </cell>
          <cell r="D86">
            <v>28647121</v>
          </cell>
          <cell r="E86">
            <v>29429695</v>
          </cell>
          <cell r="F86">
            <v>30192633</v>
          </cell>
          <cell r="G86">
            <v>31273941</v>
          </cell>
          <cell r="H86">
            <v>32303391</v>
          </cell>
          <cell r="I86">
            <v>33513997</v>
          </cell>
          <cell r="J86">
            <v>34753905</v>
          </cell>
          <cell r="K86">
            <v>35320124</v>
          </cell>
          <cell r="L86">
            <v>35884391</v>
          </cell>
          <cell r="M86">
            <v>36307796</v>
          </cell>
          <cell r="N86">
            <v>36013088</v>
          </cell>
          <cell r="O86">
            <v>36192222</v>
          </cell>
          <cell r="P86">
            <v>36564027</v>
          </cell>
          <cell r="Q86">
            <v>37036579</v>
          </cell>
        </row>
        <row r="87">
          <cell r="B87">
            <v>200599391</v>
          </cell>
          <cell r="C87">
            <v>206096297</v>
          </cell>
          <cell r="D87">
            <v>209967381</v>
          </cell>
          <cell r="E87">
            <v>213447603</v>
          </cell>
          <cell r="F87">
            <v>216710017</v>
          </cell>
          <cell r="G87">
            <v>221125428</v>
          </cell>
          <cell r="H87">
            <v>226000715</v>
          </cell>
          <cell r="I87">
            <v>231005293</v>
          </cell>
          <cell r="J87">
            <v>234426746</v>
          </cell>
          <cell r="K87">
            <v>236114507</v>
          </cell>
          <cell r="L87">
            <v>239968731</v>
          </cell>
          <cell r="M87">
            <v>242827586</v>
          </cell>
          <cell r="N87">
            <v>244863667</v>
          </cell>
          <cell r="O87">
            <v>249130639</v>
          </cell>
          <cell r="P87">
            <v>252056715</v>
          </cell>
          <cell r="Q87">
            <v>255004455</v>
          </cell>
        </row>
        <row r="88">
          <cell r="B88">
            <v>158855956</v>
          </cell>
          <cell r="C88">
            <v>160086903</v>
          </cell>
          <cell r="D88">
            <v>159210184</v>
          </cell>
          <cell r="E88">
            <v>157556134</v>
          </cell>
          <cell r="F88">
            <v>155284913</v>
          </cell>
          <cell r="G88">
            <v>154388861</v>
          </cell>
          <cell r="H88">
            <v>153000612</v>
          </cell>
          <cell r="I88">
            <v>152669704</v>
          </cell>
          <cell r="J88">
            <v>150364082</v>
          </cell>
          <cell r="K88">
            <v>147365482</v>
          </cell>
          <cell r="L88">
            <v>145998073</v>
          </cell>
          <cell r="M88">
            <v>144080609</v>
          </cell>
          <cell r="N88">
            <v>141772302</v>
          </cell>
          <cell r="O88">
            <v>140845134</v>
          </cell>
          <cell r="P88">
            <v>139854618</v>
          </cell>
          <cell r="Q88">
            <v>139055432</v>
          </cell>
        </row>
        <row r="89">
          <cell r="B89">
            <v>37724220</v>
          </cell>
          <cell r="C89">
            <v>41413208</v>
          </cell>
          <cell r="D89">
            <v>45664297</v>
          </cell>
          <cell r="E89">
            <v>50212367</v>
          </cell>
          <cell r="F89">
            <v>55448971</v>
          </cell>
          <cell r="G89">
            <v>60408251</v>
          </cell>
          <cell r="H89">
            <v>66388125</v>
          </cell>
          <cell r="I89">
            <v>71405384</v>
          </cell>
          <cell r="J89">
            <v>76862917</v>
          </cell>
          <cell r="K89">
            <v>81238312</v>
          </cell>
          <cell r="L89">
            <v>86017480</v>
          </cell>
          <cell r="M89">
            <v>90815705</v>
          </cell>
          <cell r="N89">
            <v>94836497</v>
          </cell>
          <cell r="O89">
            <v>99612472</v>
          </cell>
          <cell r="P89">
            <v>103154291</v>
          </cell>
          <cell r="Q89">
            <v>106612315</v>
          </cell>
        </row>
        <row r="90">
          <cell r="B90">
            <v>3730015</v>
          </cell>
          <cell r="C90">
            <v>4257955</v>
          </cell>
          <cell r="D90">
            <v>4753347</v>
          </cell>
          <cell r="E90">
            <v>5341617</v>
          </cell>
          <cell r="F90">
            <v>5628901</v>
          </cell>
          <cell r="G90">
            <v>5881840</v>
          </cell>
          <cell r="H90">
            <v>6086089</v>
          </cell>
          <cell r="I90">
            <v>6334989</v>
          </cell>
          <cell r="J90">
            <v>6520408</v>
          </cell>
          <cell r="K90">
            <v>6755828</v>
          </cell>
          <cell r="L90">
            <v>7017824</v>
          </cell>
          <cell r="M90">
            <v>6940405</v>
          </cell>
          <cell r="N90">
            <v>7119510</v>
          </cell>
          <cell r="O90">
            <v>7401821</v>
          </cell>
          <cell r="P90">
            <v>7614498</v>
          </cell>
          <cell r="Q90">
            <v>7685081</v>
          </cell>
        </row>
        <row r="91">
          <cell r="B91">
            <v>289200</v>
          </cell>
          <cell r="C91">
            <v>338231</v>
          </cell>
          <cell r="D91">
            <v>339553</v>
          </cell>
          <cell r="E91">
            <v>337476</v>
          </cell>
          <cell r="F91">
            <v>347219</v>
          </cell>
          <cell r="G91">
            <v>446461</v>
          </cell>
          <cell r="H91">
            <v>525839</v>
          </cell>
          <cell r="I91">
            <v>595140</v>
          </cell>
          <cell r="J91">
            <v>678143</v>
          </cell>
          <cell r="K91">
            <v>752594</v>
          </cell>
          <cell r="L91">
            <v>926798</v>
          </cell>
          <cell r="M91">
            <v>965753</v>
          </cell>
          <cell r="N91">
            <v>1089082</v>
          </cell>
          <cell r="O91">
            <v>1175568</v>
          </cell>
          <cell r="P91">
            <v>1238936</v>
          </cell>
          <cell r="Q91">
            <v>1313031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165</v>
          </cell>
          <cell r="L92">
            <v>389</v>
          </cell>
          <cell r="M92">
            <v>608</v>
          </cell>
          <cell r="N92">
            <v>6805</v>
          </cell>
          <cell r="O92">
            <v>30848</v>
          </cell>
          <cell r="P92">
            <v>92956</v>
          </cell>
          <cell r="Q92">
            <v>181560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9</v>
          </cell>
          <cell r="F93">
            <v>13</v>
          </cell>
          <cell r="G93">
            <v>15</v>
          </cell>
          <cell r="H93">
            <v>50</v>
          </cell>
          <cell r="I93">
            <v>76</v>
          </cell>
          <cell r="J93">
            <v>1064</v>
          </cell>
          <cell r="K93">
            <v>2126</v>
          </cell>
          <cell r="L93">
            <v>8167</v>
          </cell>
          <cell r="M93">
            <v>24506</v>
          </cell>
          <cell r="N93">
            <v>39471</v>
          </cell>
          <cell r="O93">
            <v>64796</v>
          </cell>
          <cell r="P93">
            <v>101416</v>
          </cell>
          <cell r="Q93">
            <v>157036</v>
          </cell>
        </row>
        <row r="94">
          <cell r="B94">
            <v>663947</v>
          </cell>
          <cell r="C94">
            <v>671951</v>
          </cell>
          <cell r="D94">
            <v>666392</v>
          </cell>
          <cell r="E94">
            <v>671199</v>
          </cell>
          <cell r="F94">
            <v>675239</v>
          </cell>
          <cell r="G94">
            <v>667113</v>
          </cell>
          <cell r="H94">
            <v>669347</v>
          </cell>
          <cell r="I94">
            <v>670926</v>
          </cell>
          <cell r="J94">
            <v>679968</v>
          </cell>
          <cell r="K94">
            <v>678797</v>
          </cell>
          <cell r="L94">
            <v>675970</v>
          </cell>
          <cell r="M94">
            <v>677217</v>
          </cell>
          <cell r="N94">
            <v>672407</v>
          </cell>
          <cell r="O94">
            <v>677357</v>
          </cell>
          <cell r="P94">
            <v>687554</v>
          </cell>
          <cell r="Q94">
            <v>710167</v>
          </cell>
        </row>
        <row r="95">
          <cell r="B95">
            <v>14605</v>
          </cell>
          <cell r="C95">
            <v>13822</v>
          </cell>
          <cell r="D95">
            <v>13094</v>
          </cell>
          <cell r="E95">
            <v>11242</v>
          </cell>
          <cell r="F95">
            <v>10158</v>
          </cell>
          <cell r="G95">
            <v>9073</v>
          </cell>
          <cell r="H95">
            <v>8454</v>
          </cell>
          <cell r="I95">
            <v>7523</v>
          </cell>
          <cell r="J95">
            <v>6926</v>
          </cell>
          <cell r="K95">
            <v>6185</v>
          </cell>
          <cell r="L95">
            <v>5664</v>
          </cell>
          <cell r="M95">
            <v>5248</v>
          </cell>
          <cell r="N95">
            <v>4881</v>
          </cell>
          <cell r="O95">
            <v>5320</v>
          </cell>
          <cell r="P95">
            <v>4517</v>
          </cell>
          <cell r="Q95">
            <v>4259</v>
          </cell>
        </row>
        <row r="96">
          <cell r="B96">
            <v>642963</v>
          </cell>
          <cell r="C96">
            <v>649691</v>
          </cell>
          <cell r="D96">
            <v>644832</v>
          </cell>
          <cell r="E96">
            <v>649240</v>
          </cell>
          <cell r="F96">
            <v>652562</v>
          </cell>
          <cell r="G96">
            <v>644096</v>
          </cell>
          <cell r="H96">
            <v>644828</v>
          </cell>
          <cell r="I96">
            <v>645585</v>
          </cell>
          <cell r="J96">
            <v>653488</v>
          </cell>
          <cell r="K96">
            <v>651693</v>
          </cell>
          <cell r="L96">
            <v>648171</v>
          </cell>
          <cell r="M96">
            <v>647470</v>
          </cell>
          <cell r="N96">
            <v>641729</v>
          </cell>
          <cell r="O96">
            <v>643303</v>
          </cell>
          <cell r="P96">
            <v>651602</v>
          </cell>
          <cell r="Q96">
            <v>664879</v>
          </cell>
        </row>
        <row r="97">
          <cell r="B97">
            <v>1225</v>
          </cell>
          <cell r="C97">
            <v>1203</v>
          </cell>
          <cell r="D97">
            <v>1138</v>
          </cell>
          <cell r="E97">
            <v>1103</v>
          </cell>
          <cell r="F97">
            <v>2248</v>
          </cell>
          <cell r="G97">
            <v>2247</v>
          </cell>
          <cell r="H97">
            <v>2167</v>
          </cell>
          <cell r="I97">
            <v>2263</v>
          </cell>
          <cell r="J97">
            <v>2282</v>
          </cell>
          <cell r="K97">
            <v>2396</v>
          </cell>
          <cell r="L97">
            <v>2375</v>
          </cell>
          <cell r="M97">
            <v>2314</v>
          </cell>
          <cell r="N97">
            <v>2212</v>
          </cell>
          <cell r="O97">
            <v>2153</v>
          </cell>
          <cell r="P97">
            <v>2116</v>
          </cell>
          <cell r="Q97">
            <v>2004</v>
          </cell>
        </row>
        <row r="98">
          <cell r="B98">
            <v>3430</v>
          </cell>
          <cell r="C98">
            <v>5453</v>
          </cell>
          <cell r="D98">
            <v>5514</v>
          </cell>
          <cell r="E98">
            <v>7848</v>
          </cell>
          <cell r="F98">
            <v>8498</v>
          </cell>
          <cell r="G98">
            <v>9526</v>
          </cell>
          <cell r="H98">
            <v>11770</v>
          </cell>
          <cell r="I98">
            <v>13446</v>
          </cell>
          <cell r="J98">
            <v>15119</v>
          </cell>
          <cell r="K98">
            <v>16318</v>
          </cell>
          <cell r="L98">
            <v>17209</v>
          </cell>
          <cell r="M98">
            <v>19523</v>
          </cell>
          <cell r="N98">
            <v>20930</v>
          </cell>
          <cell r="O98">
            <v>22803</v>
          </cell>
          <cell r="P98">
            <v>25598</v>
          </cell>
          <cell r="Q98">
            <v>34907</v>
          </cell>
        </row>
        <row r="99">
          <cell r="B99">
            <v>1724</v>
          </cell>
          <cell r="C99">
            <v>1782</v>
          </cell>
          <cell r="D99">
            <v>1814</v>
          </cell>
          <cell r="E99">
            <v>1766</v>
          </cell>
          <cell r="F99">
            <v>1773</v>
          </cell>
          <cell r="G99">
            <v>2171</v>
          </cell>
          <cell r="H99">
            <v>2128</v>
          </cell>
          <cell r="I99">
            <v>2109</v>
          </cell>
          <cell r="J99">
            <v>2153</v>
          </cell>
          <cell r="K99">
            <v>2205</v>
          </cell>
          <cell r="L99">
            <v>2551</v>
          </cell>
          <cell r="M99">
            <v>2662</v>
          </cell>
          <cell r="N99">
            <v>2655</v>
          </cell>
          <cell r="O99">
            <v>3778</v>
          </cell>
          <cell r="P99">
            <v>3721</v>
          </cell>
          <cell r="Q99">
            <v>4118</v>
          </cell>
        </row>
        <row r="101">
          <cell r="B101">
            <v>22894199</v>
          </cell>
          <cell r="C101">
            <v>23651287</v>
          </cell>
          <cell r="D101">
            <v>24043841</v>
          </cell>
          <cell r="E101">
            <v>24574075</v>
          </cell>
          <cell r="F101">
            <v>25255875</v>
          </cell>
          <cell r="G101">
            <v>25916468</v>
          </cell>
          <cell r="H101">
            <v>26555673</v>
          </cell>
          <cell r="I101">
            <v>27819515</v>
          </cell>
          <cell r="J101">
            <v>28067306</v>
          </cell>
          <cell r="K101">
            <v>27733367</v>
          </cell>
          <cell r="L101">
            <v>27890843</v>
          </cell>
          <cell r="M101">
            <v>27995901</v>
          </cell>
          <cell r="N101">
            <v>27734174</v>
          </cell>
          <cell r="O101">
            <v>27887887</v>
          </cell>
          <cell r="P101">
            <v>28400895</v>
          </cell>
          <cell r="Q101">
            <v>29147375</v>
          </cell>
        </row>
        <row r="102">
          <cell r="B102">
            <v>4256246</v>
          </cell>
          <cell r="C102">
            <v>4129059</v>
          </cell>
          <cell r="D102">
            <v>3876127</v>
          </cell>
          <cell r="E102">
            <v>3698441</v>
          </cell>
          <cell r="F102">
            <v>3472911</v>
          </cell>
          <cell r="G102">
            <v>3303603</v>
          </cell>
          <cell r="H102">
            <v>3150880</v>
          </cell>
          <cell r="I102">
            <v>3018511</v>
          </cell>
          <cell r="J102">
            <v>2945459</v>
          </cell>
          <cell r="K102">
            <v>2774534</v>
          </cell>
          <cell r="L102">
            <v>2663701</v>
          </cell>
          <cell r="M102">
            <v>2535325</v>
          </cell>
          <cell r="N102">
            <v>2414411</v>
          </cell>
          <cell r="O102">
            <v>2340037</v>
          </cell>
          <cell r="P102">
            <v>2239165</v>
          </cell>
          <cell r="Q102">
            <v>2226999</v>
          </cell>
        </row>
        <row r="103">
          <cell r="B103">
            <v>18473309</v>
          </cell>
          <cell r="C103">
            <v>19325329</v>
          </cell>
          <cell r="D103">
            <v>19923880</v>
          </cell>
          <cell r="E103">
            <v>20605800</v>
          </cell>
          <cell r="F103">
            <v>21498986</v>
          </cell>
          <cell r="G103">
            <v>22312167</v>
          </cell>
          <cell r="H103">
            <v>23065641</v>
          </cell>
          <cell r="I103">
            <v>24452804</v>
          </cell>
          <cell r="J103">
            <v>24750723</v>
          </cell>
          <cell r="K103">
            <v>24571070</v>
          </cell>
          <cell r="L103">
            <v>24810533</v>
          </cell>
          <cell r="M103">
            <v>25030027</v>
          </cell>
          <cell r="N103">
            <v>24884593</v>
          </cell>
          <cell r="O103">
            <v>25105666</v>
          </cell>
          <cell r="P103">
            <v>25689788</v>
          </cell>
          <cell r="Q103">
            <v>26430217</v>
          </cell>
        </row>
        <row r="104">
          <cell r="B104">
            <v>151939</v>
          </cell>
          <cell r="C104">
            <v>182110</v>
          </cell>
          <cell r="D104">
            <v>226935</v>
          </cell>
          <cell r="E104">
            <v>250547</v>
          </cell>
          <cell r="F104">
            <v>261558</v>
          </cell>
          <cell r="G104">
            <v>275825</v>
          </cell>
          <cell r="H104">
            <v>300756</v>
          </cell>
          <cell r="I104">
            <v>304964</v>
          </cell>
          <cell r="J104">
            <v>315874</v>
          </cell>
          <cell r="K104">
            <v>313737</v>
          </cell>
          <cell r="L104">
            <v>320139</v>
          </cell>
          <cell r="M104">
            <v>325834</v>
          </cell>
          <cell r="N104">
            <v>320541</v>
          </cell>
          <cell r="O104">
            <v>312457</v>
          </cell>
          <cell r="P104">
            <v>324103</v>
          </cell>
          <cell r="Q104">
            <v>320764</v>
          </cell>
        </row>
        <row r="105">
          <cell r="B105">
            <v>7509</v>
          </cell>
          <cell r="C105">
            <v>8885</v>
          </cell>
          <cell r="D105">
            <v>10724</v>
          </cell>
          <cell r="E105">
            <v>12990</v>
          </cell>
          <cell r="F105">
            <v>14937</v>
          </cell>
          <cell r="G105">
            <v>17506</v>
          </cell>
          <cell r="H105">
            <v>30914</v>
          </cell>
          <cell r="I105">
            <v>35571</v>
          </cell>
          <cell r="J105">
            <v>48075</v>
          </cell>
          <cell r="K105">
            <v>66498</v>
          </cell>
          <cell r="L105">
            <v>89137</v>
          </cell>
          <cell r="M105">
            <v>96274</v>
          </cell>
          <cell r="N105">
            <v>99591</v>
          </cell>
          <cell r="O105">
            <v>107225</v>
          </cell>
          <cell r="P105">
            <v>116812</v>
          </cell>
          <cell r="Q105">
            <v>128891</v>
          </cell>
        </row>
        <row r="106">
          <cell r="B106">
            <v>5196</v>
          </cell>
          <cell r="C106">
            <v>5904</v>
          </cell>
          <cell r="D106">
            <v>6175</v>
          </cell>
          <cell r="E106">
            <v>6297</v>
          </cell>
          <cell r="F106">
            <v>7483</v>
          </cell>
          <cell r="G106">
            <v>7367</v>
          </cell>
          <cell r="H106">
            <v>7482</v>
          </cell>
          <cell r="I106">
            <v>7665</v>
          </cell>
          <cell r="J106">
            <v>7175</v>
          </cell>
          <cell r="K106">
            <v>7528</v>
          </cell>
          <cell r="L106">
            <v>7333</v>
          </cell>
          <cell r="M106">
            <v>8441</v>
          </cell>
          <cell r="N106">
            <v>15038</v>
          </cell>
          <cell r="O106">
            <v>22502</v>
          </cell>
          <cell r="P106">
            <v>31027</v>
          </cell>
          <cell r="Q106">
            <v>40504</v>
          </cell>
        </row>
        <row r="107">
          <cell r="B107">
            <v>5307249.1790475631</v>
          </cell>
          <cell r="C107">
            <v>5399070.8808253231</v>
          </cell>
          <cell r="D107">
            <v>5496200.2109272266</v>
          </cell>
          <cell r="E107">
            <v>5535757.2413833458</v>
          </cell>
          <cell r="F107">
            <v>5570354.8567542015</v>
          </cell>
          <cell r="G107">
            <v>5606555.3385081002</v>
          </cell>
          <cell r="H107">
            <v>5729865.7334556961</v>
          </cell>
          <cell r="I107">
            <v>5743355.6949166423</v>
          </cell>
          <cell r="J107">
            <v>5820958.9032716565</v>
          </cell>
          <cell r="K107">
            <v>5765022.5566806216</v>
          </cell>
          <cell r="L107">
            <v>5736413.9660989251</v>
          </cell>
          <cell r="M107">
            <v>5773948.4529881692</v>
          </cell>
          <cell r="N107">
            <v>5703689.3117266577</v>
          </cell>
          <cell r="O107">
            <v>5720321.4703767998</v>
          </cell>
          <cell r="P107">
            <v>5799867.5814942904</v>
          </cell>
          <cell r="Q107">
            <v>5936930.9914684212</v>
          </cell>
        </row>
        <row r="108">
          <cell r="B108">
            <v>4977186</v>
          </cell>
          <cell r="C108">
            <v>5048061</v>
          </cell>
          <cell r="D108">
            <v>5128284</v>
          </cell>
          <cell r="E108">
            <v>5160718</v>
          </cell>
          <cell r="F108">
            <v>5133236</v>
          </cell>
          <cell r="G108">
            <v>5155639</v>
          </cell>
          <cell r="H108">
            <v>5258476</v>
          </cell>
          <cell r="I108">
            <v>5256191</v>
          </cell>
          <cell r="J108">
            <v>5335821</v>
          </cell>
          <cell r="K108">
            <v>5331542</v>
          </cell>
          <cell r="L108">
            <v>5287311</v>
          </cell>
          <cell r="M108">
            <v>5325523</v>
          </cell>
          <cell r="N108">
            <v>5253452</v>
          </cell>
          <cell r="O108">
            <v>5244760</v>
          </cell>
          <cell r="P108">
            <v>5321019</v>
          </cell>
          <cell r="Q108">
            <v>5446891</v>
          </cell>
        </row>
        <row r="109">
          <cell r="B109">
            <v>330063.1790475634</v>
          </cell>
          <cell r="C109">
            <v>351009.88082532288</v>
          </cell>
          <cell r="D109">
            <v>367916.21092722681</v>
          </cell>
          <cell r="E109">
            <v>375039.24138334551</v>
          </cell>
          <cell r="F109">
            <v>437118.85675420141</v>
          </cell>
          <cell r="G109">
            <v>450916.33850810013</v>
          </cell>
          <cell r="H109">
            <v>471389.73345569643</v>
          </cell>
          <cell r="I109">
            <v>487164.69491664221</v>
          </cell>
          <cell r="J109">
            <v>485137.90327165648</v>
          </cell>
          <cell r="K109">
            <v>433480.55668062117</v>
          </cell>
          <cell r="L109">
            <v>449102.96609892522</v>
          </cell>
          <cell r="M109">
            <v>448425.45298816875</v>
          </cell>
          <cell r="N109">
            <v>450237.31172665808</v>
          </cell>
          <cell r="O109">
            <v>475561.47037679993</v>
          </cell>
          <cell r="P109">
            <v>478848.58149429015</v>
          </cell>
          <cell r="Q109">
            <v>490039.99146842147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 refreshError="1"/>
      <sheetData sheetId="1" refreshError="1"/>
      <sheetData sheetId="2" refreshError="1"/>
      <sheetData sheetId="3">
        <row r="4">
          <cell r="B4">
            <v>691847.64634992275</v>
          </cell>
          <cell r="C4">
            <v>704998.31906232389</v>
          </cell>
          <cell r="D4">
            <v>720685.46930247464</v>
          </cell>
          <cell r="E4">
            <v>721102.67796824093</v>
          </cell>
          <cell r="F4">
            <v>721298.83405107528</v>
          </cell>
          <cell r="G4">
            <v>717427.51190756145</v>
          </cell>
          <cell r="H4">
            <v>720444.83906467073</v>
          </cell>
          <cell r="I4">
            <v>722522.655815818</v>
          </cell>
          <cell r="J4">
            <v>716673.98002874525</v>
          </cell>
          <cell r="K4">
            <v>712888.09511531156</v>
          </cell>
          <cell r="L4">
            <v>695601.90323897044</v>
          </cell>
          <cell r="M4">
            <v>691079.85283794324</v>
          </cell>
          <cell r="N4">
            <v>694015.39436342346</v>
          </cell>
          <cell r="O4">
            <v>687445.94431138248</v>
          </cell>
          <cell r="P4">
            <v>700602.51805631409</v>
          </cell>
          <cell r="Q4">
            <v>703591.6530207874</v>
          </cell>
        </row>
        <row r="5">
          <cell r="B5">
            <v>5281.5738592019406</v>
          </cell>
          <cell r="C5">
            <v>5562.1193607028663</v>
          </cell>
          <cell r="D5">
            <v>5866.0001196691492</v>
          </cell>
          <cell r="E5">
            <v>6477.259005360027</v>
          </cell>
          <cell r="F5">
            <v>5955.901861531459</v>
          </cell>
          <cell r="G5">
            <v>6270.2546847055928</v>
          </cell>
          <cell r="H5">
            <v>6000.6633720762575</v>
          </cell>
          <cell r="I5">
            <v>6462.4836625870385</v>
          </cell>
          <cell r="J5">
            <v>5949.8173208466596</v>
          </cell>
          <cell r="K5">
            <v>5994.0009401889392</v>
          </cell>
          <cell r="L5">
            <v>5378.468298872931</v>
          </cell>
          <cell r="M5">
            <v>5359.9124252233514</v>
          </cell>
          <cell r="N5">
            <v>5192.7067181631055</v>
          </cell>
          <cell r="O5">
            <v>4985.6667518035501</v>
          </cell>
          <cell r="P5">
            <v>5138.4428463586428</v>
          </cell>
          <cell r="Q5">
            <v>5194.5945602601159</v>
          </cell>
        </row>
        <row r="6">
          <cell r="B6">
            <v>638566.07249072078</v>
          </cell>
          <cell r="C6">
            <v>651396.19970162108</v>
          </cell>
          <cell r="D6">
            <v>672719.46918280551</v>
          </cell>
          <cell r="E6">
            <v>668525.41896288085</v>
          </cell>
          <cell r="F6">
            <v>672842.93218954385</v>
          </cell>
          <cell r="G6">
            <v>667157.25722285581</v>
          </cell>
          <cell r="H6">
            <v>672444.17569259449</v>
          </cell>
          <cell r="I6">
            <v>673860.17215323099</v>
          </cell>
          <cell r="J6">
            <v>666024.16270789865</v>
          </cell>
          <cell r="K6">
            <v>661194.09417512268</v>
          </cell>
          <cell r="L6">
            <v>644023.4349400975</v>
          </cell>
          <cell r="M6">
            <v>641619.94041271985</v>
          </cell>
          <cell r="N6">
            <v>645122.68764526036</v>
          </cell>
          <cell r="O6">
            <v>640560.27755957888</v>
          </cell>
          <cell r="P6">
            <v>654364.07520995545</v>
          </cell>
          <cell r="Q6">
            <v>657597.05846052733</v>
          </cell>
        </row>
        <row r="7">
          <cell r="B7">
            <v>537355.51452107611</v>
          </cell>
          <cell r="C7">
            <v>540223.78562407976</v>
          </cell>
          <cell r="D7">
            <v>547309.26985507179</v>
          </cell>
          <cell r="E7">
            <v>530159.467895707</v>
          </cell>
          <cell r="F7">
            <v>518788.71688719461</v>
          </cell>
          <cell r="G7">
            <v>498662.87715143635</v>
          </cell>
          <cell r="H7">
            <v>482173.62673884683</v>
          </cell>
          <cell r="I7">
            <v>477367.91485373524</v>
          </cell>
          <cell r="J7">
            <v>449078.40744795575</v>
          </cell>
          <cell r="K7">
            <v>432438.89085704071</v>
          </cell>
          <cell r="L7">
            <v>407731.7711936296</v>
          </cell>
          <cell r="M7">
            <v>390761.43317967898</v>
          </cell>
          <cell r="N7">
            <v>377659.54291372345</v>
          </cell>
          <cell r="O7">
            <v>357480.55303779751</v>
          </cell>
          <cell r="P7">
            <v>355528.06507537904</v>
          </cell>
          <cell r="Q7">
            <v>347492.75821898464</v>
          </cell>
        </row>
        <row r="8">
          <cell r="B8">
            <v>100908.59337901557</v>
          </cell>
          <cell r="C8">
            <v>110841.66181864368</v>
          </cell>
          <cell r="D8">
            <v>125053.51109981828</v>
          </cell>
          <cell r="E8">
            <v>137993.32401166332</v>
          </cell>
          <cell r="F8">
            <v>153667.59987394337</v>
          </cell>
          <cell r="G8">
            <v>168098.85525416123</v>
          </cell>
          <cell r="H8">
            <v>189846.22366827354</v>
          </cell>
          <cell r="I8">
            <v>196220.33414653532</v>
          </cell>
          <cell r="J8">
            <v>216498.38150065247</v>
          </cell>
          <cell r="K8">
            <v>228327.03386619431</v>
          </cell>
          <cell r="L8">
            <v>235869.36771973543</v>
          </cell>
          <cell r="M8">
            <v>250484.076633132</v>
          </cell>
          <cell r="N8">
            <v>267122.8898739891</v>
          </cell>
          <cell r="O8">
            <v>282737.07689197466</v>
          </cell>
          <cell r="P8">
            <v>298262.88500074035</v>
          </cell>
          <cell r="Q8">
            <v>309043.92193413706</v>
          </cell>
        </row>
        <row r="9">
          <cell r="B9">
            <v>301.96459062905865</v>
          </cell>
          <cell r="C9">
            <v>330.75225889762879</v>
          </cell>
          <cell r="D9">
            <v>356.68822791541049</v>
          </cell>
          <cell r="E9">
            <v>372.62705551053625</v>
          </cell>
          <cell r="F9">
            <v>386.61542840598071</v>
          </cell>
          <cell r="G9">
            <v>395.524817258246</v>
          </cell>
          <cell r="H9">
            <v>424.3252854742226</v>
          </cell>
          <cell r="I9">
            <v>271.92315296033576</v>
          </cell>
          <cell r="J9">
            <v>447.3737592904651</v>
          </cell>
          <cell r="K9">
            <v>428.16945188777424</v>
          </cell>
          <cell r="L9">
            <v>420.37835983241217</v>
          </cell>
          <cell r="M9">
            <v>354.68676642449248</v>
          </cell>
          <cell r="N9">
            <v>298.51319907218334</v>
          </cell>
          <cell r="O9">
            <v>259.8611742738812</v>
          </cell>
          <cell r="P9">
            <v>240.80808026621196</v>
          </cell>
          <cell r="Q9">
            <v>222.15290830933625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1.5720148513627596</v>
          </cell>
          <cell r="P11">
            <v>144.12241610967376</v>
          </cell>
          <cell r="Q11">
            <v>500.34638062116716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1.9176668999808499</v>
          </cell>
          <cell r="M12">
            <v>19.743833484467462</v>
          </cell>
          <cell r="N12">
            <v>41.741658475545016</v>
          </cell>
          <cell r="O12">
            <v>81.21444068145253</v>
          </cell>
          <cell r="P12">
            <v>188.19463746014281</v>
          </cell>
          <cell r="Q12">
            <v>337.87901847508363</v>
          </cell>
        </row>
        <row r="13">
          <cell r="B13">
            <v>48000</v>
          </cell>
          <cell r="C13">
            <v>48040</v>
          </cell>
          <cell r="D13">
            <v>42100</v>
          </cell>
          <cell r="E13">
            <v>46100</v>
          </cell>
          <cell r="F13">
            <v>42500</v>
          </cell>
          <cell r="G13">
            <v>44000</v>
          </cell>
          <cell r="H13">
            <v>42000</v>
          </cell>
          <cell r="I13">
            <v>42200</v>
          </cell>
          <cell r="J13">
            <v>44700</v>
          </cell>
          <cell r="K13">
            <v>45700</v>
          </cell>
          <cell r="L13">
            <v>46200</v>
          </cell>
          <cell r="M13">
            <v>44100</v>
          </cell>
          <cell r="N13">
            <v>43700</v>
          </cell>
          <cell r="O13">
            <v>41900</v>
          </cell>
          <cell r="P13">
            <v>41100</v>
          </cell>
          <cell r="Q13">
            <v>40800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>
            <v>47939.604008536087</v>
          </cell>
          <cell r="C15">
            <v>47981.245316591936</v>
          </cell>
          <cell r="D15">
            <v>42048.235300038104</v>
          </cell>
          <cell r="E15">
            <v>46035.958008775728</v>
          </cell>
          <cell r="F15">
            <v>42437.751981394031</v>
          </cell>
          <cell r="G15">
            <v>43931.317370168523</v>
          </cell>
          <cell r="H15">
            <v>41967.091115146446</v>
          </cell>
          <cell r="I15">
            <v>42170.835255484548</v>
          </cell>
          <cell r="J15">
            <v>44643.732098818364</v>
          </cell>
          <cell r="K15">
            <v>45639.45893485882</v>
          </cell>
          <cell r="L15">
            <v>46128.393498464648</v>
          </cell>
          <cell r="M15">
            <v>44021.646978688332</v>
          </cell>
          <cell r="N15">
            <v>43608.80700732876</v>
          </cell>
          <cell r="O15">
            <v>41836.44196464288</v>
          </cell>
          <cell r="P15">
            <v>41040.119355378338</v>
          </cell>
          <cell r="Q15">
            <v>40627.464882008491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>
            <v>60.395991463913298</v>
          </cell>
          <cell r="C18">
            <v>58.754683408064409</v>
          </cell>
          <cell r="D18">
            <v>51.764699961893598</v>
          </cell>
          <cell r="E18">
            <v>64.041991224280835</v>
          </cell>
          <cell r="F18">
            <v>62.248018605968966</v>
          </cell>
          <cell r="G18">
            <v>68.682629831471246</v>
          </cell>
          <cell r="H18">
            <v>32.908884853550767</v>
          </cell>
          <cell r="I18">
            <v>29.164744515448902</v>
          </cell>
          <cell r="J18">
            <v>56.267901181642145</v>
          </cell>
          <cell r="K18">
            <v>60.541065141181448</v>
          </cell>
          <cell r="L18">
            <v>71.606501535350247</v>
          </cell>
          <cell r="M18">
            <v>78.353021311666026</v>
          </cell>
          <cell r="N18">
            <v>91.192992671237917</v>
          </cell>
          <cell r="O18">
            <v>63.558035357120552</v>
          </cell>
          <cell r="P18">
            <v>59.880644621665404</v>
          </cell>
          <cell r="Q18">
            <v>172.53511799151062</v>
          </cell>
        </row>
        <row r="19">
          <cell r="B19">
            <v>177454.35128333035</v>
          </cell>
          <cell r="C19">
            <v>177963.64486610971</v>
          </cell>
          <cell r="D19">
            <v>180304.21050626019</v>
          </cell>
          <cell r="E19">
            <v>184247.95835213776</v>
          </cell>
          <cell r="F19">
            <v>184447.41738501465</v>
          </cell>
          <cell r="G19">
            <v>185758.78204587245</v>
          </cell>
          <cell r="H19">
            <v>190617.73852565221</v>
          </cell>
          <cell r="I19">
            <v>198151.59690986233</v>
          </cell>
          <cell r="J19">
            <v>187093.2180604375</v>
          </cell>
          <cell r="K19">
            <v>164446.53983945647</v>
          </cell>
          <cell r="L19">
            <v>171387.90876648913</v>
          </cell>
          <cell r="M19">
            <v>177694.67434033603</v>
          </cell>
          <cell r="N19">
            <v>183845.81750063089</v>
          </cell>
          <cell r="O19">
            <v>173096.48616474052</v>
          </cell>
          <cell r="P19">
            <v>171536.65889812994</v>
          </cell>
          <cell r="Q19">
            <v>189072.55787882462</v>
          </cell>
        </row>
        <row r="20">
          <cell r="B20">
            <v>15254.299060916594</v>
          </cell>
          <cell r="C20">
            <v>15584.452688180079</v>
          </cell>
          <cell r="D20">
            <v>16058.347823176533</v>
          </cell>
          <cell r="E20">
            <v>16782.148996278236</v>
          </cell>
          <cell r="F20">
            <v>17676.509826374808</v>
          </cell>
          <cell r="G20">
            <v>18460.658076713025</v>
          </cell>
          <cell r="H20">
            <v>19119.969640807842</v>
          </cell>
          <cell r="I20">
            <v>20016.993970866122</v>
          </cell>
          <cell r="J20">
            <v>19435.001774290547</v>
          </cell>
          <cell r="K20">
            <v>19442.129867584561</v>
          </cell>
          <cell r="L20">
            <v>19878.639949662254</v>
          </cell>
          <cell r="M20">
            <v>20140.284417648818</v>
          </cell>
          <cell r="N20">
            <v>20456.150161623344</v>
          </cell>
          <cell r="O20">
            <v>20883.353619635782</v>
          </cell>
          <cell r="P20">
            <v>21947.90938619756</v>
          </cell>
          <cell r="Q20">
            <v>23025.81043839869</v>
          </cell>
        </row>
        <row r="21">
          <cell r="B21">
            <v>1211.1022149373939</v>
          </cell>
          <cell r="C21">
            <v>1171.289851754203</v>
          </cell>
          <cell r="D21">
            <v>1160.8363121751308</v>
          </cell>
          <cell r="E21">
            <v>1154.6063212372919</v>
          </cell>
          <cell r="F21">
            <v>1107.8605812677938</v>
          </cell>
          <cell r="G21">
            <v>1084.6583946250764</v>
          </cell>
          <cell r="H21">
            <v>989.70045634340136</v>
          </cell>
          <cell r="I21">
            <v>890.85341997590331</v>
          </cell>
          <cell r="J21">
            <v>743.23710380591706</v>
          </cell>
          <cell r="K21">
            <v>670.72918893584267</v>
          </cell>
          <cell r="L21">
            <v>642.83155288258956</v>
          </cell>
          <cell r="M21">
            <v>645.51487010090682</v>
          </cell>
          <cell r="N21">
            <v>649.54059647283816</v>
          </cell>
          <cell r="O21">
            <v>654.54778781219886</v>
          </cell>
          <cell r="P21">
            <v>689.67661999850418</v>
          </cell>
          <cell r="Q21">
            <v>728.80113244052234</v>
          </cell>
        </row>
        <row r="22">
          <cell r="B22">
            <v>14025.743050191821</v>
          </cell>
          <cell r="C22">
            <v>14316.101920364694</v>
          </cell>
          <cell r="D22">
            <v>14715.207960387268</v>
          </cell>
          <cell r="E22">
            <v>15399.670101396623</v>
          </cell>
          <cell r="F22">
            <v>16310.877301431918</v>
          </cell>
          <cell r="G22">
            <v>17096.682482944991</v>
          </cell>
          <cell r="H22">
            <v>17838.918311085115</v>
          </cell>
          <cell r="I22">
            <v>18832.359402108654</v>
          </cell>
          <cell r="J22">
            <v>18408.270605283644</v>
          </cell>
          <cell r="K22">
            <v>18533.256830499515</v>
          </cell>
          <cell r="L22">
            <v>19002.585514143342</v>
          </cell>
          <cell r="M22">
            <v>19273.764605562534</v>
          </cell>
          <cell r="N22">
            <v>19591.878526957033</v>
          </cell>
          <cell r="O22">
            <v>20004.444700886528</v>
          </cell>
          <cell r="P22">
            <v>21040.509683551507</v>
          </cell>
          <cell r="Q22">
            <v>22088.801297183498</v>
          </cell>
        </row>
        <row r="23">
          <cell r="B23">
            <v>17.453795787379136</v>
          </cell>
          <cell r="C23">
            <v>97.060916061182269</v>
          </cell>
          <cell r="D23">
            <v>182.30355061413488</v>
          </cell>
          <cell r="E23">
            <v>227.87257364432139</v>
          </cell>
          <cell r="F23">
            <v>254.35650231659915</v>
          </cell>
          <cell r="G23">
            <v>275.84281855080229</v>
          </cell>
          <cell r="H23">
            <v>287.87602487592278</v>
          </cell>
          <cell r="I23">
            <v>290.30625981766059</v>
          </cell>
          <cell r="J23">
            <v>280.0252269159086</v>
          </cell>
          <cell r="K23">
            <v>234.79411850034921</v>
          </cell>
          <cell r="L23">
            <v>229.84987362836239</v>
          </cell>
          <cell r="M23">
            <v>216.79474568093008</v>
          </cell>
          <cell r="N23">
            <v>209.58294119124506</v>
          </cell>
          <cell r="O23">
            <v>216.50632908600363</v>
          </cell>
          <cell r="P23">
            <v>202.95694934674677</v>
          </cell>
          <cell r="Q23">
            <v>187.03461178483647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3.4154413584983541</v>
          </cell>
          <cell r="G25">
            <v>3.4743805921576958</v>
          </cell>
          <cell r="H25">
            <v>3.4748485034002092</v>
          </cell>
          <cell r="I25">
            <v>3.4748889639050931</v>
          </cell>
          <cell r="J25">
            <v>3.4688382850774135</v>
          </cell>
          <cell r="K25">
            <v>3.3497296488578661</v>
          </cell>
          <cell r="L25">
            <v>3.3730090079614654</v>
          </cell>
          <cell r="M25">
            <v>4.210196304448611</v>
          </cell>
          <cell r="N25">
            <v>5.1480970022262786</v>
          </cell>
          <cell r="O25">
            <v>7.8548018510470348</v>
          </cell>
          <cell r="P25">
            <v>14.766133300804658</v>
          </cell>
          <cell r="Q25">
            <v>21.173396989833488</v>
          </cell>
        </row>
        <row r="26">
          <cell r="B26">
            <v>162200.05222241377</v>
          </cell>
          <cell r="C26">
            <v>162379.19217792962</v>
          </cell>
          <cell r="D26">
            <v>164245.86268308366</v>
          </cell>
          <cell r="E26">
            <v>167465.80935585953</v>
          </cell>
          <cell r="F26">
            <v>166770.90755863985</v>
          </cell>
          <cell r="G26">
            <v>167298.12396915941</v>
          </cell>
          <cell r="H26">
            <v>171497.76888484438</v>
          </cell>
          <cell r="I26">
            <v>178134.60293899622</v>
          </cell>
          <cell r="J26">
            <v>167658.21628614696</v>
          </cell>
          <cell r="K26">
            <v>145004.40997187191</v>
          </cell>
          <cell r="L26">
            <v>151509.26881682687</v>
          </cell>
          <cell r="M26">
            <v>157554.3899226872</v>
          </cell>
          <cell r="N26">
            <v>163389.66733900754</v>
          </cell>
          <cell r="O26">
            <v>152213.13254510475</v>
          </cell>
          <cell r="P26">
            <v>149588.74951193237</v>
          </cell>
          <cell r="Q26">
            <v>166046.74744042594</v>
          </cell>
        </row>
        <row r="27">
          <cell r="B27">
            <v>150337</v>
          </cell>
          <cell r="C27">
            <v>149760</v>
          </cell>
          <cell r="D27">
            <v>150920</v>
          </cell>
          <cell r="E27">
            <v>153933</v>
          </cell>
          <cell r="F27">
            <v>151179</v>
          </cell>
          <cell r="G27">
            <v>151218</v>
          </cell>
          <cell r="H27">
            <v>154770</v>
          </cell>
          <cell r="I27">
            <v>160708</v>
          </cell>
          <cell r="J27">
            <v>151145</v>
          </cell>
          <cell r="K27">
            <v>131616</v>
          </cell>
          <cell r="L27">
            <v>137753</v>
          </cell>
          <cell r="M27">
            <v>139916</v>
          </cell>
          <cell r="N27">
            <v>142552</v>
          </cell>
          <cell r="O27">
            <v>131334</v>
          </cell>
          <cell r="P27">
            <v>127672</v>
          </cell>
          <cell r="Q27">
            <v>142868</v>
          </cell>
        </row>
        <row r="28">
          <cell r="B28">
            <v>11863.052222413768</v>
          </cell>
          <cell r="C28">
            <v>12619.192177929624</v>
          </cell>
          <cell r="D28">
            <v>13325.862683083658</v>
          </cell>
          <cell r="E28">
            <v>13532.809355859528</v>
          </cell>
          <cell r="F28">
            <v>15591.907558639854</v>
          </cell>
          <cell r="G28">
            <v>16080.123969159409</v>
          </cell>
          <cell r="H28">
            <v>16727.768884844379</v>
          </cell>
          <cell r="I28">
            <v>17426.60293899622</v>
          </cell>
          <cell r="J28">
            <v>16513.216286146955</v>
          </cell>
          <cell r="K28">
            <v>13388.409971871908</v>
          </cell>
          <cell r="L28">
            <v>13756.268816826865</v>
          </cell>
          <cell r="M28">
            <v>17638.389922687202</v>
          </cell>
          <cell r="N28">
            <v>20837.667339007545</v>
          </cell>
          <cell r="O28">
            <v>20879.132545104745</v>
          </cell>
          <cell r="P28">
            <v>21916.749511932372</v>
          </cell>
          <cell r="Q28">
            <v>23178.747440425941</v>
          </cell>
        </row>
        <row r="30">
          <cell r="B30">
            <v>410979.00141973881</v>
          </cell>
          <cell r="C30">
            <v>414256.02097619703</v>
          </cell>
          <cell r="D30">
            <v>424258.28357467917</v>
          </cell>
          <cell r="E30">
            <v>424708.15174479398</v>
          </cell>
          <cell r="F30">
            <v>431447.70530113042</v>
          </cell>
          <cell r="G30">
            <v>433819.99788201851</v>
          </cell>
          <cell r="H30">
            <v>443783.27761851647</v>
          </cell>
          <cell r="I30">
            <v>445533.85168717324</v>
          </cell>
          <cell r="J30">
            <v>442952.86854671151</v>
          </cell>
          <cell r="K30">
            <v>437951.92557509645</v>
          </cell>
          <cell r="L30">
            <v>435666.79347789288</v>
          </cell>
          <cell r="M30">
            <v>438851.14321032574</v>
          </cell>
          <cell r="N30">
            <v>443211.71681885916</v>
          </cell>
          <cell r="O30">
            <v>446366.08558490349</v>
          </cell>
          <cell r="P30">
            <v>458549.12860210252</v>
          </cell>
          <cell r="Q30">
            <v>475021.63306841312</v>
          </cell>
        </row>
        <row r="31">
          <cell r="B31">
            <v>344528.02662854688</v>
          </cell>
          <cell r="C31">
            <v>346201.13717726228</v>
          </cell>
          <cell r="D31">
            <v>354435.40230074205</v>
          </cell>
          <cell r="E31">
            <v>351700.65325305529</v>
          </cell>
          <cell r="F31">
            <v>355789.42183696706</v>
          </cell>
          <cell r="G31">
            <v>355366.3303198975</v>
          </cell>
          <cell r="H31">
            <v>363157.29449393298</v>
          </cell>
          <cell r="I31">
            <v>361477.14802618214</v>
          </cell>
          <cell r="J31">
            <v>362811.8010556323</v>
          </cell>
          <cell r="K31">
            <v>359744.15937223099</v>
          </cell>
          <cell r="L31">
            <v>356057.22411364521</v>
          </cell>
          <cell r="M31">
            <v>357600.01514038088</v>
          </cell>
          <cell r="N31">
            <v>361334.58474734169</v>
          </cell>
          <cell r="O31">
            <v>363545.74717499514</v>
          </cell>
          <cell r="P31">
            <v>371820.82907938422</v>
          </cell>
          <cell r="Q31">
            <v>383447.32483790943</v>
          </cell>
        </row>
        <row r="32">
          <cell r="B32">
            <v>4573</v>
          </cell>
          <cell r="C32">
            <v>4816</v>
          </cell>
          <cell r="D32">
            <v>5080</v>
          </cell>
          <cell r="E32">
            <v>5607</v>
          </cell>
          <cell r="F32">
            <v>5155</v>
          </cell>
          <cell r="G32">
            <v>5432</v>
          </cell>
          <cell r="H32">
            <v>5197</v>
          </cell>
          <cell r="I32">
            <v>5588</v>
          </cell>
          <cell r="J32">
            <v>5142</v>
          </cell>
          <cell r="K32">
            <v>5177.7</v>
          </cell>
          <cell r="L32">
            <v>4653.99</v>
          </cell>
          <cell r="M32">
            <v>4642</v>
          </cell>
          <cell r="N32">
            <v>4505.49</v>
          </cell>
          <cell r="O32">
            <v>4328</v>
          </cell>
          <cell r="P32">
            <v>4459</v>
          </cell>
          <cell r="Q32">
            <v>4507.63</v>
          </cell>
        </row>
        <row r="33">
          <cell r="B33">
            <v>337376.02662854688</v>
          </cell>
          <cell r="C33">
            <v>338807.13717726228</v>
          </cell>
          <cell r="D33">
            <v>346752.90230074205</v>
          </cell>
          <cell r="E33">
            <v>343455.86870999791</v>
          </cell>
          <cell r="F33">
            <v>348003.36764639034</v>
          </cell>
          <cell r="G33">
            <v>347314.39746251999</v>
          </cell>
          <cell r="H33">
            <v>355288.59008843568</v>
          </cell>
          <cell r="I33">
            <v>353261.39023564011</v>
          </cell>
          <cell r="J33">
            <v>355077.8010556323</v>
          </cell>
          <cell r="K33">
            <v>352101.66220961959</v>
          </cell>
          <cell r="L33">
            <v>349023.22105190723</v>
          </cell>
          <cell r="M33">
            <v>350669.17875910806</v>
          </cell>
          <cell r="N33">
            <v>354609.31937239092</v>
          </cell>
          <cell r="O33">
            <v>356963.74717499514</v>
          </cell>
          <cell r="P33">
            <v>365142.5039081226</v>
          </cell>
          <cell r="Q33">
            <v>376787.69483790942</v>
          </cell>
        </row>
        <row r="34">
          <cell r="B34">
            <v>285155.86594726949</v>
          </cell>
          <cell r="C34">
            <v>282319.29187038646</v>
          </cell>
          <cell r="D34">
            <v>283576.16789974616</v>
          </cell>
          <cell r="E34">
            <v>273942.90073653014</v>
          </cell>
          <cell r="F34">
            <v>270040.1947323372</v>
          </cell>
          <cell r="G34">
            <v>261431.03253484497</v>
          </cell>
          <cell r="H34">
            <v>256775.87359150953</v>
          </cell>
          <cell r="I34">
            <v>252299.2071101692</v>
          </cell>
          <cell r="J34">
            <v>241603.55108138762</v>
          </cell>
          <cell r="K34">
            <v>232519.58307736964</v>
          </cell>
          <cell r="L34">
            <v>223243.43875469567</v>
          </cell>
          <cell r="M34">
            <v>215912.76775705029</v>
          </cell>
          <cell r="N34">
            <v>210012.19966597509</v>
          </cell>
          <cell r="O34">
            <v>201690.56184283036</v>
          </cell>
          <cell r="P34">
            <v>200934.47167609725</v>
          </cell>
          <cell r="Q34">
            <v>201734.62373074971</v>
          </cell>
        </row>
        <row r="35">
          <cell r="B35">
            <v>52055.688419953367</v>
          </cell>
          <cell r="C35">
            <v>56310.492357753858</v>
          </cell>
          <cell r="D35">
            <v>62987.193408711828</v>
          </cell>
          <cell r="E35">
            <v>69315.609549995992</v>
          </cell>
          <cell r="F35">
            <v>77757.025828731959</v>
          </cell>
          <cell r="G35">
            <v>85671.091038691724</v>
          </cell>
          <cell r="H35">
            <v>98281.588688106422</v>
          </cell>
          <cell r="I35">
            <v>100815.22255194903</v>
          </cell>
          <cell r="J35">
            <v>113228.36481947357</v>
          </cell>
          <cell r="K35">
            <v>119347.01679275633</v>
          </cell>
          <cell r="L35">
            <v>125543.76095549735</v>
          </cell>
          <cell r="M35">
            <v>134544.57642570845</v>
          </cell>
          <cell r="N35">
            <v>144402.46511777485</v>
          </cell>
          <cell r="O35">
            <v>155072.70425628623</v>
          </cell>
          <cell r="P35">
            <v>163869.91050645243</v>
          </cell>
          <cell r="Q35">
            <v>174411.18509556589</v>
          </cell>
        </row>
        <row r="36">
          <cell r="B36">
            <v>164.47226132405396</v>
          </cell>
          <cell r="C36">
            <v>177.3529491219856</v>
          </cell>
          <cell r="D36">
            <v>189.54099228405008</v>
          </cell>
          <cell r="E36">
            <v>197.35842347180193</v>
          </cell>
          <cell r="F36">
            <v>206.14708532117584</v>
          </cell>
          <cell r="G36">
            <v>212.27388898332697</v>
          </cell>
          <cell r="H36">
            <v>231.1278088197808</v>
          </cell>
          <cell r="I36">
            <v>146.96057352192739</v>
          </cell>
          <cell r="J36">
            <v>245.8851547710812</v>
          </cell>
          <cell r="K36">
            <v>235.0623394935933</v>
          </cell>
          <cell r="L36">
            <v>234.86660409645299</v>
          </cell>
          <cell r="M36">
            <v>199.84486538064886</v>
          </cell>
          <cell r="N36">
            <v>169.16076245363158</v>
          </cell>
          <cell r="O36">
            <v>149.29104932677001</v>
          </cell>
          <cell r="P36">
            <v>138.52949854682117</v>
          </cell>
          <cell r="Q36">
            <v>131.22516217561952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0.90312740013197645</v>
          </cell>
          <cell r="P38">
            <v>82.909203092180235</v>
          </cell>
          <cell r="Q38">
            <v>295.55334404882763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1.1547376177531601</v>
          </cell>
          <cell r="M39">
            <v>11.989710968668929</v>
          </cell>
          <cell r="N39">
            <v>25.493826187311932</v>
          </cell>
          <cell r="O39">
            <v>50.286899151650573</v>
          </cell>
          <cell r="P39">
            <v>116.6830239338849</v>
          </cell>
          <cell r="Q39">
            <v>215.1075053693875</v>
          </cell>
        </row>
        <row r="40">
          <cell r="B40">
            <v>2579</v>
          </cell>
          <cell r="C40">
            <v>2578</v>
          </cell>
          <cell r="D40">
            <v>2602.5</v>
          </cell>
          <cell r="E40">
            <v>2637.784543057367</v>
          </cell>
          <cell r="F40">
            <v>2631.0541905767022</v>
          </cell>
          <cell r="G40">
            <v>2619.932857377531</v>
          </cell>
          <cell r="H40">
            <v>2671.7044054973185</v>
          </cell>
          <cell r="I40">
            <v>2627.7577905420517</v>
          </cell>
          <cell r="J40">
            <v>2592</v>
          </cell>
          <cell r="K40">
            <v>2464.7971626113904</v>
          </cell>
          <cell r="L40">
            <v>2380.013061738005</v>
          </cell>
          <cell r="M40">
            <v>2288.8363812728371</v>
          </cell>
          <cell r="N40">
            <v>2219.7753749507651</v>
          </cell>
          <cell r="O40">
            <v>2254</v>
          </cell>
          <cell r="P40">
            <v>2219.325171261612</v>
          </cell>
          <cell r="Q40">
            <v>2152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2575.754973708637</v>
          </cell>
          <cell r="C42">
            <v>2574.847011369151</v>
          </cell>
          <cell r="D42">
            <v>2599.3000562553248</v>
          </cell>
          <cell r="E42">
            <v>2634.1201401385379</v>
          </cell>
          <cell r="F42">
            <v>2627.2005926894476</v>
          </cell>
          <cell r="G42">
            <v>2615.8432237723819</v>
          </cell>
          <cell r="H42">
            <v>2669.6110051962892</v>
          </cell>
          <cell r="I42">
            <v>2625.9417269257096</v>
          </cell>
          <cell r="J42">
            <v>2588.7372170053063</v>
          </cell>
          <cell r="K42">
            <v>2461.5319231019494</v>
          </cell>
          <cell r="L42">
            <v>2376.3242217172369</v>
          </cell>
          <cell r="M42">
            <v>2284.7697770605741</v>
          </cell>
          <cell r="N42">
            <v>2215.143156197912</v>
          </cell>
          <cell r="O42">
            <v>2250.5809114153949</v>
          </cell>
          <cell r="P42">
            <v>2216.0917254737719</v>
          </cell>
          <cell r="Q42">
            <v>2142.8996182863302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3.2450262913631751</v>
          </cell>
          <cell r="C45">
            <v>3.1529886308490851</v>
          </cell>
          <cell r="D45">
            <v>3.1999437446752514</v>
          </cell>
          <cell r="E45">
            <v>3.6644029188291443</v>
          </cell>
          <cell r="F45">
            <v>3.8535978872548515</v>
          </cell>
          <cell r="G45">
            <v>4.0896336051493112</v>
          </cell>
          <cell r="H45">
            <v>2.0934003010294178</v>
          </cell>
          <cell r="I45">
            <v>1.8160636163421664</v>
          </cell>
          <cell r="J45">
            <v>3.2627829946938802</v>
          </cell>
          <cell r="K45">
            <v>3.2652395094410367</v>
          </cell>
          <cell r="L45">
            <v>3.6888400207683136</v>
          </cell>
          <cell r="M45">
            <v>4.0666042122627468</v>
          </cell>
          <cell r="N45">
            <v>4.6322187528530776</v>
          </cell>
          <cell r="O45">
            <v>3.4190885846050052</v>
          </cell>
          <cell r="P45">
            <v>3.2334457878402261</v>
          </cell>
          <cell r="Q45">
            <v>9.1003817136698739</v>
          </cell>
        </row>
        <row r="46">
          <cell r="B46">
            <v>66450.974791191926</v>
          </cell>
          <cell r="C46">
            <v>68054.883798934752</v>
          </cell>
          <cell r="D46">
            <v>69822.881273937091</v>
          </cell>
          <cell r="E46">
            <v>73007.498491738661</v>
          </cell>
          <cell r="F46">
            <v>75658.283464163367</v>
          </cell>
          <cell r="G46">
            <v>78453.667562121002</v>
          </cell>
          <cell r="H46">
            <v>80625.983124583494</v>
          </cell>
          <cell r="I46">
            <v>84056.703660991101</v>
          </cell>
          <cell r="J46">
            <v>80141.067491079244</v>
          </cell>
          <cell r="K46">
            <v>78207.766202865459</v>
          </cell>
          <cell r="L46">
            <v>79609.569364247684</v>
          </cell>
          <cell r="M46">
            <v>81251.128069944854</v>
          </cell>
          <cell r="N46">
            <v>81877.132071517481</v>
          </cell>
          <cell r="O46">
            <v>82820.338409908378</v>
          </cell>
          <cell r="P46">
            <v>86728.299522718298</v>
          </cell>
          <cell r="Q46">
            <v>91574.308230503666</v>
          </cell>
        </row>
        <row r="47">
          <cell r="B47">
            <v>49366.357701096087</v>
          </cell>
          <cell r="C47">
            <v>50211.272350353225</v>
          </cell>
          <cell r="D47">
            <v>51681.695216424625</v>
          </cell>
          <cell r="E47">
            <v>53925.905843026376</v>
          </cell>
          <cell r="F47">
            <v>56409.661987820553</v>
          </cell>
          <cell r="G47">
            <v>58755.423435815996</v>
          </cell>
          <cell r="H47">
            <v>60754.949549612073</v>
          </cell>
          <cell r="I47">
            <v>63441.675477730496</v>
          </cell>
          <cell r="J47">
            <v>60800.344424678202</v>
          </cell>
          <cell r="K47">
            <v>60771.749417201689</v>
          </cell>
          <cell r="L47">
            <v>62324.364780746677</v>
          </cell>
          <cell r="M47">
            <v>63183.479726739111</v>
          </cell>
          <cell r="N47">
            <v>64278.322305157366</v>
          </cell>
          <cell r="O47">
            <v>65641.871766583019</v>
          </cell>
          <cell r="P47">
            <v>69296.744249765907</v>
          </cell>
          <cell r="Q47">
            <v>73123.750665528176</v>
          </cell>
        </row>
        <row r="48">
          <cell r="B48">
            <v>4935.7106666724685</v>
          </cell>
          <cell r="C48">
            <v>4733.7416715619083</v>
          </cell>
          <cell r="D48">
            <v>4681.0034251140769</v>
          </cell>
          <cell r="E48">
            <v>4649.7491087325943</v>
          </cell>
          <cell r="F48">
            <v>4416.8586447056914</v>
          </cell>
          <cell r="G48">
            <v>4313.4555653933521</v>
          </cell>
          <cell r="H48">
            <v>3941.1318356941051</v>
          </cell>
          <cell r="I48">
            <v>3547.9215800900101</v>
          </cell>
          <cell r="J48">
            <v>2895.6685339376222</v>
          </cell>
          <cell r="K48">
            <v>2618.9765593730585</v>
          </cell>
          <cell r="L48">
            <v>2530.443190429115</v>
          </cell>
          <cell r="M48">
            <v>2537.5991530293259</v>
          </cell>
          <cell r="N48">
            <v>2552.8396578126922</v>
          </cell>
          <cell r="O48">
            <v>2564.3410570570563</v>
          </cell>
          <cell r="P48">
            <v>2716.0377536670048</v>
          </cell>
          <cell r="Q48">
            <v>2892.7051187101574</v>
          </cell>
        </row>
        <row r="49">
          <cell r="B49">
            <v>44361.311003477771</v>
          </cell>
          <cell r="C49">
            <v>45093.562444559611</v>
          </cell>
          <cell r="D49">
            <v>46280.210786049567</v>
          </cell>
          <cell r="E49">
            <v>48376.025429387373</v>
          </cell>
          <cell r="F49">
            <v>50979.61210480392</v>
          </cell>
          <cell r="G49">
            <v>53345.316760432892</v>
          </cell>
          <cell r="H49">
            <v>55668.899685521275</v>
          </cell>
          <cell r="I49">
            <v>58738.98856434926</v>
          </cell>
          <cell r="J49">
            <v>56802.744782471702</v>
          </cell>
          <cell r="K49">
            <v>57225.835534836486</v>
          </cell>
          <cell r="L49">
            <v>58882.140443851385</v>
          </cell>
          <cell r="M49">
            <v>59780.800130668096</v>
          </cell>
          <cell r="N49">
            <v>60883.12920649178</v>
          </cell>
          <cell r="O49">
            <v>62196.771280574685</v>
          </cell>
          <cell r="P49">
            <v>65721.688351974939</v>
          </cell>
          <cell r="Q49">
            <v>69404.641270081949</v>
          </cell>
        </row>
        <row r="50">
          <cell r="B50">
            <v>69.336030945849373</v>
          </cell>
          <cell r="C50">
            <v>383.96823423170565</v>
          </cell>
          <cell r="D50">
            <v>720.4810052609846</v>
          </cell>
          <cell r="E50">
            <v>900.1313049064147</v>
          </cell>
          <cell r="F50">
            <v>999.65645804091878</v>
          </cell>
          <cell r="G50">
            <v>1082.8818954110459</v>
          </cell>
          <cell r="H50">
            <v>1131.1464958225213</v>
          </cell>
          <cell r="I50">
            <v>1140.993600275227</v>
          </cell>
          <cell r="J50">
            <v>1088.1757985310276</v>
          </cell>
          <cell r="K50">
            <v>913.65358958449292</v>
          </cell>
          <cell r="L50">
            <v>898.40238933552314</v>
          </cell>
          <cell r="M50">
            <v>848.38026855857242</v>
          </cell>
          <cell r="N50">
            <v>821.93108229071856</v>
          </cell>
          <cell r="O50">
            <v>849.59904215954145</v>
          </cell>
          <cell r="P50">
            <v>800.42675583866662</v>
          </cell>
          <cell r="Q50">
            <v>742.36434989364898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13.534780270030492</v>
          </cell>
          <cell r="G52">
            <v>13.769214578708734</v>
          </cell>
          <cell r="H52">
            <v>13.771532574171236</v>
          </cell>
          <cell r="I52">
            <v>13.771733015993169</v>
          </cell>
          <cell r="J52">
            <v>13.755309737854523</v>
          </cell>
          <cell r="K52">
            <v>13.283733407652074</v>
          </cell>
          <cell r="L52">
            <v>13.378757130656529</v>
          </cell>
          <cell r="M52">
            <v>16.700174483118275</v>
          </cell>
          <cell r="N52">
            <v>20.422358562173898</v>
          </cell>
          <cell r="O52">
            <v>31.160386791739501</v>
          </cell>
          <cell r="P52">
            <v>58.591388285300297</v>
          </cell>
          <cell r="Q52">
            <v>84.039926842418936</v>
          </cell>
        </row>
        <row r="53">
          <cell r="B53">
            <v>17084.617090095839</v>
          </cell>
          <cell r="C53">
            <v>17843.611448581534</v>
          </cell>
          <cell r="D53">
            <v>18141.186057512474</v>
          </cell>
          <cell r="E53">
            <v>19081.592648712289</v>
          </cell>
          <cell r="F53">
            <v>19248.621476342814</v>
          </cell>
          <cell r="G53">
            <v>19698.244126305002</v>
          </cell>
          <cell r="H53">
            <v>19871.033574971425</v>
          </cell>
          <cell r="I53">
            <v>20615.028183260612</v>
          </cell>
          <cell r="J53">
            <v>19340.723066401049</v>
          </cell>
          <cell r="K53">
            <v>17436.016785663767</v>
          </cell>
          <cell r="L53">
            <v>17285.204583501007</v>
          </cell>
          <cell r="M53">
            <v>18067.64834320575</v>
          </cell>
          <cell r="N53">
            <v>17598.809766360118</v>
          </cell>
          <cell r="O53">
            <v>17178.466643325362</v>
          </cell>
          <cell r="P53">
            <v>17431.555272952392</v>
          </cell>
          <cell r="Q53">
            <v>18450.557564975494</v>
          </cell>
        </row>
        <row r="54">
          <cell r="B54">
            <v>16232</v>
          </cell>
          <cell r="C54">
            <v>16937</v>
          </cell>
          <cell r="D54">
            <v>17191</v>
          </cell>
          <cell r="E54">
            <v>18113</v>
          </cell>
          <cell r="F54">
            <v>18120</v>
          </cell>
          <cell r="G54">
            <v>18535</v>
          </cell>
          <cell r="H54">
            <v>18671</v>
          </cell>
          <cell r="I54">
            <v>19367</v>
          </cell>
          <cell r="J54">
            <v>18143</v>
          </cell>
          <cell r="K54">
            <v>16453</v>
          </cell>
          <cell r="L54">
            <v>16307</v>
          </cell>
          <cell r="M54">
            <v>16809</v>
          </cell>
          <cell r="N54">
            <v>16107</v>
          </cell>
          <cell r="O54">
            <v>15686</v>
          </cell>
          <cell r="P54">
            <v>15868</v>
          </cell>
          <cell r="Q54">
            <v>16784</v>
          </cell>
        </row>
        <row r="55">
          <cell r="B55">
            <v>852.61709009583876</v>
          </cell>
          <cell r="C55">
            <v>906.61144858153489</v>
          </cell>
          <cell r="D55">
            <v>950.18605751247446</v>
          </cell>
          <cell r="E55">
            <v>968.59264871228777</v>
          </cell>
          <cell r="F55">
            <v>1128.6214763428159</v>
          </cell>
          <cell r="G55">
            <v>1163.2441263050032</v>
          </cell>
          <cell r="H55">
            <v>1200.0335749714259</v>
          </cell>
          <cell r="I55">
            <v>1248.0281832606138</v>
          </cell>
          <cell r="J55">
            <v>1197.7230664010478</v>
          </cell>
          <cell r="K55">
            <v>983.01678566376552</v>
          </cell>
          <cell r="L55">
            <v>978.20458350100512</v>
          </cell>
          <cell r="M55">
            <v>1258.6483432057485</v>
          </cell>
          <cell r="N55">
            <v>1491.80976636012</v>
          </cell>
          <cell r="O55">
            <v>1492.4666433253619</v>
          </cell>
          <cell r="P55">
            <v>1563.5552729523929</v>
          </cell>
          <cell r="Q55">
            <v>1666.5575649754946</v>
          </cell>
        </row>
        <row r="86">
          <cell r="B86">
            <v>971000</v>
          </cell>
          <cell r="C86">
            <v>1028000</v>
          </cell>
          <cell r="D86">
            <v>1090000</v>
          </cell>
          <cell r="E86">
            <v>1162000</v>
          </cell>
          <cell r="F86">
            <v>1218000</v>
          </cell>
          <cell r="G86">
            <v>1235000</v>
          </cell>
          <cell r="H86">
            <v>1239600</v>
          </cell>
          <cell r="I86">
            <v>1280300</v>
          </cell>
          <cell r="J86">
            <v>1305600</v>
          </cell>
          <cell r="K86">
            <v>1306756</v>
          </cell>
          <cell r="L86">
            <v>1264401</v>
          </cell>
          <cell r="M86">
            <v>1266836</v>
          </cell>
          <cell r="N86">
            <v>1251798</v>
          </cell>
          <cell r="O86">
            <v>1243745</v>
          </cell>
          <cell r="P86">
            <v>1240200</v>
          </cell>
          <cell r="Q86">
            <v>1253100</v>
          </cell>
        </row>
        <row r="87">
          <cell r="B87">
            <v>24405000</v>
          </cell>
          <cell r="C87">
            <v>25783000</v>
          </cell>
          <cell r="D87">
            <v>26460000</v>
          </cell>
          <cell r="E87">
            <v>26953000</v>
          </cell>
          <cell r="F87">
            <v>27765100</v>
          </cell>
          <cell r="G87">
            <v>28285000</v>
          </cell>
          <cell r="H87">
            <v>28446661</v>
          </cell>
          <cell r="I87">
            <v>28873319</v>
          </cell>
          <cell r="J87">
            <v>28390000</v>
          </cell>
          <cell r="K87">
            <v>28247000</v>
          </cell>
          <cell r="L87">
            <v>28421000</v>
          </cell>
          <cell r="M87">
            <v>28467000</v>
          </cell>
          <cell r="N87">
            <v>28722000</v>
          </cell>
          <cell r="O87">
            <v>30075436</v>
          </cell>
          <cell r="P87">
            <v>30557157</v>
          </cell>
          <cell r="Q87">
            <v>30250374</v>
          </cell>
        </row>
        <row r="88">
          <cell r="B88">
            <v>21233000</v>
          </cell>
          <cell r="C88">
            <v>22210886</v>
          </cell>
          <cell r="D88">
            <v>22419044</v>
          </cell>
          <cell r="E88">
            <v>22407435</v>
          </cell>
          <cell r="F88">
            <v>22589772</v>
          </cell>
          <cell r="G88">
            <v>22502975</v>
          </cell>
          <cell r="H88">
            <v>21895168</v>
          </cell>
          <cell r="I88">
            <v>22231648</v>
          </cell>
          <cell r="J88">
            <v>21117607</v>
          </cell>
          <cell r="K88">
            <v>20555826</v>
          </cell>
          <cell r="L88">
            <v>20160307</v>
          </cell>
          <cell r="M88">
            <v>19639698</v>
          </cell>
          <cell r="N88">
            <v>19264208</v>
          </cell>
          <cell r="O88">
            <v>19376718</v>
          </cell>
          <cell r="P88">
            <v>19379045</v>
          </cell>
          <cell r="Q88">
            <v>18748833</v>
          </cell>
        </row>
        <row r="89">
          <cell r="B89">
            <v>3153000</v>
          </cell>
          <cell r="C89">
            <v>3551114</v>
          </cell>
          <cell r="D89">
            <v>4017956</v>
          </cell>
          <cell r="E89">
            <v>4521565</v>
          </cell>
          <cell r="F89">
            <v>5150382</v>
          </cell>
          <cell r="G89">
            <v>5756488</v>
          </cell>
          <cell r="H89">
            <v>6524493</v>
          </cell>
          <cell r="I89">
            <v>6624761</v>
          </cell>
          <cell r="J89">
            <v>7245393</v>
          </cell>
          <cell r="K89">
            <v>7665174</v>
          </cell>
          <cell r="L89">
            <v>8234577</v>
          </cell>
          <cell r="M89">
            <v>8804098</v>
          </cell>
          <cell r="N89">
            <v>9436526</v>
          </cell>
          <cell r="O89">
            <v>10676552</v>
          </cell>
          <cell r="P89">
            <v>11143297</v>
          </cell>
          <cell r="Q89">
            <v>11439660</v>
          </cell>
        </row>
        <row r="90">
          <cell r="B90">
            <v>19000</v>
          </cell>
          <cell r="C90">
            <v>21000</v>
          </cell>
          <cell r="D90">
            <v>23000</v>
          </cell>
          <cell r="E90">
            <v>24000</v>
          </cell>
          <cell r="F90">
            <v>24946</v>
          </cell>
          <cell r="G90">
            <v>25537</v>
          </cell>
          <cell r="H90">
            <v>27000</v>
          </cell>
          <cell r="I90">
            <v>16910</v>
          </cell>
          <cell r="J90">
            <v>27000</v>
          </cell>
          <cell r="K90">
            <v>26000</v>
          </cell>
          <cell r="L90">
            <v>26000</v>
          </cell>
          <cell r="M90">
            <v>22000</v>
          </cell>
          <cell r="N90">
            <v>18707</v>
          </cell>
          <cell r="O90">
            <v>17046</v>
          </cell>
          <cell r="P90">
            <v>15404</v>
          </cell>
          <cell r="Q90">
            <v>13793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84</v>
          </cell>
          <cell r="P92">
            <v>7728</v>
          </cell>
          <cell r="Q92">
            <v>26590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116</v>
          </cell>
          <cell r="M93">
            <v>1204</v>
          </cell>
          <cell r="N93">
            <v>2559</v>
          </cell>
          <cell r="O93">
            <v>5036</v>
          </cell>
          <cell r="P93">
            <v>11683</v>
          </cell>
          <cell r="Q93">
            <v>21498</v>
          </cell>
        </row>
        <row r="94">
          <cell r="B94">
            <v>44501</v>
          </cell>
          <cell r="C94">
            <v>44293</v>
          </cell>
          <cell r="D94">
            <v>44550</v>
          </cell>
          <cell r="E94">
            <v>44982</v>
          </cell>
          <cell r="F94">
            <v>45727</v>
          </cell>
          <cell r="G94">
            <v>44675</v>
          </cell>
          <cell r="H94">
            <v>44648</v>
          </cell>
          <cell r="I94">
            <v>44785</v>
          </cell>
          <cell r="J94">
            <v>45046</v>
          </cell>
          <cell r="K94">
            <v>43485</v>
          </cell>
          <cell r="L94">
            <v>42860</v>
          </cell>
          <cell r="M94">
            <v>42081</v>
          </cell>
          <cell r="N94">
            <v>41649</v>
          </cell>
          <cell r="O94">
            <v>41455</v>
          </cell>
          <cell r="P94">
            <v>41250</v>
          </cell>
          <cell r="Q94">
            <v>40820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44431</v>
          </cell>
          <cell r="C96">
            <v>44225</v>
          </cell>
          <cell r="D96">
            <v>44481</v>
          </cell>
          <cell r="E96">
            <v>44903</v>
          </cell>
          <cell r="F96">
            <v>45644</v>
          </cell>
          <cell r="G96">
            <v>44587</v>
          </cell>
          <cell r="H96">
            <v>44603</v>
          </cell>
          <cell r="I96">
            <v>44746</v>
          </cell>
          <cell r="J96">
            <v>44976</v>
          </cell>
          <cell r="K96">
            <v>43415</v>
          </cell>
          <cell r="L96">
            <v>42781</v>
          </cell>
          <cell r="M96">
            <v>41994</v>
          </cell>
          <cell r="N96">
            <v>41550</v>
          </cell>
          <cell r="O96">
            <v>41382</v>
          </cell>
          <cell r="P96">
            <v>41181</v>
          </cell>
          <cell r="Q96">
            <v>40626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70</v>
          </cell>
          <cell r="C99">
            <v>68</v>
          </cell>
          <cell r="D99">
            <v>69</v>
          </cell>
          <cell r="E99">
            <v>79</v>
          </cell>
          <cell r="F99">
            <v>83</v>
          </cell>
          <cell r="G99">
            <v>88</v>
          </cell>
          <cell r="H99">
            <v>45</v>
          </cell>
          <cell r="I99">
            <v>39</v>
          </cell>
          <cell r="J99">
            <v>70</v>
          </cell>
          <cell r="K99">
            <v>70</v>
          </cell>
          <cell r="L99">
            <v>79</v>
          </cell>
          <cell r="M99">
            <v>87</v>
          </cell>
          <cell r="N99">
            <v>99</v>
          </cell>
          <cell r="O99">
            <v>73</v>
          </cell>
          <cell r="P99">
            <v>69</v>
          </cell>
          <cell r="Q99">
            <v>194</v>
          </cell>
        </row>
        <row r="101">
          <cell r="B101">
            <v>2370864</v>
          </cell>
          <cell r="C101">
            <v>2465863</v>
          </cell>
          <cell r="D101">
            <v>2557492</v>
          </cell>
          <cell r="E101">
            <v>2682056</v>
          </cell>
          <cell r="F101">
            <v>2879435</v>
          </cell>
          <cell r="G101">
            <v>3021687</v>
          </cell>
          <cell r="H101">
            <v>3113050</v>
          </cell>
          <cell r="I101">
            <v>3249832</v>
          </cell>
          <cell r="J101">
            <v>3290409</v>
          </cell>
          <cell r="K101">
            <v>3270628</v>
          </cell>
          <cell r="L101">
            <v>3288475</v>
          </cell>
          <cell r="M101">
            <v>3318931</v>
          </cell>
          <cell r="N101">
            <v>3345766</v>
          </cell>
          <cell r="O101">
            <v>3410858</v>
          </cell>
          <cell r="P101">
            <v>3518265</v>
          </cell>
          <cell r="Q101">
            <v>3603480</v>
          </cell>
        </row>
        <row r="102">
          <cell r="B102">
            <v>283372</v>
          </cell>
          <cell r="C102">
            <v>283371</v>
          </cell>
          <cell r="D102">
            <v>283368</v>
          </cell>
          <cell r="E102">
            <v>283337</v>
          </cell>
          <cell r="F102">
            <v>283024</v>
          </cell>
          <cell r="G102">
            <v>279908</v>
          </cell>
          <cell r="H102">
            <v>254031</v>
          </cell>
          <cell r="I102">
            <v>228553</v>
          </cell>
          <cell r="J102">
            <v>208206</v>
          </cell>
          <cell r="K102">
            <v>186235</v>
          </cell>
          <cell r="L102">
            <v>172803</v>
          </cell>
          <cell r="M102">
            <v>174458</v>
          </cell>
          <cell r="N102">
            <v>175707</v>
          </cell>
          <cell r="O102">
            <v>179331</v>
          </cell>
          <cell r="P102">
            <v>185070</v>
          </cell>
          <cell r="Q102">
            <v>189531</v>
          </cell>
        </row>
        <row r="103">
          <cell r="B103">
            <v>2083942</v>
          </cell>
          <cell r="C103">
            <v>2162417</v>
          </cell>
          <cell r="D103">
            <v>2236271</v>
          </cell>
          <cell r="E103">
            <v>2351311</v>
          </cell>
          <cell r="F103">
            <v>2541407</v>
          </cell>
          <cell r="G103">
            <v>2681932</v>
          </cell>
          <cell r="H103">
            <v>2796828</v>
          </cell>
          <cell r="I103">
            <v>2958636</v>
          </cell>
          <cell r="J103">
            <v>3018988</v>
          </cell>
          <cell r="K103">
            <v>3031544</v>
          </cell>
          <cell r="L103">
            <v>3064805</v>
          </cell>
          <cell r="M103">
            <v>3096418</v>
          </cell>
          <cell r="N103">
            <v>3123678</v>
          </cell>
          <cell r="O103">
            <v>3182987</v>
          </cell>
          <cell r="P103">
            <v>3286398</v>
          </cell>
          <cell r="Q103">
            <v>3369616</v>
          </cell>
        </row>
        <row r="104">
          <cell r="B104">
            <v>3550</v>
          </cell>
          <cell r="C104">
            <v>20075</v>
          </cell>
          <cell r="D104">
            <v>37853</v>
          </cell>
          <cell r="E104">
            <v>47408</v>
          </cell>
          <cell r="F104">
            <v>54004</v>
          </cell>
          <cell r="G104">
            <v>58830</v>
          </cell>
          <cell r="H104">
            <v>61174</v>
          </cell>
          <cell r="I104">
            <v>61626</v>
          </cell>
          <cell r="J104">
            <v>62202</v>
          </cell>
          <cell r="K104">
            <v>51871</v>
          </cell>
          <cell r="L104">
            <v>49883</v>
          </cell>
          <cell r="M104">
            <v>46827</v>
          </cell>
          <cell r="N104">
            <v>44880</v>
          </cell>
          <cell r="O104">
            <v>46250</v>
          </cell>
          <cell r="P104">
            <v>42496</v>
          </cell>
          <cell r="Q104">
            <v>38173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1000</v>
          </cell>
          <cell r="G106">
            <v>1017</v>
          </cell>
          <cell r="H106">
            <v>1017</v>
          </cell>
          <cell r="I106">
            <v>1017</v>
          </cell>
          <cell r="J106">
            <v>1013</v>
          </cell>
          <cell r="K106">
            <v>978</v>
          </cell>
          <cell r="L106">
            <v>984</v>
          </cell>
          <cell r="M106">
            <v>1228</v>
          </cell>
          <cell r="N106">
            <v>1501</v>
          </cell>
          <cell r="O106">
            <v>2290</v>
          </cell>
          <cell r="P106">
            <v>4301</v>
          </cell>
          <cell r="Q106">
            <v>6160</v>
          </cell>
        </row>
        <row r="107">
          <cell r="B107">
            <v>556049.78929524519</v>
          </cell>
          <cell r="C107">
            <v>554254.0170421357</v>
          </cell>
          <cell r="D107">
            <v>555917.65950014675</v>
          </cell>
          <cell r="E107">
            <v>556832.20763190929</v>
          </cell>
          <cell r="F107">
            <v>553386.89972168021</v>
          </cell>
          <cell r="G107">
            <v>540040.22501535295</v>
          </cell>
          <cell r="H107">
            <v>537302.04205848731</v>
          </cell>
          <cell r="I107">
            <v>538063.68450894835</v>
          </cell>
          <cell r="J107">
            <v>524922.85960471816</v>
          </cell>
          <cell r="K107">
            <v>519654.90336075018</v>
          </cell>
          <cell r="L107">
            <v>514975.28921765886</v>
          </cell>
          <cell r="M107">
            <v>523412.62756712647</v>
          </cell>
          <cell r="N107">
            <v>526359.70313364849</v>
          </cell>
          <cell r="O107">
            <v>540156.43109794543</v>
          </cell>
          <cell r="P107">
            <v>559367.76791708695</v>
          </cell>
          <cell r="Q107">
            <v>652838.55958794698</v>
          </cell>
        </row>
        <row r="108">
          <cell r="B108">
            <v>546019</v>
          </cell>
          <cell r="C108">
            <v>543588</v>
          </cell>
          <cell r="D108">
            <v>544739</v>
          </cell>
          <cell r="E108">
            <v>545437</v>
          </cell>
          <cell r="F108">
            <v>540109</v>
          </cell>
          <cell r="G108">
            <v>526355</v>
          </cell>
          <cell r="H108">
            <v>523184</v>
          </cell>
          <cell r="I108">
            <v>523381</v>
          </cell>
          <cell r="J108">
            <v>510832</v>
          </cell>
          <cell r="K108">
            <v>508090</v>
          </cell>
          <cell r="L108">
            <v>503467</v>
          </cell>
          <cell r="M108">
            <v>508605</v>
          </cell>
          <cell r="N108">
            <v>508809</v>
          </cell>
          <cell r="O108">
            <v>522598</v>
          </cell>
          <cell r="P108">
            <v>540973</v>
          </cell>
          <cell r="Q108">
            <v>633232</v>
          </cell>
        </row>
        <row r="109">
          <cell r="B109">
            <v>10030.789295245162</v>
          </cell>
          <cell r="C109">
            <v>10666.017042135703</v>
          </cell>
          <cell r="D109">
            <v>11178.659500146758</v>
          </cell>
          <cell r="E109">
            <v>11395.207631909268</v>
          </cell>
          <cell r="F109">
            <v>13277.899721680187</v>
          </cell>
          <cell r="G109">
            <v>13685.225015352979</v>
          </cell>
          <cell r="H109">
            <v>14118.042058487363</v>
          </cell>
          <cell r="I109">
            <v>14682.684508948396</v>
          </cell>
          <cell r="J109">
            <v>14090.859604718211</v>
          </cell>
          <cell r="K109">
            <v>11564.903360750182</v>
          </cell>
          <cell r="L109">
            <v>11508.289217658885</v>
          </cell>
          <cell r="M109">
            <v>14807.627567126454</v>
          </cell>
          <cell r="N109">
            <v>17550.703133648472</v>
          </cell>
          <cell r="O109">
            <v>17558.431097945435</v>
          </cell>
          <cell r="P109">
            <v>18394.767917086974</v>
          </cell>
          <cell r="Q109">
            <v>19606.559587946995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ublication/eur-scientific-and-technical-research-reports/potencia-central-scenario-eu-energy-outlook-2050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H22" sqref="H22"/>
    </sheetView>
  </sheetViews>
  <sheetFormatPr defaultColWidth="9.08984375" defaultRowHeight="14.5" x14ac:dyDescent="0.35"/>
  <cols>
    <col min="2" max="2" width="126.0898437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/>
    </row>
    <row r="4" spans="1:2" x14ac:dyDescent="0.35">
      <c r="B4" t="s">
        <v>74</v>
      </c>
    </row>
    <row r="5" spans="1:2" x14ac:dyDescent="0.35">
      <c r="B5" s="4">
        <v>2019</v>
      </c>
    </row>
    <row r="6" spans="1:2" x14ac:dyDescent="0.35">
      <c r="B6" t="s">
        <v>73</v>
      </c>
    </row>
    <row r="7" spans="1:2" x14ac:dyDescent="0.35">
      <c r="B7" s="6" t="s">
        <v>79</v>
      </c>
    </row>
    <row r="8" spans="1:2" x14ac:dyDescent="0.35">
      <c r="B8" t="s">
        <v>80</v>
      </c>
    </row>
    <row r="9" spans="1:2" x14ac:dyDescent="0.35">
      <c r="B9" t="s">
        <v>77</v>
      </c>
    </row>
    <row r="11" spans="1:2" x14ac:dyDescent="0.35">
      <c r="B11" s="3"/>
    </row>
    <row r="12" spans="1:2" x14ac:dyDescent="0.35">
      <c r="B12" t="s">
        <v>75</v>
      </c>
    </row>
    <row r="13" spans="1:2" x14ac:dyDescent="0.35">
      <c r="B13" s="4">
        <v>2018</v>
      </c>
    </row>
    <row r="14" spans="1:2" x14ac:dyDescent="0.35">
      <c r="B14" t="s">
        <v>78</v>
      </c>
    </row>
    <row r="15" spans="1:2" x14ac:dyDescent="0.35">
      <c r="B15" s="6" t="s">
        <v>76</v>
      </c>
    </row>
    <row r="17" spans="1:1" x14ac:dyDescent="0.35">
      <c r="A17" s="1" t="s">
        <v>2</v>
      </c>
    </row>
    <row r="18" spans="1:1" x14ac:dyDescent="0.35">
      <c r="A18" s="1"/>
    </row>
    <row r="19" spans="1:1" x14ac:dyDescent="0.35">
      <c r="A19" t="s">
        <v>10</v>
      </c>
    </row>
    <row r="20" spans="1:1" x14ac:dyDescent="0.35">
      <c r="A20" t="s">
        <v>11</v>
      </c>
    </row>
    <row r="21" spans="1:1" x14ac:dyDescent="0.35">
      <c r="A21" t="s">
        <v>85</v>
      </c>
    </row>
    <row r="22" spans="1:1" x14ac:dyDescent="0.35">
      <c r="A22" t="s">
        <v>13</v>
      </c>
    </row>
    <row r="23" spans="1:1" x14ac:dyDescent="0.35">
      <c r="A23" t="s">
        <v>12</v>
      </c>
    </row>
    <row r="24" spans="1:1" x14ac:dyDescent="0.35">
      <c r="A24" t="s">
        <v>14</v>
      </c>
    </row>
    <row r="26" spans="1:1" x14ac:dyDescent="0.35">
      <c r="A26" s="86" t="s">
        <v>86</v>
      </c>
    </row>
    <row r="27" spans="1:1" x14ac:dyDescent="0.35">
      <c r="A27" s="86" t="s">
        <v>87</v>
      </c>
    </row>
    <row r="28" spans="1:1" x14ac:dyDescent="0.35">
      <c r="A28" s="86"/>
    </row>
    <row r="29" spans="1:1" x14ac:dyDescent="0.35">
      <c r="A29" t="s">
        <v>84</v>
      </c>
    </row>
    <row r="31" spans="1:1" x14ac:dyDescent="0.35">
      <c r="A31" t="s">
        <v>83</v>
      </c>
    </row>
    <row r="33" spans="1:1" x14ac:dyDescent="0.35">
      <c r="A33" t="s">
        <v>15</v>
      </c>
    </row>
    <row r="34" spans="1:1" x14ac:dyDescent="0.35">
      <c r="A34" t="s">
        <v>16</v>
      </c>
    </row>
    <row r="36" spans="1:1" x14ac:dyDescent="0.35">
      <c r="A36" t="s">
        <v>81</v>
      </c>
    </row>
    <row r="37" spans="1:1" x14ac:dyDescent="0.35">
      <c r="A37" t="s">
        <v>82</v>
      </c>
    </row>
  </sheetData>
  <hyperlinks>
    <hyperlink ref="B15" r:id="rId1" xr:uid="{BFC6198D-4F36-44FE-9703-004AAC255B6A}"/>
    <hyperlink ref="B7" r:id="rId2" xr:uid="{60176300-598D-4444-825B-4B9902DE23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11"/>
  <sheetViews>
    <sheetView workbookViewId="0">
      <selection activeCell="B5" sqref="B5"/>
    </sheetView>
  </sheetViews>
  <sheetFormatPr defaultColWidth="9.08984375" defaultRowHeight="14.5" x14ac:dyDescent="0.35"/>
  <cols>
    <col min="1" max="1" width="22.6328125" customWidth="1"/>
    <col min="2" max="2" width="8.36328125" bestFit="1" customWidth="1"/>
    <col min="3" max="3" width="12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'TrRoad_ene - Summary'!Q28/'TrRoad_ene - Summary'!Q27</f>
        <v>0.94741538630702538</v>
      </c>
      <c r="C5">
        <f>'TrRoad_ene - Summary'!R28/'TrRoad_ene - Summary'!R27</f>
        <v>0.94087016775603849</v>
      </c>
      <c r="D5">
        <f>'TrRoad_ene - Summary'!S28/'TrRoad_ene - Summary'!S27</f>
        <v>0.93935720262093969</v>
      </c>
      <c r="E5">
        <f>'TrRoad_ene - Summary'!T28/'TrRoad_ene - Summary'!T27</f>
        <v>0.93830235566811093</v>
      </c>
      <c r="F5">
        <f>'TrRoad_ene - Summary'!U28/'TrRoad_ene - Summary'!U27</f>
        <v>0.93683717618998441</v>
      </c>
      <c r="G5">
        <f>'TrRoad_ene - Summary'!V28/'TrRoad_ene - Summary'!V27</f>
        <v>0.93538628645876487</v>
      </c>
      <c r="H5">
        <f>'TrRoad_ene - Summary'!W28/'TrRoad_ene - Summary'!W27</f>
        <v>0.93412820746603864</v>
      </c>
      <c r="I5">
        <f>'TrRoad_ene - Summary'!X28/'TrRoad_ene - Summary'!X27</f>
        <v>0.93285628362955408</v>
      </c>
      <c r="J5">
        <f>'TrRoad_ene - Summary'!Y28/'TrRoad_ene - Summary'!Y27</f>
        <v>0.93227612862777676</v>
      </c>
      <c r="K5">
        <f>'TrRoad_ene - Summary'!Z28/'TrRoad_ene - Summary'!Z27</f>
        <v>0.93170454052574792</v>
      </c>
      <c r="L5">
        <f>'TrRoad_ene - Summary'!AA28/'TrRoad_ene - Summary'!AA27</f>
        <v>0.93113875286823322</v>
      </c>
      <c r="M5">
        <f>'TrRoad_ene - Summary'!AB28/'TrRoad_ene - Summary'!AB27</f>
        <v>0.93057956465627334</v>
      </c>
      <c r="N5">
        <f>'TrRoad_ene - Summary'!AC28/'TrRoad_ene - Summary'!AC27</f>
        <v>0.93002253083107334</v>
      </c>
      <c r="O5">
        <f>'TrRoad_ene - Summary'!AD28/'TrRoad_ene - Summary'!AD27</f>
        <v>0.92947043749970693</v>
      </c>
      <c r="P5">
        <f>'TrRoad_ene - Summary'!AE28/'TrRoad_ene - Summary'!AE27</f>
        <v>0.92892517740335057</v>
      </c>
      <c r="Q5">
        <f>'TrRoad_ene - Summary'!AF28/'TrRoad_ene - Summary'!AF27</f>
        <v>0.92837262331089021</v>
      </c>
      <c r="R5">
        <f>'TrRoad_ene - Summary'!AG28/'TrRoad_ene - Summary'!AG27</f>
        <v>0.92799591500144296</v>
      </c>
      <c r="S5">
        <f>'TrRoad_ene - Summary'!AH28/'TrRoad_ene - Summary'!AH27</f>
        <v>0.9276143411226736</v>
      </c>
      <c r="T5">
        <f>'TrRoad_ene - Summary'!AI28/'TrRoad_ene - Summary'!AI27</f>
        <v>0.9272251584907365</v>
      </c>
      <c r="U5">
        <f>'TrRoad_ene - Summary'!AJ28/'TrRoad_ene - Summary'!AJ27</f>
        <v>0.92682924391685118</v>
      </c>
      <c r="V5">
        <f>'TrRoad_ene - Summary'!AK28/'TrRoad_ene - Summary'!AK27</f>
        <v>0.92642667643461818</v>
      </c>
      <c r="W5">
        <f>'TrRoad_ene - Summary'!AL28/'TrRoad_ene - Summary'!AL27</f>
        <v>0.92601863674016271</v>
      </c>
      <c r="X5">
        <f>'TrRoad_ene - Summary'!AM28/'TrRoad_ene - Summary'!AM27</f>
        <v>0.92560412267430214</v>
      </c>
      <c r="Y5">
        <f>'TrRoad_ene - Summary'!AN28/'TrRoad_ene - Summary'!AN27</f>
        <v>0.92518358017115676</v>
      </c>
      <c r="Z5">
        <f>'TrRoad_ene - Summary'!AO28/'TrRoad_ene - Summary'!AO27</f>
        <v>0.92475551012164203</v>
      </c>
      <c r="AA5">
        <f>'TrRoad_ene - Summary'!AP28/'TrRoad_ene - Summary'!AP27</f>
        <v>0.92432293267164756</v>
      </c>
      <c r="AB5">
        <f>'TrRoad_ene - Summary'!AQ28/'TrRoad_ene - Summary'!AQ27</f>
        <v>0.92388686234341333</v>
      </c>
      <c r="AC5">
        <f>'TrRoad_ene - Summary'!AR28/'TrRoad_ene - Summary'!AR27</f>
        <v>0.92344575646457439</v>
      </c>
      <c r="AD5">
        <f>'TrRoad_ene - Summary'!AS28/'TrRoad_ene - Summary'!AS27</f>
        <v>0.92300160854750668</v>
      </c>
      <c r="AE5">
        <f>'TrRoad_ene - Summary'!AT28/'TrRoad_ene - Summary'!AT27</f>
        <v>0.92255517431205736</v>
      </c>
      <c r="AF5">
        <f>'TrRoad_ene - Summary'!AU28/'TrRoad_ene - Summary'!AU27</f>
        <v>0.9221067422149638</v>
      </c>
      <c r="AG5">
        <f>'TrRoad_ene - Summary'!AV28/'TrRoad_ene - Summary'!AV27</f>
        <v>0.92165460099977214</v>
      </c>
      <c r="AH5">
        <f>'TrRoad_ene - Summary'!AW28/'TrRoad_ene - Summary'!AW27</f>
        <v>0.92120057786601162</v>
      </c>
      <c r="AI5">
        <f>'TrRoad_ene - Summary'!AX28/'TrRoad_ene - Summary'!AX27</f>
        <v>0.92074867462831966</v>
      </c>
      <c r="AJ5">
        <f>'TrRoad_ene - Summary'!AY28/'TrRoad_ene - Summary'!AY27</f>
        <v>0.92030032717310828</v>
      </c>
      <c r="AK5">
        <f>'TrRoad_ene - Summary'!AZ28/'TrRoad_ene - Summary'!AZ27</f>
        <v>0.91985555771262006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f>'TrRoad_ene - Summary'!Q29/'TrRoad_ene - Summary'!Q27</f>
        <v>5.2584613692974617E-2</v>
      </c>
      <c r="C7">
        <f>'TrRoad_ene - Summary'!R29/'TrRoad_ene - Summary'!R27</f>
        <v>5.9129832243961504E-2</v>
      </c>
      <c r="D7">
        <f>'TrRoad_ene - Summary'!S29/'TrRoad_ene - Summary'!S27</f>
        <v>6.0642797379060268E-2</v>
      </c>
      <c r="E7">
        <f>'TrRoad_ene - Summary'!T29/'TrRoad_ene - Summary'!T27</f>
        <v>6.1697644331889005E-2</v>
      </c>
      <c r="F7">
        <f>'TrRoad_ene - Summary'!U29/'TrRoad_ene - Summary'!U27</f>
        <v>6.3162823810015686E-2</v>
      </c>
      <c r="G7">
        <f>'TrRoad_ene - Summary'!V29/'TrRoad_ene - Summary'!V27</f>
        <v>6.4613713541235129E-2</v>
      </c>
      <c r="H7">
        <f>'TrRoad_ene - Summary'!W29/'TrRoad_ene - Summary'!W27</f>
        <v>6.5871792533961429E-2</v>
      </c>
      <c r="I7">
        <f>'TrRoad_ene - Summary'!X29/'TrRoad_ene - Summary'!X27</f>
        <v>6.7143716370445861E-2</v>
      </c>
      <c r="J7">
        <f>'TrRoad_ene - Summary'!Y29/'TrRoad_ene - Summary'!Y27</f>
        <v>6.7723871372223299E-2</v>
      </c>
      <c r="K7">
        <f>'TrRoad_ene - Summary'!Z29/'TrRoad_ene - Summary'!Z27</f>
        <v>6.829545947425214E-2</v>
      </c>
      <c r="L7">
        <f>'TrRoad_ene - Summary'!AA29/'TrRoad_ene - Summary'!AA27</f>
        <v>6.8861247131766806E-2</v>
      </c>
      <c r="M7">
        <f>'TrRoad_ene - Summary'!AB29/'TrRoad_ene - Summary'!AB27</f>
        <v>6.9420435343726675E-2</v>
      </c>
      <c r="N7">
        <f>'TrRoad_ene - Summary'!AC29/'TrRoad_ene - Summary'!AC27</f>
        <v>6.997746916892672E-2</v>
      </c>
      <c r="O7">
        <f>'TrRoad_ene - Summary'!AD29/'TrRoad_ene - Summary'!AD27</f>
        <v>7.0529562500293116E-2</v>
      </c>
      <c r="P7">
        <f>'TrRoad_ene - Summary'!AE29/'TrRoad_ene - Summary'!AE27</f>
        <v>7.1074822596649448E-2</v>
      </c>
      <c r="Q7">
        <f>'TrRoad_ene - Summary'!AF29/'TrRoad_ene - Summary'!AF27</f>
        <v>7.162737668910979E-2</v>
      </c>
      <c r="R7">
        <f>'TrRoad_ene - Summary'!AG29/'TrRoad_ene - Summary'!AG27</f>
        <v>7.2004084998557066E-2</v>
      </c>
      <c r="S7">
        <f>'TrRoad_ene - Summary'!AH29/'TrRoad_ene - Summary'!AH27</f>
        <v>7.238565887732637E-2</v>
      </c>
      <c r="T7">
        <f>'TrRoad_ene - Summary'!AI29/'TrRoad_ene - Summary'!AI27</f>
        <v>7.2774841509263541E-2</v>
      </c>
      <c r="U7">
        <f>'TrRoad_ene - Summary'!AJ29/'TrRoad_ene - Summary'!AJ27</f>
        <v>7.3170756083148727E-2</v>
      </c>
      <c r="V7">
        <f>'TrRoad_ene - Summary'!AK29/'TrRoad_ene - Summary'!AK27</f>
        <v>7.3573323565381765E-2</v>
      </c>
      <c r="W7">
        <f>'TrRoad_ene - Summary'!AL29/'TrRoad_ene - Summary'!AL27</f>
        <v>7.3981363259837299E-2</v>
      </c>
      <c r="X7">
        <f>'TrRoad_ene - Summary'!AM29/'TrRoad_ene - Summary'!AM27</f>
        <v>7.4395877325697773E-2</v>
      </c>
      <c r="Y7">
        <f>'TrRoad_ene - Summary'!AN29/'TrRoad_ene - Summary'!AN27</f>
        <v>7.4816419828843239E-2</v>
      </c>
      <c r="Z7">
        <f>'TrRoad_ene - Summary'!AO29/'TrRoad_ene - Summary'!AO27</f>
        <v>7.5244489878357926E-2</v>
      </c>
      <c r="AA7">
        <f>'TrRoad_ene - Summary'!AP29/'TrRoad_ene - Summary'!AP27</f>
        <v>7.5677067328352429E-2</v>
      </c>
      <c r="AB7">
        <f>'TrRoad_ene - Summary'!AQ29/'TrRoad_ene - Summary'!AQ27</f>
        <v>7.6113137656586685E-2</v>
      </c>
      <c r="AC7">
        <f>'TrRoad_ene - Summary'!AR29/'TrRoad_ene - Summary'!AR27</f>
        <v>7.6554243535425684E-2</v>
      </c>
      <c r="AD7">
        <f>'TrRoad_ene - Summary'!AS29/'TrRoad_ene - Summary'!AS27</f>
        <v>7.6998391452493251E-2</v>
      </c>
      <c r="AE7">
        <f>'TrRoad_ene - Summary'!AT29/'TrRoad_ene - Summary'!AT27</f>
        <v>7.7444825687942628E-2</v>
      </c>
      <c r="AF7">
        <f>'TrRoad_ene - Summary'!AU29/'TrRoad_ene - Summary'!AU27</f>
        <v>7.7893257785036141E-2</v>
      </c>
      <c r="AG7">
        <f>'TrRoad_ene - Summary'!AV29/'TrRoad_ene - Summary'!AV27</f>
        <v>7.8345399000227786E-2</v>
      </c>
      <c r="AH7">
        <f>'TrRoad_ene - Summary'!AW29/'TrRoad_ene - Summary'!AW27</f>
        <v>7.8799422133988273E-2</v>
      </c>
      <c r="AI7">
        <f>'TrRoad_ene - Summary'!AX29/'TrRoad_ene - Summary'!AX27</f>
        <v>7.9251325371680378E-2</v>
      </c>
      <c r="AJ7">
        <f>'TrRoad_ene - Summary'!AY29/'TrRoad_ene - Summary'!AY27</f>
        <v>7.9699672826891749E-2</v>
      </c>
      <c r="AK7">
        <f>'TrRoad_ene - Summary'!AZ29/'TrRoad_ene - Summary'!AZ27</f>
        <v>8.0144442287379852E-2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11"/>
  <sheetViews>
    <sheetView zoomScaleNormal="100" workbookViewId="0">
      <selection activeCell="D14" sqref="D14"/>
    </sheetView>
  </sheetViews>
  <sheetFormatPr defaultColWidth="9.08984375" defaultRowHeight="14.5" x14ac:dyDescent="0.35"/>
  <cols>
    <col min="1" max="1" width="22.6328125" customWidth="1"/>
    <col min="2" max="2" width="11" bestFit="1" customWidth="1"/>
    <col min="3" max="3" width="9.179687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 s="87">
        <f>'TrRoad_ene - Summary'!Q37/SUM('TrRoad_ene - Summary'!Q35,'TrRoad_ene - Summary'!Q37)</f>
        <v>0.26236294415313677</v>
      </c>
      <c r="C2" s="87">
        <f>'TrRoad_ene - Summary'!R37/SUM('TrRoad_ene - Summary'!R35,'TrRoad_ene - Summary'!R37)</f>
        <v>0.20188680233995976</v>
      </c>
      <c r="D2" s="87">
        <f>'TrRoad_ene - Summary'!S37/SUM('TrRoad_ene - Summary'!S35,'TrRoad_ene - Summary'!S37)</f>
        <v>0.20377096992972696</v>
      </c>
      <c r="E2" s="87">
        <f>'TrRoad_ene - Summary'!T37/SUM('TrRoad_ene - Summary'!T35,'TrRoad_ene - Summary'!T37)</f>
        <v>0.2025891917981211</v>
      </c>
      <c r="F2" s="87">
        <f>'TrRoad_ene - Summary'!U37/SUM('TrRoad_ene - Summary'!U35,'TrRoad_ene - Summary'!U37)</f>
        <v>0.20141967114374595</v>
      </c>
      <c r="G2" s="87">
        <f>'TrRoad_ene - Summary'!V37/SUM('TrRoad_ene - Summary'!V35,'TrRoad_ene - Summary'!V37)</f>
        <v>0.19535063974190209</v>
      </c>
      <c r="H2" s="87">
        <f>'TrRoad_ene - Summary'!W37/SUM('TrRoad_ene - Summary'!W35,'TrRoad_ene - Summary'!W37)</f>
        <v>0.12465561458669137</v>
      </c>
      <c r="I2" s="87">
        <f>'TrRoad_ene - Summary'!X37/SUM('TrRoad_ene - Summary'!X35,'TrRoad_ene - Summary'!X37)</f>
        <v>9.3526339930847621E-2</v>
      </c>
      <c r="J2" s="87">
        <f>'TrRoad_ene - Summary'!Y37/SUM('TrRoad_ene - Summary'!Y35,'TrRoad_ene - Summary'!Y37)</f>
        <v>7.669767099755849E-2</v>
      </c>
      <c r="K2" s="87">
        <f>'TrRoad_ene - Summary'!Z37/SUM('TrRoad_ene - Summary'!Z35,'TrRoad_ene - Summary'!Z37)</f>
        <v>7.5552072597152506E-2</v>
      </c>
      <c r="L2" s="87">
        <f>'TrRoad_ene - Summary'!AA37/SUM('TrRoad_ene - Summary'!AA35,'TrRoad_ene - Summary'!AA37)</f>
        <v>7.9947798700075914E-2</v>
      </c>
      <c r="M2" s="87">
        <f>'TrRoad_ene - Summary'!AB37/SUM('TrRoad_ene - Summary'!AB35,'TrRoad_ene - Summary'!AB37)</f>
        <v>8.7363685978802202E-2</v>
      </c>
      <c r="N2" s="87">
        <f>'TrRoad_ene - Summary'!AC37/SUM('TrRoad_ene - Summary'!AC35,'TrRoad_ene - Summary'!AC37)</f>
        <v>9.5784617024296775E-2</v>
      </c>
      <c r="O2" s="87">
        <f>'TrRoad_ene - Summary'!AD37/SUM('TrRoad_ene - Summary'!AD35,'TrRoad_ene - Summary'!AD37)</f>
        <v>0.10591385758538414</v>
      </c>
      <c r="P2" s="87">
        <f>'TrRoad_ene - Summary'!AE37/SUM('TrRoad_ene - Summary'!AE35,'TrRoad_ene - Summary'!AE37)</f>
        <v>0.1157994506743374</v>
      </c>
      <c r="Q2" s="87">
        <f>'TrRoad_ene - Summary'!AF37/SUM('TrRoad_ene - Summary'!AF35,'TrRoad_ene - Summary'!AF37)</f>
        <v>0.12441430611247335</v>
      </c>
      <c r="R2" s="87">
        <f>'TrRoad_ene - Summary'!AG37/SUM('TrRoad_ene - Summary'!AG35,'TrRoad_ene - Summary'!AG37)</f>
        <v>0.13211681663014446</v>
      </c>
      <c r="S2" s="87">
        <f>'TrRoad_ene - Summary'!AH37/SUM('TrRoad_ene - Summary'!AH35,'TrRoad_ene - Summary'!AH37)</f>
        <v>0.13871271575763633</v>
      </c>
      <c r="T2" s="87">
        <f>'TrRoad_ene - Summary'!AI37/SUM('TrRoad_ene - Summary'!AI35,'TrRoad_ene - Summary'!AI37)</f>
        <v>0.14437965386585194</v>
      </c>
      <c r="U2" s="87">
        <f>'TrRoad_ene - Summary'!AJ37/SUM('TrRoad_ene - Summary'!AJ35,'TrRoad_ene - Summary'!AJ37)</f>
        <v>0.14916440419643753</v>
      </c>
      <c r="V2" s="87">
        <f>'TrRoad_ene - Summary'!AK37/SUM('TrRoad_ene - Summary'!AK35,'TrRoad_ene - Summary'!AK37)</f>
        <v>0.15315495664442133</v>
      </c>
      <c r="W2" s="87">
        <f>'TrRoad_ene - Summary'!AL37/SUM('TrRoad_ene - Summary'!AL35,'TrRoad_ene - Summary'!AL37)</f>
        <v>0.15633213545835481</v>
      </c>
      <c r="X2" s="87">
        <f>'TrRoad_ene - Summary'!AM37/SUM('TrRoad_ene - Summary'!AM35,'TrRoad_ene - Summary'!AM37)</f>
        <v>0.15834594786996703</v>
      </c>
      <c r="Y2" s="87">
        <f>'TrRoad_ene - Summary'!AN37/SUM('TrRoad_ene - Summary'!AN35,'TrRoad_ene - Summary'!AN37)</f>
        <v>0.15970687229504749</v>
      </c>
      <c r="Z2" s="87">
        <f>'TrRoad_ene - Summary'!AO37/SUM('TrRoad_ene - Summary'!AO35,'TrRoad_ene - Summary'!AO37)</f>
        <v>0.16033812493180466</v>
      </c>
      <c r="AA2" s="87">
        <f>'TrRoad_ene - Summary'!AP37/SUM('TrRoad_ene - Summary'!AP35,'TrRoad_ene - Summary'!AP37)</f>
        <v>0.16022053814217396</v>
      </c>
      <c r="AB2" s="87">
        <f>'TrRoad_ene - Summary'!AQ37/SUM('TrRoad_ene - Summary'!AQ35,'TrRoad_ene - Summary'!AQ37)</f>
        <v>0.15941736449903157</v>
      </c>
      <c r="AC2" s="87">
        <f>'TrRoad_ene - Summary'!AR37/SUM('TrRoad_ene - Summary'!AR35,'TrRoad_ene - Summary'!AR37)</f>
        <v>0.15786695775591794</v>
      </c>
      <c r="AD2" s="87">
        <f>'TrRoad_ene - Summary'!AS37/SUM('TrRoad_ene - Summary'!AS35,'TrRoad_ene - Summary'!AS37)</f>
        <v>0.15563541321421401</v>
      </c>
      <c r="AE2" s="87">
        <f>'TrRoad_ene - Summary'!AT37/SUM('TrRoad_ene - Summary'!AT35,'TrRoad_ene - Summary'!AT37)</f>
        <v>0.15250651535834273</v>
      </c>
      <c r="AF2" s="87">
        <f>'TrRoad_ene - Summary'!AU37/SUM('TrRoad_ene - Summary'!AU35,'TrRoad_ene - Summary'!AU37)</f>
        <v>0.14817174490716656</v>
      </c>
      <c r="AG2" s="87">
        <f>'TrRoad_ene - Summary'!AV37/SUM('TrRoad_ene - Summary'!AV35,'TrRoad_ene - Summary'!AV37)</f>
        <v>0.14326528726082788</v>
      </c>
      <c r="AH2" s="87">
        <f>'TrRoad_ene - Summary'!AW37/SUM('TrRoad_ene - Summary'!AW35,'TrRoad_ene - Summary'!AW37)</f>
        <v>0.13739154196456685</v>
      </c>
      <c r="AI2" s="87">
        <f>'TrRoad_ene - Summary'!AX37/SUM('TrRoad_ene - Summary'!AX35,'TrRoad_ene - Summary'!AX37)</f>
        <v>0.13030004677727139</v>
      </c>
      <c r="AJ2" s="87">
        <f>'TrRoad_ene - Summary'!AY37/SUM('TrRoad_ene - Summary'!AY35,'TrRoad_ene - Summary'!AY37)</f>
        <v>0.12243617419723968</v>
      </c>
      <c r="AK2" s="87">
        <f>'TrRoad_ene - Summary'!AZ37/SUM('TrRoad_ene - Summary'!AZ35,'TrRoad_ene - Summary'!AZ37)</f>
        <v>0.11343464671442059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f>'TrRoad_ene - Summary'!Q35/SUM('TrRoad_ene - Summary'!Q35,'TrRoad_ene - Summary'!Q37)</f>
        <v>0.73763705584686334</v>
      </c>
      <c r="C4">
        <f>'TrRoad_ene - Summary'!R35/SUM('TrRoad_ene - Summary'!R35,'TrRoad_ene - Summary'!R37)</f>
        <v>0.79811319766004019</v>
      </c>
      <c r="D4">
        <f>'TrRoad_ene - Summary'!S35/SUM('TrRoad_ene - Summary'!S35,'TrRoad_ene - Summary'!S37)</f>
        <v>0.79622903007027301</v>
      </c>
      <c r="E4">
        <f>'TrRoad_ene - Summary'!T35/SUM('TrRoad_ene - Summary'!T35,'TrRoad_ene - Summary'!T37)</f>
        <v>0.79741080820187893</v>
      </c>
      <c r="F4">
        <f>'TrRoad_ene - Summary'!U35/SUM('TrRoad_ene - Summary'!U35,'TrRoad_ene - Summary'!U37)</f>
        <v>0.79858032885625407</v>
      </c>
      <c r="G4">
        <f>'TrRoad_ene - Summary'!V35/SUM('TrRoad_ene - Summary'!V35,'TrRoad_ene - Summary'!V37)</f>
        <v>0.80464936025809786</v>
      </c>
      <c r="H4">
        <f>'TrRoad_ene - Summary'!W35/SUM('TrRoad_ene - Summary'!W35,'TrRoad_ene - Summary'!W37)</f>
        <v>0.87534438541330861</v>
      </c>
      <c r="I4">
        <f>'TrRoad_ene - Summary'!X35/SUM('TrRoad_ene - Summary'!X35,'TrRoad_ene - Summary'!X37)</f>
        <v>0.90647366006915242</v>
      </c>
      <c r="J4">
        <f>'TrRoad_ene - Summary'!Y35/SUM('TrRoad_ene - Summary'!Y35,'TrRoad_ene - Summary'!Y37)</f>
        <v>0.92330232900244147</v>
      </c>
      <c r="K4">
        <f>'TrRoad_ene - Summary'!Z35/SUM('TrRoad_ene - Summary'!Z35,'TrRoad_ene - Summary'!Z37)</f>
        <v>0.92444792740284754</v>
      </c>
      <c r="L4">
        <f>'TrRoad_ene - Summary'!AA35/SUM('TrRoad_ene - Summary'!AA35,'TrRoad_ene - Summary'!AA37)</f>
        <v>0.92005220129992404</v>
      </c>
      <c r="M4">
        <f>'TrRoad_ene - Summary'!AB35/SUM('TrRoad_ene - Summary'!AB35,'TrRoad_ene - Summary'!AB37)</f>
        <v>0.91263631402119783</v>
      </c>
      <c r="N4">
        <f>'TrRoad_ene - Summary'!AC35/SUM('TrRoad_ene - Summary'!AC35,'TrRoad_ene - Summary'!AC37)</f>
        <v>0.90421538297570325</v>
      </c>
      <c r="O4">
        <f>'TrRoad_ene - Summary'!AD35/SUM('TrRoad_ene - Summary'!AD35,'TrRoad_ene - Summary'!AD37)</f>
        <v>0.89408614241461581</v>
      </c>
      <c r="P4">
        <f>'TrRoad_ene - Summary'!AE35/SUM('TrRoad_ene - Summary'!AE35,'TrRoad_ene - Summary'!AE37)</f>
        <v>0.88420054932566272</v>
      </c>
      <c r="Q4">
        <f>'TrRoad_ene - Summary'!AF35/SUM('TrRoad_ene - Summary'!AF35,'TrRoad_ene - Summary'!AF37)</f>
        <v>0.87558569388752661</v>
      </c>
      <c r="R4">
        <f>'TrRoad_ene - Summary'!AG35/SUM('TrRoad_ene - Summary'!AG35,'TrRoad_ene - Summary'!AG37)</f>
        <v>0.86788318336985548</v>
      </c>
      <c r="S4">
        <f>'TrRoad_ene - Summary'!AH35/SUM('TrRoad_ene - Summary'!AH35,'TrRoad_ene - Summary'!AH37)</f>
        <v>0.86128728424236367</v>
      </c>
      <c r="T4">
        <f>'TrRoad_ene - Summary'!AI35/SUM('TrRoad_ene - Summary'!AI35,'TrRoad_ene - Summary'!AI37)</f>
        <v>0.85562034613414806</v>
      </c>
      <c r="U4">
        <f>'TrRoad_ene - Summary'!AJ35/SUM('TrRoad_ene - Summary'!AJ35,'TrRoad_ene - Summary'!AJ37)</f>
        <v>0.85083559580356249</v>
      </c>
      <c r="V4">
        <f>'TrRoad_ene - Summary'!AK35/SUM('TrRoad_ene - Summary'!AK35,'TrRoad_ene - Summary'!AK37)</f>
        <v>0.84684504335557864</v>
      </c>
      <c r="W4">
        <f>'TrRoad_ene - Summary'!AL35/SUM('TrRoad_ene - Summary'!AL35,'TrRoad_ene - Summary'!AL37)</f>
        <v>0.84366786454164522</v>
      </c>
      <c r="X4">
        <f>'TrRoad_ene - Summary'!AM35/SUM('TrRoad_ene - Summary'!AM35,'TrRoad_ene - Summary'!AM37)</f>
        <v>0.84165405213003286</v>
      </c>
      <c r="Y4">
        <f>'TrRoad_ene - Summary'!AN35/SUM('TrRoad_ene - Summary'!AN35,'TrRoad_ene - Summary'!AN37)</f>
        <v>0.84029312770495257</v>
      </c>
      <c r="Z4">
        <f>'TrRoad_ene - Summary'!AO35/SUM('TrRoad_ene - Summary'!AO35,'TrRoad_ene - Summary'!AO37)</f>
        <v>0.83966187506819534</v>
      </c>
      <c r="AA4">
        <f>'TrRoad_ene - Summary'!AP35/SUM('TrRoad_ene - Summary'!AP35,'TrRoad_ene - Summary'!AP37)</f>
        <v>0.83977946185782604</v>
      </c>
      <c r="AB4">
        <f>'TrRoad_ene - Summary'!AQ35/SUM('TrRoad_ene - Summary'!AQ35,'TrRoad_ene - Summary'!AQ37)</f>
        <v>0.84058263550096846</v>
      </c>
      <c r="AC4">
        <f>'TrRoad_ene - Summary'!AR35/SUM('TrRoad_ene - Summary'!AR35,'TrRoad_ene - Summary'!AR37)</f>
        <v>0.84213304224408203</v>
      </c>
      <c r="AD4">
        <f>'TrRoad_ene - Summary'!AS35/SUM('TrRoad_ene - Summary'!AS35,'TrRoad_ene - Summary'!AS37)</f>
        <v>0.84436458678578596</v>
      </c>
      <c r="AE4">
        <f>'TrRoad_ene - Summary'!AT35/SUM('TrRoad_ene - Summary'!AT35,'TrRoad_ene - Summary'!AT37)</f>
        <v>0.8474934846416573</v>
      </c>
      <c r="AF4">
        <f>'TrRoad_ene - Summary'!AU35/SUM('TrRoad_ene - Summary'!AU35,'TrRoad_ene - Summary'!AU37)</f>
        <v>0.85182825509283344</v>
      </c>
      <c r="AG4">
        <f>'TrRoad_ene - Summary'!AV35/SUM('TrRoad_ene - Summary'!AV35,'TrRoad_ene - Summary'!AV37)</f>
        <v>0.85673471273917212</v>
      </c>
      <c r="AH4">
        <f>'TrRoad_ene - Summary'!AW35/SUM('TrRoad_ene - Summary'!AW35,'TrRoad_ene - Summary'!AW37)</f>
        <v>0.86260845803543318</v>
      </c>
      <c r="AI4">
        <f>'TrRoad_ene - Summary'!AX35/SUM('TrRoad_ene - Summary'!AX35,'TrRoad_ene - Summary'!AX37)</f>
        <v>0.86969995322272864</v>
      </c>
      <c r="AJ4">
        <f>'TrRoad_ene - Summary'!AY35/SUM('TrRoad_ene - Summary'!AY35,'TrRoad_ene - Summary'!AY37)</f>
        <v>0.87756382580276027</v>
      </c>
      <c r="AK4">
        <f>'TrRoad_ene - Summary'!AZ35/SUM('TrRoad_ene - Summary'!AZ35,'TrRoad_ene - Summary'!AZ37)</f>
        <v>0.88656535328557939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  <ignoredErrors>
    <ignoredError sqref="D5:AK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L11"/>
  <sheetViews>
    <sheetView workbookViewId="0">
      <selection activeCell="L23" sqref="L2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L11"/>
  <sheetViews>
    <sheetView workbookViewId="0">
      <selection activeCell="K27" sqref="K27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L11"/>
  <sheetViews>
    <sheetView workbookViewId="0">
      <selection activeCell="C6" sqref="C6"/>
    </sheetView>
  </sheetViews>
  <sheetFormatPr defaultColWidth="9.08984375" defaultRowHeight="14.5" x14ac:dyDescent="0.35"/>
  <cols>
    <col min="1" max="3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Summary'!Q65/'TrRoad_ene - Summary'!Q64</f>
        <v>0.96897920160387596</v>
      </c>
      <c r="C4" s="2">
        <f>'TrRoad_ene - Summary'!R65/'TrRoad_ene - Summary'!R64</f>
        <v>0.96835588940464312</v>
      </c>
      <c r="D4" s="2">
        <f>'TrRoad_ene - Summary'!S65/'TrRoad_ene - Summary'!S64</f>
        <v>0.96759688922799492</v>
      </c>
      <c r="E4" s="2">
        <f>'TrRoad_ene - Summary'!T65/'TrRoad_ene - Summary'!T64</f>
        <v>0.96684322568530612</v>
      </c>
      <c r="F4" s="2">
        <f>'TrRoad_ene - Summary'!U65/'TrRoad_ene - Summary'!U64</f>
        <v>0.96599281000254789</v>
      </c>
      <c r="G4" s="2">
        <f>'TrRoad_ene - Summary'!V65/'TrRoad_ene - Summary'!V64</f>
        <v>0.96466213155692271</v>
      </c>
      <c r="H4" s="2">
        <f>'TrRoad_ene - Summary'!W65/'TrRoad_ene - Summary'!W64</f>
        <v>0.96339379332070385</v>
      </c>
      <c r="I4" s="2">
        <f>'TrRoad_ene - Summary'!X65/'TrRoad_ene - Summary'!X64</f>
        <v>0.96206699582432686</v>
      </c>
      <c r="J4" s="2">
        <f>'TrRoad_ene - Summary'!Y65/'TrRoad_ene - Summary'!Y64</f>
        <v>0.96076448168783546</v>
      </c>
      <c r="K4" s="2">
        <f>'TrRoad_ene - Summary'!Z65/'TrRoad_ene - Summary'!Z64</f>
        <v>0.95942366593177797</v>
      </c>
      <c r="L4" s="2">
        <f>'TrRoad_ene - Summary'!AA65/'TrRoad_ene - Summary'!AA64</f>
        <v>0.95798617180881041</v>
      </c>
      <c r="M4" s="2">
        <f>'TrRoad_ene - Summary'!AB65/'TrRoad_ene - Summary'!AB64</f>
        <v>0.95642899554249117</v>
      </c>
      <c r="N4" s="2">
        <f>'TrRoad_ene - Summary'!AC65/'TrRoad_ene - Summary'!AC64</f>
        <v>0.95473148934780117</v>
      </c>
      <c r="O4" s="2">
        <f>'TrRoad_ene - Summary'!AD65/'TrRoad_ene - Summary'!AD64</f>
        <v>0.95286196640163912</v>
      </c>
      <c r="P4" s="2">
        <f>'TrRoad_ene - Summary'!AE65/'TrRoad_ene - Summary'!AE64</f>
        <v>0.95078620651973345</v>
      </c>
      <c r="Q4" s="2">
        <f>'TrRoad_ene - Summary'!AF65/'TrRoad_ene - Summary'!AF64</f>
        <v>0.94846702934860405</v>
      </c>
      <c r="R4" s="2">
        <f>'TrRoad_ene - Summary'!AG65/'TrRoad_ene - Summary'!AG64</f>
        <v>0.94653623605576265</v>
      </c>
      <c r="S4" s="2">
        <f>'TrRoad_ene - Summary'!AH65/'TrRoad_ene - Summary'!AH64</f>
        <v>0.94444388645041366</v>
      </c>
      <c r="T4" s="2">
        <f>'TrRoad_ene - Summary'!AI65/'TrRoad_ene - Summary'!AI64</f>
        <v>0.9422516107758695</v>
      </c>
      <c r="U4" s="2">
        <f>'TrRoad_ene - Summary'!AJ65/'TrRoad_ene - Summary'!AJ64</f>
        <v>0.93991142780291981</v>
      </c>
      <c r="V4" s="2">
        <f>'TrRoad_ene - Summary'!AK65/'TrRoad_ene - Summary'!AK64</f>
        <v>0.93743898590373953</v>
      </c>
      <c r="W4" s="2">
        <f>'TrRoad_ene - Summary'!AL65/'TrRoad_ene - Summary'!AL64</f>
        <v>0.93482729378476748</v>
      </c>
      <c r="X4" s="2">
        <f>'TrRoad_ene - Summary'!AM65/'TrRoad_ene - Summary'!AM64</f>
        <v>0.93208585674941424</v>
      </c>
      <c r="Y4" s="2">
        <f>'TrRoad_ene - Summary'!AN65/'TrRoad_ene - Summary'!AN64</f>
        <v>0.92920130339075613</v>
      </c>
      <c r="Z4" s="2">
        <f>'TrRoad_ene - Summary'!AO65/'TrRoad_ene - Summary'!AO64</f>
        <v>0.92617613052967129</v>
      </c>
      <c r="AA4" s="2">
        <f>'TrRoad_ene - Summary'!AP65/'TrRoad_ene - Summary'!AP64</f>
        <v>0.92299199885645766</v>
      </c>
      <c r="AB4" s="2">
        <f>'TrRoad_ene - Summary'!AQ65/'TrRoad_ene - Summary'!AQ64</f>
        <v>0.91965104011687371</v>
      </c>
      <c r="AC4" s="2">
        <f>'TrRoad_ene - Summary'!AR65/'TrRoad_ene - Summary'!AR64</f>
        <v>0.91613643466206174</v>
      </c>
      <c r="AD4" s="2">
        <f>'TrRoad_ene - Summary'!AS65/'TrRoad_ene - Summary'!AS64</f>
        <v>0.91245354774554788</v>
      </c>
      <c r="AE4" s="2">
        <f>'TrRoad_ene - Summary'!AT65/'TrRoad_ene - Summary'!AT64</f>
        <v>0.90860002297695275</v>
      </c>
      <c r="AF4" s="2">
        <f>'TrRoad_ene - Summary'!AU65/'TrRoad_ene - Summary'!AU64</f>
        <v>0.90459262693109999</v>
      </c>
      <c r="AG4" s="2">
        <f>'TrRoad_ene - Summary'!AV65/'TrRoad_ene - Summary'!AV64</f>
        <v>0.90043717425004288</v>
      </c>
      <c r="AH4" s="2">
        <f>'TrRoad_ene - Summary'!AW65/'TrRoad_ene - Summary'!AW64</f>
        <v>0.89618006394530214</v>
      </c>
      <c r="AI4" s="2">
        <f>'TrRoad_ene - Summary'!AX65/'TrRoad_ene - Summary'!AX64</f>
        <v>0.8918138822195808</v>
      </c>
      <c r="AJ4" s="2">
        <f>'TrRoad_ene - Summary'!AY65/'TrRoad_ene - Summary'!AY64</f>
        <v>0.88739216153995903</v>
      </c>
      <c r="AK4" s="2">
        <f>'TrRoad_ene - Summary'!AZ65/'TrRoad_ene - Summary'!AZ64</f>
        <v>0.88292039053737359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Summary'!Q66/'TrRoad_ene - Summary'!Q64</f>
        <v>3.1020798396124091E-2</v>
      </c>
      <c r="C6" s="2">
        <f>'TrRoad_ene - Summary'!R66/'TrRoad_ene - Summary'!R64</f>
        <v>3.1644110595356781E-2</v>
      </c>
      <c r="D6" s="2">
        <f>'TrRoad_ene - Summary'!S66/'TrRoad_ene - Summary'!S64</f>
        <v>3.2403110772005035E-2</v>
      </c>
      <c r="E6" s="2">
        <f>'TrRoad_ene - Summary'!T66/'TrRoad_ene - Summary'!T64</f>
        <v>3.3156774314693938E-2</v>
      </c>
      <c r="F6" s="2">
        <f>'TrRoad_ene - Summary'!U66/'TrRoad_ene - Summary'!U64</f>
        <v>3.4007189997452156E-2</v>
      </c>
      <c r="G6" s="2">
        <f>'TrRoad_ene - Summary'!V66/'TrRoad_ene - Summary'!V64</f>
        <v>3.5337868443077354E-2</v>
      </c>
      <c r="H6" s="2">
        <f>'TrRoad_ene - Summary'!W66/'TrRoad_ene - Summary'!W64</f>
        <v>3.6606206679296198E-2</v>
      </c>
      <c r="I6" s="2">
        <f>'TrRoad_ene - Summary'!X66/'TrRoad_ene - Summary'!X64</f>
        <v>3.7933004175673156E-2</v>
      </c>
      <c r="J6" s="2">
        <f>'TrRoad_ene - Summary'!Y66/'TrRoad_ene - Summary'!Y64</f>
        <v>3.9235518312164507E-2</v>
      </c>
      <c r="K6" s="2">
        <f>'TrRoad_ene - Summary'!Z66/'TrRoad_ene - Summary'!Z64</f>
        <v>4.0576334068222024E-2</v>
      </c>
      <c r="L6" s="2">
        <f>'TrRoad_ene - Summary'!AA66/'TrRoad_ene - Summary'!AA64</f>
        <v>4.2013828191189644E-2</v>
      </c>
      <c r="M6" s="2">
        <f>'TrRoad_ene - Summary'!AB66/'TrRoad_ene - Summary'!AB64</f>
        <v>4.357100445750884E-2</v>
      </c>
      <c r="N6" s="2">
        <f>'TrRoad_ene - Summary'!AC66/'TrRoad_ene - Summary'!AC64</f>
        <v>4.5268510652198723E-2</v>
      </c>
      <c r="O6" s="2">
        <f>'TrRoad_ene - Summary'!AD66/'TrRoad_ene - Summary'!AD64</f>
        <v>4.7138033598360871E-2</v>
      </c>
      <c r="P6" s="2">
        <f>'TrRoad_ene - Summary'!AE66/'TrRoad_ene - Summary'!AE64</f>
        <v>4.9213793480266596E-2</v>
      </c>
      <c r="Q6" s="2">
        <f>'TrRoad_ene - Summary'!AF66/'TrRoad_ene - Summary'!AF64</f>
        <v>5.1532970651395948E-2</v>
      </c>
      <c r="R6" s="2">
        <f>'TrRoad_ene - Summary'!AG66/'TrRoad_ene - Summary'!AG64</f>
        <v>5.3463763944237332E-2</v>
      </c>
      <c r="S6" s="2">
        <f>'TrRoad_ene - Summary'!AH66/'TrRoad_ene - Summary'!AH64</f>
        <v>5.5556113549586367E-2</v>
      </c>
      <c r="T6" s="2">
        <f>'TrRoad_ene - Summary'!AI66/'TrRoad_ene - Summary'!AI64</f>
        <v>5.7748389224130503E-2</v>
      </c>
      <c r="U6" s="2">
        <f>'TrRoad_ene - Summary'!AJ66/'TrRoad_ene - Summary'!AJ64</f>
        <v>6.0088572197080165E-2</v>
      </c>
      <c r="V6" s="2">
        <f>'TrRoad_ene - Summary'!AK66/'TrRoad_ene - Summary'!AK64</f>
        <v>6.2561014096260387E-2</v>
      </c>
      <c r="W6" s="2">
        <f>'TrRoad_ene - Summary'!AL66/'TrRoad_ene - Summary'!AL64</f>
        <v>6.5172706215232454E-2</v>
      </c>
      <c r="X6" s="2">
        <f>'TrRoad_ene - Summary'!AM66/'TrRoad_ene - Summary'!AM64</f>
        <v>6.791414325058584E-2</v>
      </c>
      <c r="Y6" s="2">
        <f>'TrRoad_ene - Summary'!AN66/'TrRoad_ene - Summary'!AN64</f>
        <v>7.0798696609243872E-2</v>
      </c>
      <c r="Z6" s="2">
        <f>'TrRoad_ene - Summary'!AO66/'TrRoad_ene - Summary'!AO64</f>
        <v>7.3823869470328776E-2</v>
      </c>
      <c r="AA6" s="2">
        <f>'TrRoad_ene - Summary'!AP66/'TrRoad_ene - Summary'!AP64</f>
        <v>7.7008001143542282E-2</v>
      </c>
      <c r="AB6" s="2">
        <f>'TrRoad_ene - Summary'!AQ66/'TrRoad_ene - Summary'!AQ64</f>
        <v>8.0348959883126278E-2</v>
      </c>
      <c r="AC6" s="2">
        <f>'TrRoad_ene - Summary'!AR66/'TrRoad_ene - Summary'!AR64</f>
        <v>8.3863565337938165E-2</v>
      </c>
      <c r="AD6" s="2">
        <f>'TrRoad_ene - Summary'!AS66/'TrRoad_ene - Summary'!AS64</f>
        <v>8.754645225445204E-2</v>
      </c>
      <c r="AE6" s="2">
        <f>'TrRoad_ene - Summary'!AT66/'TrRoad_ene - Summary'!AT64</f>
        <v>9.1399977023047307E-2</v>
      </c>
      <c r="AF6" s="2">
        <f>'TrRoad_ene - Summary'!AU66/'TrRoad_ene - Summary'!AU64</f>
        <v>9.5407373068899917E-2</v>
      </c>
      <c r="AG6" s="2">
        <f>'TrRoad_ene - Summary'!AV66/'TrRoad_ene - Summary'!AV64</f>
        <v>9.9562825749957076E-2</v>
      </c>
      <c r="AH6" s="2">
        <f>'TrRoad_ene - Summary'!AW66/'TrRoad_ene - Summary'!AW64</f>
        <v>0.10381993605469794</v>
      </c>
      <c r="AI6" s="2">
        <f>'TrRoad_ene - Summary'!AX66/'TrRoad_ene - Summary'!AX64</f>
        <v>0.10818611778041916</v>
      </c>
      <c r="AJ6" s="2">
        <f>'TrRoad_ene - Summary'!AY66/'TrRoad_ene - Summary'!AY64</f>
        <v>0.11260783846004088</v>
      </c>
      <c r="AK6" s="2">
        <f>'TrRoad_ene - Summary'!AZ66/'TrRoad_ene - Summary'!AZ64</f>
        <v>0.11707960946262649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L11"/>
  <sheetViews>
    <sheetView workbookViewId="0">
      <selection activeCell="B14" sqref="B14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Summary'!Q68/'TrRoad_ene - Summary'!Q67</f>
        <v>0.93821286810929616</v>
      </c>
      <c r="C5" s="2">
        <f>'TrRoad_ene - Summary'!R68/'TrRoad_ene - Summary'!R67</f>
        <v>0.93742483525204945</v>
      </c>
      <c r="D5" s="2">
        <f>'TrRoad_ene - Summary'!S68/'TrRoad_ene - Summary'!S67</f>
        <v>0.93593917206351351</v>
      </c>
      <c r="E5" s="2">
        <f>'TrRoad_ene - Summary'!T68/'TrRoad_ene - Summary'!T67</f>
        <v>0.93483568737530021</v>
      </c>
      <c r="F5" s="2">
        <f>'TrRoad_ene - Summary'!U68/'TrRoad_ene - Summary'!U67</f>
        <v>0.93330324906558149</v>
      </c>
      <c r="G5" s="2">
        <f>'TrRoad_ene - Summary'!V68/'TrRoad_ene - Summary'!V67</f>
        <v>0.93177410528376259</v>
      </c>
      <c r="H5" s="2">
        <f>'TrRoad_ene - Summary'!W68/'TrRoad_ene - Summary'!W67</f>
        <v>0.93063834754695673</v>
      </c>
      <c r="I5" s="2">
        <f>'TrRoad_ene - Summary'!X68/'TrRoad_ene - Summary'!X67</f>
        <v>0.92950843659578042</v>
      </c>
      <c r="J5" s="2">
        <f>'TrRoad_ene - Summary'!Y68/'TrRoad_ene - Summary'!Y67</f>
        <v>0.9290389980764534</v>
      </c>
      <c r="K5" s="2">
        <f>'TrRoad_ene - Summary'!Z68/'TrRoad_ene - Summary'!Z67</f>
        <v>0.92855851898501995</v>
      </c>
      <c r="L5" s="2">
        <f>'TrRoad_ene - Summary'!AA68/'TrRoad_ene - Summary'!AA67</f>
        <v>0.92806596619875115</v>
      </c>
      <c r="M5" s="2">
        <f>'TrRoad_ene - Summary'!AB68/'TrRoad_ene - Summary'!AB67</f>
        <v>0.92757028884735926</v>
      </c>
      <c r="N5" s="2">
        <f>'TrRoad_ene - Summary'!AC68/'TrRoad_ene - Summary'!AC67</f>
        <v>0.92705757213773521</v>
      </c>
      <c r="O5" s="2">
        <f>'TrRoad_ene - Summary'!AD68/'TrRoad_ene - Summary'!AD67</f>
        <v>0.92653336488170268</v>
      </c>
      <c r="P5" s="2">
        <f>'TrRoad_ene - Summary'!AE68/'TrRoad_ene - Summary'!AE67</f>
        <v>0.92600102742413926</v>
      </c>
      <c r="Q5" s="2">
        <f>'TrRoad_ene - Summary'!AF68/'TrRoad_ene - Summary'!AF67</f>
        <v>0.92547252449084327</v>
      </c>
      <c r="R5" s="2">
        <f>'TrRoad_ene - Summary'!AG68/'TrRoad_ene - Summary'!AG67</f>
        <v>0.92511030193608779</v>
      </c>
      <c r="S5" s="2">
        <f>'TrRoad_ene - Summary'!AH68/'TrRoad_ene - Summary'!AH67</f>
        <v>0.92473954914142098</v>
      </c>
      <c r="T5" s="2">
        <f>'TrRoad_ene - Summary'!AI68/'TrRoad_ene - Summary'!AI67</f>
        <v>0.92436300022948859</v>
      </c>
      <c r="U5" s="2">
        <f>'TrRoad_ene - Summary'!AJ68/'TrRoad_ene - Summary'!AJ67</f>
        <v>0.92397680863436171</v>
      </c>
      <c r="V5" s="2">
        <f>'TrRoad_ene - Summary'!AK68/'TrRoad_ene - Summary'!AK67</f>
        <v>0.92358246204692507</v>
      </c>
      <c r="W5" s="2">
        <f>'TrRoad_ene - Summary'!AL68/'TrRoad_ene - Summary'!AL67</f>
        <v>0.92317906434948027</v>
      </c>
      <c r="X5" s="2">
        <f>'TrRoad_ene - Summary'!AM68/'TrRoad_ene - Summary'!AM67</f>
        <v>0.92276922008118933</v>
      </c>
      <c r="Y5" s="2">
        <f>'TrRoad_ene - Summary'!AN68/'TrRoad_ene - Summary'!AN67</f>
        <v>0.92235899381384956</v>
      </c>
      <c r="Z5" s="2">
        <f>'TrRoad_ene - Summary'!AO68/'TrRoad_ene - Summary'!AO67</f>
        <v>0.92193920784845784</v>
      </c>
      <c r="AA5" s="2">
        <f>'TrRoad_ene - Summary'!AP68/'TrRoad_ene - Summary'!AP67</f>
        <v>0.92151604980848134</v>
      </c>
      <c r="AB5" s="2">
        <f>'TrRoad_ene - Summary'!AQ68/'TrRoad_ene - Summary'!AQ67</f>
        <v>0.92108712454824448</v>
      </c>
      <c r="AC5" s="2">
        <f>'TrRoad_ene - Summary'!AR68/'TrRoad_ene - Summary'!AR67</f>
        <v>0.92064928506126453</v>
      </c>
      <c r="AD5" s="2">
        <f>'TrRoad_ene - Summary'!AS68/'TrRoad_ene - Summary'!AS67</f>
        <v>0.92020566171259077</v>
      </c>
      <c r="AE5" s="2">
        <f>'TrRoad_ene - Summary'!AT68/'TrRoad_ene - Summary'!AT67</f>
        <v>0.91976059247304809</v>
      </c>
      <c r="AF5" s="2">
        <f>'TrRoad_ene - Summary'!AU68/'TrRoad_ene - Summary'!AU67</f>
        <v>0.91931443236087729</v>
      </c>
      <c r="AG5" s="2">
        <f>'TrRoad_ene - Summary'!AV68/'TrRoad_ene - Summary'!AV67</f>
        <v>0.91886165845789125</v>
      </c>
      <c r="AH5" s="2">
        <f>'TrRoad_ene - Summary'!AW68/'TrRoad_ene - Summary'!AW67</f>
        <v>0.91840708707466268</v>
      </c>
      <c r="AI5" s="2">
        <f>'TrRoad_ene - Summary'!AX68/'TrRoad_ene - Summary'!AX67</f>
        <v>0.91795061974802894</v>
      </c>
      <c r="AJ5" s="2">
        <f>'TrRoad_ene - Summary'!AY68/'TrRoad_ene - Summary'!AY67</f>
        <v>0.91749227656199628</v>
      </c>
      <c r="AK5" s="2">
        <f>'TrRoad_ene - Summary'!AZ68/'TrRoad_ene - Summary'!AZ67</f>
        <v>0.91702987743317943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Summary'!Q69/'TrRoad_ene - Summary'!Q67</f>
        <v>6.1787131890703839E-2</v>
      </c>
      <c r="C7" s="2">
        <f>'TrRoad_ene - Summary'!R69/'TrRoad_ene - Summary'!R67</f>
        <v>6.2575164747950607E-2</v>
      </c>
      <c r="D7" s="2">
        <f>'TrRoad_ene - Summary'!S69/'TrRoad_ene - Summary'!S67</f>
        <v>6.4060827936486417E-2</v>
      </c>
      <c r="E7" s="2">
        <f>'TrRoad_ene - Summary'!T69/'TrRoad_ene - Summary'!T67</f>
        <v>6.5164312624699822E-2</v>
      </c>
      <c r="F7" s="2">
        <f>'TrRoad_ene - Summary'!U69/'TrRoad_ene - Summary'!U67</f>
        <v>6.6696750934418542E-2</v>
      </c>
      <c r="G7" s="2">
        <f>'TrRoad_ene - Summary'!V69/'TrRoad_ene - Summary'!V67</f>
        <v>6.8225894716237356E-2</v>
      </c>
      <c r="H7" s="2">
        <f>'TrRoad_ene - Summary'!W69/'TrRoad_ene - Summary'!W67</f>
        <v>6.9361652453043265E-2</v>
      </c>
      <c r="I7" s="2">
        <f>'TrRoad_ene - Summary'!X69/'TrRoad_ene - Summary'!X67</f>
        <v>7.0491563404219526E-2</v>
      </c>
      <c r="J7" s="2">
        <f>'TrRoad_ene - Summary'!Y69/'TrRoad_ene - Summary'!Y67</f>
        <v>7.0961001923546693E-2</v>
      </c>
      <c r="K7" s="2">
        <f>'TrRoad_ene - Summary'!Z69/'TrRoad_ene - Summary'!Z67</f>
        <v>7.144148101498006E-2</v>
      </c>
      <c r="L7" s="2">
        <f>'TrRoad_ene - Summary'!AA69/'TrRoad_ene - Summary'!AA67</f>
        <v>7.1934033801248867E-2</v>
      </c>
      <c r="M7" s="2">
        <f>'TrRoad_ene - Summary'!AB69/'TrRoad_ene - Summary'!AB67</f>
        <v>7.2429711152640769E-2</v>
      </c>
      <c r="N7" s="2">
        <f>'TrRoad_ene - Summary'!AC69/'TrRoad_ene - Summary'!AC67</f>
        <v>7.2942427862264819E-2</v>
      </c>
      <c r="O7" s="2">
        <f>'TrRoad_ene - Summary'!AD69/'TrRoad_ene - Summary'!AD67</f>
        <v>7.3466635118297277E-2</v>
      </c>
      <c r="P7" s="2">
        <f>'TrRoad_ene - Summary'!AE69/'TrRoad_ene - Summary'!AE67</f>
        <v>7.399897257586073E-2</v>
      </c>
      <c r="Q7" s="2">
        <f>'TrRoad_ene - Summary'!AF69/'TrRoad_ene - Summary'!AF67</f>
        <v>7.4527475509156754E-2</v>
      </c>
      <c r="R7" s="2">
        <f>'TrRoad_ene - Summary'!AG69/'TrRoad_ene - Summary'!AG67</f>
        <v>7.4889698063912227E-2</v>
      </c>
      <c r="S7" s="2">
        <f>'TrRoad_ene - Summary'!AH69/'TrRoad_ene - Summary'!AH67</f>
        <v>7.5260450858579034E-2</v>
      </c>
      <c r="T7" s="2">
        <f>'TrRoad_ene - Summary'!AI69/'TrRoad_ene - Summary'!AI67</f>
        <v>7.5636999770511415E-2</v>
      </c>
      <c r="U7" s="2">
        <f>'TrRoad_ene - Summary'!AJ69/'TrRoad_ene - Summary'!AJ67</f>
        <v>7.602319136563819E-2</v>
      </c>
      <c r="V7" s="2">
        <f>'TrRoad_ene - Summary'!AK69/'TrRoad_ene - Summary'!AK67</f>
        <v>7.6417537953075002E-2</v>
      </c>
      <c r="W7" s="2">
        <f>'TrRoad_ene - Summary'!AL69/'TrRoad_ene - Summary'!AL67</f>
        <v>7.6820935650519701E-2</v>
      </c>
      <c r="X7" s="2">
        <f>'TrRoad_ene - Summary'!AM69/'TrRoad_ene - Summary'!AM67</f>
        <v>7.723077991881061E-2</v>
      </c>
      <c r="Y7" s="2">
        <f>'TrRoad_ene - Summary'!AN69/'TrRoad_ene - Summary'!AN67</f>
        <v>7.7641006186150469E-2</v>
      </c>
      <c r="Z7" s="2">
        <f>'TrRoad_ene - Summary'!AO69/'TrRoad_ene - Summary'!AO67</f>
        <v>7.8060792151542241E-2</v>
      </c>
      <c r="AA7" s="2">
        <f>'TrRoad_ene - Summary'!AP69/'TrRoad_ene - Summary'!AP67</f>
        <v>7.8483950191518631E-2</v>
      </c>
      <c r="AB7" s="2">
        <f>'TrRoad_ene - Summary'!AQ69/'TrRoad_ene - Summary'!AQ67</f>
        <v>7.8912875451755474E-2</v>
      </c>
      <c r="AC7" s="2">
        <f>'TrRoad_ene - Summary'!AR69/'TrRoad_ene - Summary'!AR67</f>
        <v>7.9350714938735453E-2</v>
      </c>
      <c r="AD7" s="2">
        <f>'TrRoad_ene - Summary'!AS69/'TrRoad_ene - Summary'!AS67</f>
        <v>7.9794338287409214E-2</v>
      </c>
      <c r="AE7" s="2">
        <f>'TrRoad_ene - Summary'!AT69/'TrRoad_ene - Summary'!AT67</f>
        <v>8.0239407526951981E-2</v>
      </c>
      <c r="AF7" s="2">
        <f>'TrRoad_ene - Summary'!AU69/'TrRoad_ene - Summary'!AU67</f>
        <v>8.0685567639122657E-2</v>
      </c>
      <c r="AG7" s="2">
        <f>'TrRoad_ene - Summary'!AV69/'TrRoad_ene - Summary'!AV67</f>
        <v>8.1138341542108888E-2</v>
      </c>
      <c r="AH7" s="2">
        <f>'TrRoad_ene - Summary'!AW69/'TrRoad_ene - Summary'!AW67</f>
        <v>8.1592912925337394E-2</v>
      </c>
      <c r="AI7" s="2">
        <f>'TrRoad_ene - Summary'!AX69/'TrRoad_ene - Summary'!AX67</f>
        <v>8.2049380251970963E-2</v>
      </c>
      <c r="AJ7" s="2">
        <f>'TrRoad_ene - Summary'!AY69/'TrRoad_ene - Summary'!AY67</f>
        <v>8.2507723438003597E-2</v>
      </c>
      <c r="AK7" s="2">
        <f>'TrRoad_ene - Summary'!AZ69/'TrRoad_ene - Summary'!AZ67</f>
        <v>8.2970122566820514E-2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workbookViewId="0">
      <selection activeCell="E2" sqref="E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f>C2</f>
        <v>0.24809071087929011</v>
      </c>
      <c r="C2">
        <f>'TrRoad_ene - Summary'!R76/'TrRoad_ene - Summary'!R74</f>
        <v>0.24809071087929011</v>
      </c>
      <c r="D2">
        <f>'TrRoad_ene - Summary'!S76/'TrRoad_ene - Summary'!S74</f>
        <v>0.24816162863537827</v>
      </c>
      <c r="E2">
        <f>'TrRoad_ene - Summary'!T76/'TrRoad_ene - Summary'!T74</f>
        <v>0.24818872115253932</v>
      </c>
      <c r="F2">
        <f>'TrRoad_ene - Summary'!U76/'TrRoad_ene - Summary'!U74</f>
        <v>0.24821577561787428</v>
      </c>
      <c r="G2">
        <f>'TrRoad_ene - Summary'!V76/'TrRoad_ene - Summary'!V74</f>
        <v>0.24834459747932325</v>
      </c>
      <c r="H2">
        <f>'TrRoad_ene - Summary'!W76/'TrRoad_ene - Summary'!W74</f>
        <v>0.248443887111786</v>
      </c>
      <c r="I2">
        <f>'TrRoad_ene - Summary'!X76/'TrRoad_ene - Summary'!X74</f>
        <v>0.24854856798669181</v>
      </c>
      <c r="J2">
        <f>'TrRoad_ene - Summary'!Y76/'TrRoad_ene - Summary'!Y74</f>
        <v>0.24867954554678739</v>
      </c>
      <c r="K2">
        <f>'TrRoad_ene - Summary'!Z76/'TrRoad_ene - Summary'!Z74</f>
        <v>0.24888839635594071</v>
      </c>
      <c r="L2">
        <f>'TrRoad_ene - Summary'!AA76/'TrRoad_ene - Summary'!AA74</f>
        <v>0.24924443006443911</v>
      </c>
      <c r="M2">
        <f>'TrRoad_ene - Summary'!AB76/'TrRoad_ene - Summary'!AB74</f>
        <v>0.2497802750427377</v>
      </c>
      <c r="N2">
        <f>'TrRoad_ene - Summary'!AC76/'TrRoad_ene - Summary'!AC74</f>
        <v>0.2505241184509987</v>
      </c>
      <c r="O2">
        <f>'TrRoad_ene - Summary'!AD76/'TrRoad_ene - Summary'!AD74</f>
        <v>0.25150424943110239</v>
      </c>
      <c r="P2">
        <f>'TrRoad_ene - Summary'!AE76/'TrRoad_ene - Summary'!AE74</f>
        <v>0.25272864877711065</v>
      </c>
      <c r="Q2">
        <f>'TrRoad_ene - Summary'!AF76/'TrRoad_ene - Summary'!AF74</f>
        <v>0.25420279993297001</v>
      </c>
      <c r="R2">
        <f>'TrRoad_ene - Summary'!AG76/'TrRoad_ene - Summary'!AG74</f>
        <v>0.25589426342061117</v>
      </c>
      <c r="S2">
        <f>'TrRoad_ene - Summary'!AH76/'TrRoad_ene - Summary'!AH74</f>
        <v>0.25774641611595606</v>
      </c>
      <c r="T2">
        <f>'TrRoad_ene - Summary'!AI76/'TrRoad_ene - Summary'!AI74</f>
        <v>0.25966710811286808</v>
      </c>
      <c r="U2">
        <f>'TrRoad_ene - Summary'!AJ76/'TrRoad_ene - Summary'!AJ74</f>
        <v>0.26161335494644045</v>
      </c>
      <c r="V2">
        <f>'TrRoad_ene - Summary'!AK76/'TrRoad_ene - Summary'!AK74</f>
        <v>0.26353089082958586</v>
      </c>
      <c r="W2">
        <f>'TrRoad_ene - Summary'!AL76/'TrRoad_ene - Summary'!AL74</f>
        <v>0.26538807016887489</v>
      </c>
      <c r="X2">
        <f>'TrRoad_ene - Summary'!AM76/'TrRoad_ene - Summary'!AM74</f>
        <v>0.26716352680739958</v>
      </c>
      <c r="Y2">
        <f>'TrRoad_ene - Summary'!AN76/'TrRoad_ene - Summary'!AN74</f>
        <v>0.2688513493582369</v>
      </c>
      <c r="Z2">
        <f>'TrRoad_ene - Summary'!AO76/'TrRoad_ene - Summary'!AO74</f>
        <v>0.27045808370960306</v>
      </c>
      <c r="AA2">
        <f>'TrRoad_ene - Summary'!AP76/'TrRoad_ene - Summary'!AP74</f>
        <v>0.27199604768278168</v>
      </c>
      <c r="AB2">
        <f>'TrRoad_ene - Summary'!AQ76/'TrRoad_ene - Summary'!AQ74</f>
        <v>0.27349602233259351</v>
      </c>
      <c r="AC2">
        <f>'TrRoad_ene - Summary'!AR76/'TrRoad_ene - Summary'!AR74</f>
        <v>0.27499077383773141</v>
      </c>
      <c r="AD2">
        <f>'TrRoad_ene - Summary'!AS76/'TrRoad_ene - Summary'!AS74</f>
        <v>0.27650433433646471</v>
      </c>
      <c r="AE2">
        <f>'TrRoad_ene - Summary'!AT76/'TrRoad_ene - Summary'!AT74</f>
        <v>0.27805884057494668</v>
      </c>
      <c r="AF2">
        <f>'TrRoad_ene - Summary'!AU76/'TrRoad_ene - Summary'!AU74</f>
        <v>0.2796745819462822</v>
      </c>
      <c r="AG2">
        <f>'TrRoad_ene - Summary'!AV76/'TrRoad_ene - Summary'!AV74</f>
        <v>0.28136369687540247</v>
      </c>
      <c r="AH2">
        <f>'TrRoad_ene - Summary'!AW76/'TrRoad_ene - Summary'!AW74</f>
        <v>0.28314436867308418</v>
      </c>
      <c r="AI2">
        <f>'TrRoad_ene - Summary'!AX76/'TrRoad_ene - Summary'!AX74</f>
        <v>0.28502833537573885</v>
      </c>
      <c r="AJ2">
        <f>'TrRoad_ene - Summary'!AY76/'TrRoad_ene - Summary'!AY74</f>
        <v>0.28701643495057139</v>
      </c>
      <c r="AK2">
        <f>'TrRoad_ene - Summary'!AZ76/'TrRoad_ene - Summary'!AZ74</f>
        <v>0.28909605865632138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C5</f>
        <v>0.75190928912070987</v>
      </c>
      <c r="C5">
        <f>'TrRoad_ene - Summary'!R75/'TrRoad_ene - Summary'!R74</f>
        <v>0.75190928912070987</v>
      </c>
      <c r="D5">
        <f>'TrRoad_ene - Summary'!S75/'TrRoad_ene - Summary'!S74</f>
        <v>0.75183837136462173</v>
      </c>
      <c r="E5">
        <f>'TrRoad_ene - Summary'!T75/'TrRoad_ene - Summary'!T74</f>
        <v>0.75181127884746068</v>
      </c>
      <c r="F5">
        <f>'TrRoad_ene - Summary'!U75/'TrRoad_ene - Summary'!U74</f>
        <v>0.75178422438212578</v>
      </c>
      <c r="G5">
        <f>'TrRoad_ene - Summary'!V75/'TrRoad_ene - Summary'!V74</f>
        <v>0.75165540252067675</v>
      </c>
      <c r="H5">
        <f>'TrRoad_ene - Summary'!W75/'TrRoad_ene - Summary'!W74</f>
        <v>0.75155611288821389</v>
      </c>
      <c r="I5">
        <f>'TrRoad_ene - Summary'!X75/'TrRoad_ene - Summary'!X74</f>
        <v>0.75145143201330822</v>
      </c>
      <c r="J5">
        <f>'TrRoad_ene - Summary'!Y75/'TrRoad_ene - Summary'!Y74</f>
        <v>0.75132045445321249</v>
      </c>
      <c r="K5">
        <f>'TrRoad_ene - Summary'!Z75/'TrRoad_ene - Summary'!Z74</f>
        <v>0.75111160364405927</v>
      </c>
      <c r="L5">
        <f>'TrRoad_ene - Summary'!AA75/'TrRoad_ene - Summary'!AA74</f>
        <v>0.75075556993556081</v>
      </c>
      <c r="M5">
        <f>'TrRoad_ene - Summary'!AB75/'TrRoad_ene - Summary'!AB74</f>
        <v>0.75021972495726219</v>
      </c>
      <c r="N5">
        <f>'TrRoad_ene - Summary'!AC75/'TrRoad_ene - Summary'!AC74</f>
        <v>0.74947588154900124</v>
      </c>
      <c r="O5">
        <f>'TrRoad_ene - Summary'!AD75/'TrRoad_ene - Summary'!AD74</f>
        <v>0.74849575056889761</v>
      </c>
      <c r="P5">
        <f>'TrRoad_ene - Summary'!AE75/'TrRoad_ene - Summary'!AE74</f>
        <v>0.74727135122288946</v>
      </c>
      <c r="Q5">
        <f>'TrRoad_ene - Summary'!AF75/'TrRoad_ene - Summary'!AF74</f>
        <v>0.74579720006702999</v>
      </c>
      <c r="R5">
        <f>'TrRoad_ene - Summary'!AG75/'TrRoad_ene - Summary'!AG74</f>
        <v>0.74410573657938883</v>
      </c>
      <c r="S5">
        <f>'TrRoad_ene - Summary'!AH75/'TrRoad_ene - Summary'!AH74</f>
        <v>0.74225358388404405</v>
      </c>
      <c r="T5">
        <f>'TrRoad_ene - Summary'!AI75/'TrRoad_ene - Summary'!AI74</f>
        <v>0.74033289188713192</v>
      </c>
      <c r="U5">
        <f>'TrRoad_ene - Summary'!AJ75/'TrRoad_ene - Summary'!AJ74</f>
        <v>0.73838664505355955</v>
      </c>
      <c r="V5">
        <f>'TrRoad_ene - Summary'!AK75/'TrRoad_ene - Summary'!AK74</f>
        <v>0.73646910917041419</v>
      </c>
      <c r="W5">
        <f>'TrRoad_ene - Summary'!AL75/'TrRoad_ene - Summary'!AL74</f>
        <v>0.73461192983112511</v>
      </c>
      <c r="X5">
        <f>'TrRoad_ene - Summary'!AM75/'TrRoad_ene - Summary'!AM74</f>
        <v>0.73283647319260037</v>
      </c>
      <c r="Y5">
        <f>'TrRoad_ene - Summary'!AN75/'TrRoad_ene - Summary'!AN74</f>
        <v>0.73114865064176315</v>
      </c>
      <c r="Z5">
        <f>'TrRoad_ene - Summary'!AO75/'TrRoad_ene - Summary'!AO74</f>
        <v>0.729541916290397</v>
      </c>
      <c r="AA5">
        <f>'TrRoad_ene - Summary'!AP75/'TrRoad_ene - Summary'!AP74</f>
        <v>0.72800395231721837</v>
      </c>
      <c r="AB5">
        <f>'TrRoad_ene - Summary'!AQ75/'TrRoad_ene - Summary'!AQ74</f>
        <v>0.72650397766740649</v>
      </c>
      <c r="AC5">
        <f>'TrRoad_ene - Summary'!AR75/'TrRoad_ene - Summary'!AR74</f>
        <v>0.72500922616226848</v>
      </c>
      <c r="AD5">
        <f>'TrRoad_ene - Summary'!AS75/'TrRoad_ene - Summary'!AS74</f>
        <v>0.7234956656635354</v>
      </c>
      <c r="AE5">
        <f>'TrRoad_ene - Summary'!AT75/'TrRoad_ene - Summary'!AT74</f>
        <v>0.72194115942505344</v>
      </c>
      <c r="AF5">
        <f>'TrRoad_ene - Summary'!AU75/'TrRoad_ene - Summary'!AU74</f>
        <v>0.72032541805371786</v>
      </c>
      <c r="AG5">
        <f>'TrRoad_ene - Summary'!AV75/'TrRoad_ene - Summary'!AV74</f>
        <v>0.7186363031245977</v>
      </c>
      <c r="AH5">
        <f>'TrRoad_ene - Summary'!AW75/'TrRoad_ene - Summary'!AW74</f>
        <v>0.71685563132691577</v>
      </c>
      <c r="AI5">
        <f>'TrRoad_ene - Summary'!AX75/'TrRoad_ene - Summary'!AX74</f>
        <v>0.71497166462426098</v>
      </c>
      <c r="AJ5">
        <f>'TrRoad_ene - Summary'!AY75/'TrRoad_ene - Summary'!AY74</f>
        <v>0.71298356504942872</v>
      </c>
      <c r="AK5">
        <f>'TrRoad_ene - Summary'!AZ75/'TrRoad_ene - Summary'!AZ74</f>
        <v>0.71090394134367874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showGridLines="0" tabSelected="1" zoomScaleNormal="100" workbookViewId="0">
      <pane xSplit="1" ySplit="1" topLeftCell="P11" activePane="bottomRight" state="frozen"/>
      <selection activeCell="D1" sqref="D1"/>
      <selection pane="topRight" activeCell="D1" sqref="D1"/>
      <selection pane="bottomLeft" activeCell="D1" sqref="D1"/>
      <selection pane="bottomRight" activeCell="R19" sqref="Q19:R19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8.08984375" style="10" bestFit="1" customWidth="1"/>
    <col min="20" max="16384" width="9.08984375" style="10"/>
  </cols>
  <sheetData>
    <row r="1" spans="1:52" ht="13.5" customHeight="1" x14ac:dyDescent="0.25">
      <c r="A1" s="8" t="s">
        <v>89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70">
        <v>2015</v>
      </c>
      <c r="R1" s="68">
        <v>2016</v>
      </c>
      <c r="S1" s="68">
        <v>2017</v>
      </c>
      <c r="T1" s="68">
        <v>2018</v>
      </c>
      <c r="U1" s="68">
        <v>2019</v>
      </c>
      <c r="V1" s="68">
        <v>2020</v>
      </c>
      <c r="W1" s="68">
        <v>2021</v>
      </c>
      <c r="X1" s="68">
        <v>2022</v>
      </c>
      <c r="Y1" s="68">
        <v>2023</v>
      </c>
      <c r="Z1" s="68">
        <v>2024</v>
      </c>
      <c r="AA1" s="68">
        <v>2025</v>
      </c>
      <c r="AB1" s="68">
        <v>2026</v>
      </c>
      <c r="AC1" s="68">
        <v>2027</v>
      </c>
      <c r="AD1" s="68">
        <v>2028</v>
      </c>
      <c r="AE1" s="68">
        <v>2029</v>
      </c>
      <c r="AF1" s="68">
        <v>2030</v>
      </c>
      <c r="AG1" s="68">
        <v>2031</v>
      </c>
      <c r="AH1" s="68">
        <v>2032</v>
      </c>
      <c r="AI1" s="68">
        <v>2033</v>
      </c>
      <c r="AJ1" s="68">
        <v>2034</v>
      </c>
      <c r="AK1" s="68">
        <v>2035</v>
      </c>
      <c r="AL1" s="68">
        <v>2036</v>
      </c>
      <c r="AM1" s="68">
        <v>2037</v>
      </c>
      <c r="AN1" s="68">
        <v>2038</v>
      </c>
      <c r="AO1" s="68">
        <v>2039</v>
      </c>
      <c r="AP1" s="68">
        <v>2040</v>
      </c>
      <c r="AQ1" s="68">
        <v>2041</v>
      </c>
      <c r="AR1" s="68">
        <v>2042</v>
      </c>
      <c r="AS1" s="68">
        <v>2043</v>
      </c>
      <c r="AT1" s="68">
        <v>2044</v>
      </c>
      <c r="AU1" s="68">
        <v>2045</v>
      </c>
      <c r="AV1" s="68">
        <v>2046</v>
      </c>
      <c r="AW1" s="68">
        <v>2047</v>
      </c>
      <c r="AX1" s="68">
        <v>2048</v>
      </c>
      <c r="AY1" s="68">
        <v>2049</v>
      </c>
      <c r="AZ1" s="69">
        <v>2050</v>
      </c>
    </row>
    <row r="2" spans="1:52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">
        <v>90</v>
      </c>
    </row>
    <row r="3" spans="1:52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0" t="s">
        <v>91</v>
      </c>
    </row>
    <row r="4" spans="1:52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52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52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52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52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52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</row>
    <row r="10" spans="1:52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</row>
    <row r="11" spans="1:52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</row>
    <row r="12" spans="1:52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</row>
    <row r="13" spans="1:52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</row>
    <row r="14" spans="1:52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</row>
    <row r="15" spans="1:52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</row>
    <row r="17" spans="1:52" ht="11.5" customHeight="1" x14ac:dyDescent="0.35">
      <c r="A17" s="13" t="s">
        <v>37</v>
      </c>
      <c r="B17" s="22">
        <f t="shared" ref="B17:Q17" si="3">B18+B62</f>
        <v>244237.73400539864</v>
      </c>
      <c r="C17" s="22">
        <f t="shared" si="3"/>
        <v>248628.56551995286</v>
      </c>
      <c r="D17" s="22">
        <f t="shared" si="3"/>
        <v>251960.88960817133</v>
      </c>
      <c r="E17" s="22">
        <f t="shared" si="3"/>
        <v>254729.8287640225</v>
      </c>
      <c r="F17" s="22">
        <f t="shared" si="3"/>
        <v>260845.32852344739</v>
      </c>
      <c r="G17" s="22">
        <f t="shared" si="3"/>
        <v>261582.44390691724</v>
      </c>
      <c r="H17" s="22">
        <f t="shared" si="3"/>
        <v>267410.44039810135</v>
      </c>
      <c r="I17" s="22">
        <f t="shared" si="3"/>
        <v>271703.68640158942</v>
      </c>
      <c r="J17" s="22">
        <f t="shared" si="3"/>
        <v>267994.98998874205</v>
      </c>
      <c r="K17" s="22">
        <f t="shared" si="3"/>
        <v>262200.17333709233</v>
      </c>
      <c r="L17" s="22">
        <f t="shared" si="3"/>
        <v>261540.5599039607</v>
      </c>
      <c r="M17" s="22">
        <f t="shared" si="3"/>
        <v>259094.44784052114</v>
      </c>
      <c r="N17" s="22">
        <f t="shared" si="3"/>
        <v>250348.02490716748</v>
      </c>
      <c r="O17" s="22">
        <f t="shared" si="3"/>
        <v>247851.61333073338</v>
      </c>
      <c r="P17" s="22">
        <f t="shared" si="3"/>
        <v>252373.7381497125</v>
      </c>
      <c r="Q17" s="22">
        <f t="shared" si="3"/>
        <v>265654.28541609395</v>
      </c>
    </row>
    <row r="18" spans="1:52" ht="11.5" customHeight="1" x14ac:dyDescent="0.35">
      <c r="A18" s="23" t="s">
        <v>21</v>
      </c>
      <c r="B18" s="24">
        <f t="shared" ref="B18:Q18" si="4">B19+B23+B43</f>
        <v>163113.76105603576</v>
      </c>
      <c r="C18" s="24">
        <f t="shared" si="4"/>
        <v>165438.54389299714</v>
      </c>
      <c r="D18" s="24">
        <f t="shared" si="4"/>
        <v>167575.44475305887</v>
      </c>
      <c r="E18" s="24">
        <f t="shared" si="4"/>
        <v>167465.59842317284</v>
      </c>
      <c r="F18" s="24">
        <f t="shared" si="4"/>
        <v>169708.7883001049</v>
      </c>
      <c r="G18" s="24">
        <f t="shared" si="4"/>
        <v>167949.21671941745</v>
      </c>
      <c r="H18" s="24">
        <f t="shared" si="4"/>
        <v>171614.93032909333</v>
      </c>
      <c r="I18" s="24">
        <f t="shared" si="4"/>
        <v>172712.56039878362</v>
      </c>
      <c r="J18" s="24">
        <f t="shared" si="4"/>
        <v>170876.46430676139</v>
      </c>
      <c r="K18" s="24">
        <f t="shared" si="4"/>
        <v>170371.45657925479</v>
      </c>
      <c r="L18" s="24">
        <f t="shared" si="4"/>
        <v>167300.43471814092</v>
      </c>
      <c r="M18" s="24">
        <f t="shared" si="4"/>
        <v>165772.72829380838</v>
      </c>
      <c r="N18" s="24">
        <f t="shared" si="4"/>
        <v>160974.64178141337</v>
      </c>
      <c r="O18" s="24">
        <f t="shared" si="4"/>
        <v>159867.81855308986</v>
      </c>
      <c r="P18" s="24">
        <f t="shared" si="4"/>
        <v>164908.08295970029</v>
      </c>
      <c r="Q18" s="24">
        <f t="shared" si="4"/>
        <v>176930.1497914682</v>
      </c>
    </row>
    <row r="19" spans="1:52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81">
        <f>Q20+Q22</f>
        <v>3840.87898443837</v>
      </c>
      <c r="R19" s="81">
        <f>R20+R22</f>
        <v>3684.6196664938661</v>
      </c>
      <c r="S19" s="81">
        <f t="shared" ref="S19:AZ19" si="5">S20+S22</f>
        <v>3674.0794341168726</v>
      </c>
      <c r="T19" s="81">
        <f t="shared" si="5"/>
        <v>3644.801942207625</v>
      </c>
      <c r="U19" s="81">
        <f t="shared" si="5"/>
        <v>3605.1649510949246</v>
      </c>
      <c r="V19" s="81">
        <f t="shared" si="5"/>
        <v>3546.3735703188254</v>
      </c>
      <c r="W19" s="81">
        <f t="shared" si="5"/>
        <v>3467.7259936083542</v>
      </c>
      <c r="X19" s="81">
        <f t="shared" si="5"/>
        <v>3378.8419671272695</v>
      </c>
      <c r="Y19" s="81">
        <f t="shared" si="5"/>
        <v>3284.0921744319498</v>
      </c>
      <c r="Z19" s="81">
        <f t="shared" si="5"/>
        <v>3191.4653436278923</v>
      </c>
      <c r="AA19" s="81">
        <f t="shared" si="5"/>
        <v>3112.9062125843434</v>
      </c>
      <c r="AB19" s="81">
        <f t="shared" si="5"/>
        <v>3050.9844492740499</v>
      </c>
      <c r="AC19" s="81">
        <f t="shared" si="5"/>
        <v>3005.8624952980504</v>
      </c>
      <c r="AD19" s="81">
        <f t="shared" si="5"/>
        <v>2977.6854495254652</v>
      </c>
      <c r="AE19" s="81">
        <f t="shared" si="5"/>
        <v>2961.4984251895885</v>
      </c>
      <c r="AF19" s="81">
        <f t="shared" si="5"/>
        <v>2954.1257033714924</v>
      </c>
      <c r="AG19" s="81">
        <f t="shared" si="5"/>
        <v>2951.712935285967</v>
      </c>
      <c r="AH19" s="81">
        <f t="shared" si="5"/>
        <v>2950.2793465136056</v>
      </c>
      <c r="AI19" s="81">
        <f t="shared" si="5"/>
        <v>2948.9308592229668</v>
      </c>
      <c r="AJ19" s="81">
        <f t="shared" si="5"/>
        <v>2946.6316456857976</v>
      </c>
      <c r="AK19" s="81">
        <f t="shared" si="5"/>
        <v>2941.8361374776232</v>
      </c>
      <c r="AL19" s="81">
        <f t="shared" si="5"/>
        <v>2935.4157877762455</v>
      </c>
      <c r="AM19" s="81">
        <f t="shared" si="5"/>
        <v>2927.347538750199</v>
      </c>
      <c r="AN19" s="81">
        <f t="shared" si="5"/>
        <v>2917.5832908662046</v>
      </c>
      <c r="AO19" s="81">
        <f t="shared" si="5"/>
        <v>2905.7379905435132</v>
      </c>
      <c r="AP19" s="81">
        <f t="shared" si="5"/>
        <v>2892.0595654044469</v>
      </c>
      <c r="AQ19" s="81">
        <f t="shared" si="5"/>
        <v>2877.0156243029855</v>
      </c>
      <c r="AR19" s="81">
        <f t="shared" si="5"/>
        <v>2862.2248301895283</v>
      </c>
      <c r="AS19" s="81">
        <f t="shared" si="5"/>
        <v>2849.0975735718953</v>
      </c>
      <c r="AT19" s="81">
        <f t="shared" si="5"/>
        <v>2836.4610421980105</v>
      </c>
      <c r="AU19" s="81">
        <f t="shared" si="5"/>
        <v>2825.8209922663659</v>
      </c>
      <c r="AV19" s="81">
        <f t="shared" si="5"/>
        <v>2815.3027560840419</v>
      </c>
      <c r="AW19" s="81">
        <f t="shared" si="5"/>
        <v>2805.2586225873956</v>
      </c>
      <c r="AX19" s="81">
        <f t="shared" si="5"/>
        <v>2796.833881049899</v>
      </c>
      <c r="AY19" s="81">
        <f t="shared" si="5"/>
        <v>2788.7940465426518</v>
      </c>
      <c r="AZ19" s="81">
        <f t="shared" si="5"/>
        <v>2782.573733529041</v>
      </c>
    </row>
    <row r="20" spans="1:52" ht="11.5" customHeight="1" x14ac:dyDescent="0.25">
      <c r="A20" s="84" t="s">
        <v>71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66">
        <v>3738.5459901993549</v>
      </c>
      <c r="R20" s="66">
        <v>3579.6552651745046</v>
      </c>
      <c r="S20" s="66">
        <v>3567.3952383402898</v>
      </c>
      <c r="T20" s="66">
        <v>3536.9571462037911</v>
      </c>
      <c r="U20" s="66">
        <v>3496.5076817830136</v>
      </c>
      <c r="V20" s="66">
        <v>3437.3784973993866</v>
      </c>
      <c r="W20" s="66">
        <v>3359.2074679657162</v>
      </c>
      <c r="X20" s="66">
        <v>3271.0281983492309</v>
      </c>
      <c r="Y20" s="66">
        <v>3177.176080588637</v>
      </c>
      <c r="Z20" s="66">
        <v>3085.3724790930496</v>
      </c>
      <c r="AA20" s="66">
        <v>3007.121128523072</v>
      </c>
      <c r="AB20" s="66">
        <v>2944.9251183542092</v>
      </c>
      <c r="AC20" s="66">
        <v>2898.9892175934465</v>
      </c>
      <c r="AD20" s="66">
        <v>2869.4550058313725</v>
      </c>
      <c r="AE20" s="66">
        <v>2851.4364972313842</v>
      </c>
      <c r="AF20" s="66">
        <v>2841.8406016377612</v>
      </c>
      <c r="AG20" s="66">
        <v>2838.2812875702889</v>
      </c>
      <c r="AH20" s="66">
        <v>2835.6898181305637</v>
      </c>
      <c r="AI20" s="66">
        <v>2833.2170088355365</v>
      </c>
      <c r="AJ20" s="66">
        <v>2829.8318791389925</v>
      </c>
      <c r="AK20" s="66">
        <v>2824.0436177073939</v>
      </c>
      <c r="AL20" s="66">
        <v>2816.6791450906908</v>
      </c>
      <c r="AM20" s="66">
        <v>2807.7526560664901</v>
      </c>
      <c r="AN20" s="66">
        <v>2797.1732331917106</v>
      </c>
      <c r="AO20" s="66">
        <v>2784.5792080941565</v>
      </c>
      <c r="AP20" s="66">
        <v>2770.1930288835315</v>
      </c>
      <c r="AQ20" s="66">
        <v>2754.4708571967394</v>
      </c>
      <c r="AR20" s="66">
        <v>2738.9800722416167</v>
      </c>
      <c r="AS20" s="66">
        <v>2725.0872363475296</v>
      </c>
      <c r="AT20" s="66">
        <v>2711.670631741662</v>
      </c>
      <c r="AU20" s="66">
        <v>2700.1796718649989</v>
      </c>
      <c r="AV20" s="66">
        <v>2688.8091778331855</v>
      </c>
      <c r="AW20" s="66">
        <v>2677.8918799455464</v>
      </c>
      <c r="AX20" s="66">
        <v>2668.5266508651521</v>
      </c>
      <c r="AY20" s="66">
        <v>2659.5329825148137</v>
      </c>
      <c r="AZ20" s="66">
        <v>2652.2886388186985</v>
      </c>
    </row>
    <row r="21" spans="1:52" ht="11.5" customHeight="1" x14ac:dyDescent="0.25">
      <c r="A21" s="84" t="s">
        <v>47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v>0</v>
      </c>
      <c r="R21" s="75">
        <v>12.960008998988846</v>
      </c>
      <c r="S21" s="75">
        <v>26.107566015487777</v>
      </c>
      <c r="T21" s="75">
        <v>40.278000642898981</v>
      </c>
      <c r="U21" s="75">
        <v>55.76581334407787</v>
      </c>
      <c r="V21" s="75">
        <v>72.129485284094926</v>
      </c>
      <c r="W21" s="75">
        <v>89.643340963286178</v>
      </c>
      <c r="X21" s="75">
        <v>108.63455242311099</v>
      </c>
      <c r="Y21" s="75">
        <v>128.41756427538931</v>
      </c>
      <c r="Z21" s="75">
        <v>148.37236241652502</v>
      </c>
      <c r="AA21" s="75">
        <v>168.39059971888216</v>
      </c>
      <c r="AB21" s="75">
        <v>187.04064059368545</v>
      </c>
      <c r="AC21" s="75">
        <v>204.12131322917134</v>
      </c>
      <c r="AD21" s="75">
        <v>219.81072971231441</v>
      </c>
      <c r="AE21" s="75">
        <v>234.30906101643663</v>
      </c>
      <c r="AF21" s="75">
        <v>247.82252086274235</v>
      </c>
      <c r="AG21" s="75">
        <v>260.75099391966205</v>
      </c>
      <c r="AH21" s="75">
        <v>273.54920643370957</v>
      </c>
      <c r="AI21" s="75">
        <v>286.27177269436618</v>
      </c>
      <c r="AJ21" s="75">
        <v>299.08631869802986</v>
      </c>
      <c r="AK21" s="75">
        <v>312.52898134583523</v>
      </c>
      <c r="AL21" s="75">
        <v>326.77462905457929</v>
      </c>
      <c r="AM21" s="75">
        <v>341.89396595534606</v>
      </c>
      <c r="AN21" s="75">
        <v>357.61799228145856</v>
      </c>
      <c r="AO21" s="75">
        <v>373.67464219472225</v>
      </c>
      <c r="AP21" s="75">
        <v>389.79220656953441</v>
      </c>
      <c r="AQ21" s="75">
        <v>405.92416529031692</v>
      </c>
      <c r="AR21" s="75">
        <v>421.83266923956222</v>
      </c>
      <c r="AS21" s="75">
        <v>437.71367086035553</v>
      </c>
      <c r="AT21" s="75">
        <v>453.57020037989639</v>
      </c>
      <c r="AU21" s="75">
        <v>469.52348827054146</v>
      </c>
      <c r="AV21" s="75">
        <v>485.26503880643452</v>
      </c>
      <c r="AW21" s="75">
        <v>500.72540966872555</v>
      </c>
      <c r="AX21" s="75">
        <v>515.90173812953185</v>
      </c>
      <c r="AY21" s="75">
        <v>531.03484289663777</v>
      </c>
      <c r="AZ21" s="75">
        <v>546.17710269028692</v>
      </c>
    </row>
    <row r="22" spans="1:52" ht="11.5" customHeight="1" x14ac:dyDescent="0.25">
      <c r="A22" s="85" t="s">
        <v>39</v>
      </c>
      <c r="B22" s="28">
        <f>'TrRoad_ene EU27'!B20</f>
        <v>1.457913019298791</v>
      </c>
      <c r="C22" s="28">
        <f>'TrRoad_ene EU27'!C20</f>
        <v>1.5648332531079709</v>
      </c>
      <c r="D22" s="28">
        <f>'TrRoad_ene EU27'!D20</f>
        <v>4.9252176921092579</v>
      </c>
      <c r="E22" s="28">
        <f>'TrRoad_ene EU27'!E20</f>
        <v>7.2499210048852714</v>
      </c>
      <c r="F22" s="28">
        <f>'TrRoad_ene EU27'!F20</f>
        <v>7.4192971995732782</v>
      </c>
      <c r="G22" s="28">
        <f>'TrRoad_ene EU27'!G20</f>
        <v>15.191003661455795</v>
      </c>
      <c r="H22" s="28">
        <f>'TrRoad_ene EU27'!H20</f>
        <v>23.250727833296772</v>
      </c>
      <c r="I22" s="28">
        <f>'TrRoad_ene EU27'!I20</f>
        <v>33.391241320607413</v>
      </c>
      <c r="J22" s="28">
        <f>'TrRoad_ene EU27'!J20</f>
        <v>60.879250200556456</v>
      </c>
      <c r="K22" s="28">
        <f>'TrRoad_ene EU27'!K20</f>
        <v>77.939412071225931</v>
      </c>
      <c r="L22" s="28">
        <f>'TrRoad_ene EU27'!L20</f>
        <v>100.2761730721127</v>
      </c>
      <c r="M22" s="28">
        <f>'TrRoad_ene EU27'!M20</f>
        <v>104.0102324555957</v>
      </c>
      <c r="N22" s="28">
        <f>'TrRoad_ene EU27'!N20</f>
        <v>104.74948957665318</v>
      </c>
      <c r="O22" s="28">
        <f>'TrRoad_ene EU27'!O20</f>
        <v>97.977494359445458</v>
      </c>
      <c r="P22" s="28">
        <f>'TrRoad_ene EU27'!P20</f>
        <v>95.533713451647145</v>
      </c>
      <c r="Q22" s="66">
        <f>'TrRoad_ene EU27'!Q20</f>
        <v>102.33299423901499</v>
      </c>
      <c r="R22" s="66">
        <v>104.96440131936143</v>
      </c>
      <c r="S22" s="66">
        <v>106.68419577658275</v>
      </c>
      <c r="T22" s="66">
        <v>107.84479600383391</v>
      </c>
      <c r="U22" s="66">
        <v>108.65726931191088</v>
      </c>
      <c r="V22" s="66">
        <v>108.99507291943873</v>
      </c>
      <c r="W22" s="66">
        <v>108.51852564263804</v>
      </c>
      <c r="X22" s="66">
        <v>107.81376877803849</v>
      </c>
      <c r="Y22" s="66">
        <v>106.91609384331284</v>
      </c>
      <c r="Z22" s="66">
        <v>106.09286453484287</v>
      </c>
      <c r="AA22" s="66">
        <v>105.78508406127126</v>
      </c>
      <c r="AB22" s="66">
        <v>106.05933091984075</v>
      </c>
      <c r="AC22" s="66">
        <v>106.87327770460405</v>
      </c>
      <c r="AD22" s="66">
        <v>108.23044369409244</v>
      </c>
      <c r="AE22" s="66">
        <v>110.06192795820422</v>
      </c>
      <c r="AF22" s="66">
        <v>112.28510173373097</v>
      </c>
      <c r="AG22" s="66">
        <v>113.43164771567812</v>
      </c>
      <c r="AH22" s="66">
        <v>114.58952838304182</v>
      </c>
      <c r="AI22" s="66">
        <v>115.71385038743018</v>
      </c>
      <c r="AJ22" s="66">
        <v>116.7997665468049</v>
      </c>
      <c r="AK22" s="66">
        <v>117.79251977022915</v>
      </c>
      <c r="AL22" s="66">
        <v>118.7366426855549</v>
      </c>
      <c r="AM22" s="66">
        <v>119.59488268370905</v>
      </c>
      <c r="AN22" s="66">
        <v>120.4100576744941</v>
      </c>
      <c r="AO22" s="66">
        <v>121.15878244935664</v>
      </c>
      <c r="AP22" s="66">
        <v>121.86653652091543</v>
      </c>
      <c r="AQ22" s="66">
        <v>122.54476710624598</v>
      </c>
      <c r="AR22" s="66">
        <v>123.24475794791154</v>
      </c>
      <c r="AS22" s="66">
        <v>124.01033722436578</v>
      </c>
      <c r="AT22" s="66">
        <v>124.7904104563487</v>
      </c>
      <c r="AU22" s="66">
        <v>125.64132040136721</v>
      </c>
      <c r="AV22" s="66">
        <v>126.49357825085632</v>
      </c>
      <c r="AW22" s="66">
        <v>127.36674264184906</v>
      </c>
      <c r="AX22" s="66">
        <v>128.30723018474691</v>
      </c>
      <c r="AY22" s="66">
        <v>129.2610640278381</v>
      </c>
      <c r="AZ22" s="66">
        <v>130.28509471034246</v>
      </c>
    </row>
    <row r="23" spans="1:52" ht="11.5" customHeight="1" x14ac:dyDescent="0.35">
      <c r="A23" s="29" t="s">
        <v>40</v>
      </c>
      <c r="B23" s="30">
        <f t="shared" ref="B23:Q23" si="6">B24+B27+B30+B31+B34+B38</f>
        <v>146361.53794234473</v>
      </c>
      <c r="C23" s="30">
        <f t="shared" si="6"/>
        <v>148571.06550002957</v>
      </c>
      <c r="D23" s="30">
        <f t="shared" si="6"/>
        <v>150756.53478044819</v>
      </c>
      <c r="E23" s="30">
        <f t="shared" si="6"/>
        <v>150575.41896057627</v>
      </c>
      <c r="F23" s="30">
        <f t="shared" si="6"/>
        <v>152667.35253623748</v>
      </c>
      <c r="G23" s="30">
        <f t="shared" si="6"/>
        <v>151026.9871804275</v>
      </c>
      <c r="H23" s="30">
        <f t="shared" si="6"/>
        <v>154647.70055392414</v>
      </c>
      <c r="I23" s="30">
        <f t="shared" si="6"/>
        <v>155846.48334304453</v>
      </c>
      <c r="J23" s="30">
        <f t="shared" si="6"/>
        <v>153844.12282630045</v>
      </c>
      <c r="K23" s="30">
        <f t="shared" si="6"/>
        <v>153526.77898321472</v>
      </c>
      <c r="L23" s="30">
        <f t="shared" si="6"/>
        <v>150381.88153885229</v>
      </c>
      <c r="M23" s="30">
        <f t="shared" si="6"/>
        <v>148895.22314556752</v>
      </c>
      <c r="N23" s="30">
        <f t="shared" si="6"/>
        <v>144501.36863652139</v>
      </c>
      <c r="O23" s="30">
        <f t="shared" si="6"/>
        <v>143444.80097012495</v>
      </c>
      <c r="P23" s="30">
        <f t="shared" si="6"/>
        <v>148204.72157370325</v>
      </c>
      <c r="Q23" s="30">
        <f t="shared" si="6"/>
        <v>159510.16981915315</v>
      </c>
    </row>
    <row r="24" spans="1:52" ht="11.5" customHeight="1" x14ac:dyDescent="0.35">
      <c r="A24" s="19" t="s">
        <v>41</v>
      </c>
      <c r="B24" s="31">
        <f>'TrRoad_ene EU27'!B22</f>
        <v>102930.4306811015</v>
      </c>
      <c r="C24" s="31">
        <f>'TrRoad_ene EU27'!C22</f>
        <v>101488.2576429895</v>
      </c>
      <c r="D24" s="31">
        <f>'TrRoad_ene EU27'!D22</f>
        <v>99957.840682064256</v>
      </c>
      <c r="E24" s="31">
        <f>'TrRoad_ene EU27'!E22</f>
        <v>96162.559049181727</v>
      </c>
      <c r="F24" s="31">
        <f>'TrRoad_ene EU27'!F22</f>
        <v>93108.92148585098</v>
      </c>
      <c r="G24" s="31">
        <f>'TrRoad_ene EU27'!G22</f>
        <v>88858.413666728098</v>
      </c>
      <c r="H24" s="31">
        <f>'TrRoad_ene EU27'!H22</f>
        <v>86138.637997861078</v>
      </c>
      <c r="I24" s="31">
        <f>'TrRoad_ene EU27'!I22</f>
        <v>83427.528397591508</v>
      </c>
      <c r="J24" s="31">
        <f>'TrRoad_ene EU27'!J22</f>
        <v>79414.694124997448</v>
      </c>
      <c r="K24" s="31">
        <f>'TrRoad_ene EU27'!K22</f>
        <v>76740.516422764325</v>
      </c>
      <c r="L24" s="31">
        <f>'TrRoad_ene EU27'!L22</f>
        <v>72578.373420560674</v>
      </c>
      <c r="M24" s="31">
        <f>'TrRoad_ene EU27'!M22</f>
        <v>69676.345512240441</v>
      </c>
      <c r="N24" s="31">
        <f>'TrRoad_ene EU27'!N22</f>
        <v>64610.074531598046</v>
      </c>
      <c r="O24" s="31">
        <f>'TrRoad_ene EU27'!O22</f>
        <v>62493.545621452729</v>
      </c>
      <c r="P24" s="31">
        <f>'TrRoad_ene EU27'!P22</f>
        <v>62503.409138155861</v>
      </c>
      <c r="Q24" s="31">
        <f>'TrRoad_ene EU27'!Q22</f>
        <v>61266.843573474776</v>
      </c>
      <c r="R24" s="82">
        <f>R25+R26</f>
        <v>61326.339636045035</v>
      </c>
      <c r="S24" s="82">
        <f t="shared" ref="S24:AZ24" si="7">S25+S26</f>
        <v>61104.17212026177</v>
      </c>
      <c r="T24" s="82">
        <f t="shared" si="7"/>
        <v>60632.521030219956</v>
      </c>
      <c r="U24" s="82">
        <f t="shared" si="7"/>
        <v>59556.109105243195</v>
      </c>
      <c r="V24" s="82">
        <f t="shared" si="7"/>
        <v>58410.535472198426</v>
      </c>
      <c r="W24" s="82">
        <f t="shared" si="7"/>
        <v>57182.959214384195</v>
      </c>
      <c r="X24" s="82">
        <f t="shared" si="7"/>
        <v>55889.863250122915</v>
      </c>
      <c r="Y24" s="82">
        <f t="shared" si="7"/>
        <v>54719.331712022024</v>
      </c>
      <c r="Z24" s="82">
        <f t="shared" si="7"/>
        <v>53565.08393344254</v>
      </c>
      <c r="AA24" s="82">
        <f t="shared" si="7"/>
        <v>52597.997558710704</v>
      </c>
      <c r="AB24" s="82">
        <f t="shared" si="7"/>
        <v>51827.642257721498</v>
      </c>
      <c r="AC24" s="82">
        <f t="shared" si="7"/>
        <v>51265.144468462066</v>
      </c>
      <c r="AD24" s="82">
        <f t="shared" si="7"/>
        <v>50867.148233250424</v>
      </c>
      <c r="AE24" s="82">
        <f t="shared" si="7"/>
        <v>50656.80279016219</v>
      </c>
      <c r="AF24" s="82">
        <f t="shared" si="7"/>
        <v>50520.238896291557</v>
      </c>
      <c r="AG24" s="82">
        <f t="shared" si="7"/>
        <v>50398.824965885404</v>
      </c>
      <c r="AH24" s="82">
        <f t="shared" si="7"/>
        <v>50283.727051233218</v>
      </c>
      <c r="AI24" s="82">
        <f t="shared" si="7"/>
        <v>50124.756306050025</v>
      </c>
      <c r="AJ24" s="82">
        <f t="shared" si="7"/>
        <v>49910.658972145808</v>
      </c>
      <c r="AK24" s="82">
        <f t="shared" si="7"/>
        <v>49630.909593077718</v>
      </c>
      <c r="AL24" s="82">
        <f t="shared" si="7"/>
        <v>49295.827568467299</v>
      </c>
      <c r="AM24" s="82">
        <f t="shared" si="7"/>
        <v>48906.521081745348</v>
      </c>
      <c r="AN24" s="82">
        <f t="shared" si="7"/>
        <v>48473.77628193386</v>
      </c>
      <c r="AO24" s="82">
        <f t="shared" si="7"/>
        <v>48000.723097802678</v>
      </c>
      <c r="AP24" s="82">
        <f t="shared" si="7"/>
        <v>47491.924426462363</v>
      </c>
      <c r="AQ24" s="82">
        <f t="shared" si="7"/>
        <v>46961.992738877132</v>
      </c>
      <c r="AR24" s="82">
        <f t="shared" si="7"/>
        <v>46434.134496481842</v>
      </c>
      <c r="AS24" s="82">
        <f t="shared" si="7"/>
        <v>45886.310656874797</v>
      </c>
      <c r="AT24" s="82">
        <f t="shared" si="7"/>
        <v>45329.678083820203</v>
      </c>
      <c r="AU24" s="82">
        <f t="shared" si="7"/>
        <v>44757.600705544472</v>
      </c>
      <c r="AV24" s="82">
        <f t="shared" si="7"/>
        <v>44192.601398785155</v>
      </c>
      <c r="AW24" s="82">
        <f t="shared" si="7"/>
        <v>43625.602686845596</v>
      </c>
      <c r="AX24" s="82">
        <f t="shared" si="7"/>
        <v>43063.248489920756</v>
      </c>
      <c r="AY24" s="82">
        <f t="shared" si="7"/>
        <v>42502.91162513478</v>
      </c>
      <c r="AZ24" s="82">
        <f t="shared" si="7"/>
        <v>41961.000400281904</v>
      </c>
    </row>
    <row r="25" spans="1:52" ht="11.5" customHeight="1" x14ac:dyDescent="0.25">
      <c r="A25" s="63" t="s">
        <v>64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6">
        <f>Q24-Q26</f>
        <v>59144.215959980742</v>
      </c>
      <c r="R25" s="66">
        <v>59182.258026631229</v>
      </c>
      <c r="S25" s="66">
        <v>58959.913898049039</v>
      </c>
      <c r="T25" s="66">
        <v>58503.275983821011</v>
      </c>
      <c r="U25" s="66">
        <v>57441.53261324959</v>
      </c>
      <c r="V25" s="66">
        <v>56307.551057792472</v>
      </c>
      <c r="W25" s="66">
        <v>55096.721121242241</v>
      </c>
      <c r="X25" s="66">
        <v>53814.707498202872</v>
      </c>
      <c r="Y25" s="66">
        <v>52653.998119782205</v>
      </c>
      <c r="Z25" s="66">
        <v>51499.380656314752</v>
      </c>
      <c r="AA25" s="66">
        <v>50523.368306669072</v>
      </c>
      <c r="AB25" s="66">
        <v>49734.475621933118</v>
      </c>
      <c r="AC25" s="66">
        <v>49147.266532860856</v>
      </c>
      <c r="AD25" s="66">
        <v>48715.851914292049</v>
      </c>
      <c r="AE25" s="66">
        <v>48467.201386821464</v>
      </c>
      <c r="AF25" s="66">
        <v>48288.423131678283</v>
      </c>
      <c r="AG25" s="66">
        <v>48142.707919617082</v>
      </c>
      <c r="AH25" s="66">
        <v>48003.012658329222</v>
      </c>
      <c r="AI25" s="66">
        <v>47820.669069957847</v>
      </c>
      <c r="AJ25" s="66">
        <v>47584.751690266494</v>
      </c>
      <c r="AK25" s="66">
        <v>47284.125643482555</v>
      </c>
      <c r="AL25" s="66">
        <v>46929.031997097743</v>
      </c>
      <c r="AM25" s="66">
        <v>46519.88123834526</v>
      </c>
      <c r="AN25" s="66">
        <v>46067.62131043402</v>
      </c>
      <c r="AO25" s="66">
        <v>45574.923526088918</v>
      </c>
      <c r="AP25" s="66">
        <v>45045.665623664587</v>
      </c>
      <c r="AQ25" s="66">
        <v>44492.775515560643</v>
      </c>
      <c r="AR25" s="66">
        <v>43941.304838823351</v>
      </c>
      <c r="AS25" s="66">
        <v>43368.142630943061</v>
      </c>
      <c r="AT25" s="66">
        <v>42785.193843441797</v>
      </c>
      <c r="AU25" s="66">
        <v>42183.532444517594</v>
      </c>
      <c r="AV25" s="66">
        <v>41587.442456657198</v>
      </c>
      <c r="AW25" s="66">
        <v>40987.46287241111</v>
      </c>
      <c r="AX25" s="66">
        <v>40389.99460306589</v>
      </c>
      <c r="AY25" s="66">
        <v>39791.399429726778</v>
      </c>
      <c r="AZ25" s="66">
        <v>39209.04383649931</v>
      </c>
    </row>
    <row r="26" spans="1:52" ht="11.5" customHeight="1" x14ac:dyDescent="0.25">
      <c r="A26" s="64" t="s">
        <v>39</v>
      </c>
      <c r="B26" s="31">
        <f>'TrRoad_ene EU27'!B23</f>
        <v>52.247570191135594</v>
      </c>
      <c r="C26" s="31">
        <f>'TrRoad_ene EU27'!C23</f>
        <v>59.488921097989191</v>
      </c>
      <c r="D26" s="31">
        <f>'TrRoad_ene EU27'!D23</f>
        <v>148.15054934718768</v>
      </c>
      <c r="E26" s="31">
        <f>'TrRoad_ene EU27'!E23</f>
        <v>222.92597334103323</v>
      </c>
      <c r="F26" s="31">
        <f>'TrRoad_ene EU27'!F23</f>
        <v>288.06106657195625</v>
      </c>
      <c r="G26" s="31">
        <f>'TrRoad_ene EU27'!G23</f>
        <v>500.75144338706315</v>
      </c>
      <c r="H26" s="31">
        <f>'TrRoad_ene EU27'!H23</f>
        <v>784.37188227646118</v>
      </c>
      <c r="I26" s="31">
        <f>'TrRoad_ene EU27'!I23</f>
        <v>1023.8738374342073</v>
      </c>
      <c r="J26" s="31">
        <f>'TrRoad_ene EU27'!J23</f>
        <v>1588.8939457368726</v>
      </c>
      <c r="K26" s="31">
        <f>'TrRoad_ene EU27'!K23</f>
        <v>1943.9940420809637</v>
      </c>
      <c r="L26" s="31">
        <f>'TrRoad_ene EU27'!L23</f>
        <v>2322.4812576380109</v>
      </c>
      <c r="M26" s="31">
        <f>'TrRoad_ene EU27'!M23</f>
        <v>2369.0469477776724</v>
      </c>
      <c r="N26" s="31">
        <f>'TrRoad_ene EU27'!N23</f>
        <v>2267.53749374672</v>
      </c>
      <c r="O26" s="31">
        <f>'TrRoad_ene EU27'!O23</f>
        <v>2106.4817284603291</v>
      </c>
      <c r="P26" s="31">
        <f>'TrRoad_ene EU27'!P23</f>
        <v>2099.0849932807992</v>
      </c>
      <c r="Q26" s="31">
        <f>'TrRoad_ene EU27'!Q23</f>
        <v>2122.6276134940372</v>
      </c>
      <c r="R26" s="66">
        <v>2144.0816094138045</v>
      </c>
      <c r="S26" s="66">
        <v>2144.2582222127344</v>
      </c>
      <c r="T26" s="66">
        <v>2129.2450463989476</v>
      </c>
      <c r="U26" s="66">
        <v>2114.5764919936023</v>
      </c>
      <c r="V26" s="66">
        <v>2102.9844144059562</v>
      </c>
      <c r="W26" s="66">
        <v>2086.2380931419548</v>
      </c>
      <c r="X26" s="66">
        <v>2075.1557519200396</v>
      </c>
      <c r="Y26" s="66">
        <v>2065.3335922398155</v>
      </c>
      <c r="Z26" s="66">
        <v>2065.7032771277891</v>
      </c>
      <c r="AA26" s="66">
        <v>2074.62925204163</v>
      </c>
      <c r="AB26" s="66">
        <v>2093.1666357883769</v>
      </c>
      <c r="AC26" s="66">
        <v>2117.8779356012087</v>
      </c>
      <c r="AD26" s="66">
        <v>2151.2963189583779</v>
      </c>
      <c r="AE26" s="66">
        <v>2189.6014033407278</v>
      </c>
      <c r="AF26" s="66">
        <v>2231.815764613275</v>
      </c>
      <c r="AG26" s="66">
        <v>2256.1170462683258</v>
      </c>
      <c r="AH26" s="66">
        <v>2280.714392903998</v>
      </c>
      <c r="AI26" s="66">
        <v>2304.087236092179</v>
      </c>
      <c r="AJ26" s="66">
        <v>2325.9072818793152</v>
      </c>
      <c r="AK26" s="66">
        <v>2346.7839495951657</v>
      </c>
      <c r="AL26" s="66">
        <v>2366.7955713695569</v>
      </c>
      <c r="AM26" s="66">
        <v>2386.6398434000866</v>
      </c>
      <c r="AN26" s="66">
        <v>2406.1549714998418</v>
      </c>
      <c r="AO26" s="66">
        <v>2425.7995717137633</v>
      </c>
      <c r="AP26" s="66">
        <v>2446.2588027977749</v>
      </c>
      <c r="AQ26" s="66">
        <v>2469.2172233164924</v>
      </c>
      <c r="AR26" s="66">
        <v>2492.8296576584917</v>
      </c>
      <c r="AS26" s="66">
        <v>2518.1680259317359</v>
      </c>
      <c r="AT26" s="66">
        <v>2544.4842403784069</v>
      </c>
      <c r="AU26" s="66">
        <v>2574.0682610268805</v>
      </c>
      <c r="AV26" s="66">
        <v>2605.1589421279591</v>
      </c>
      <c r="AW26" s="66">
        <v>2638.1398144344844</v>
      </c>
      <c r="AX26" s="66">
        <v>2673.2538868548627</v>
      </c>
      <c r="AY26" s="66">
        <v>2711.5121954080032</v>
      </c>
      <c r="AZ26" s="66">
        <v>2751.9565637825908</v>
      </c>
    </row>
    <row r="27" spans="1:52" ht="11.5" customHeight="1" x14ac:dyDescent="0.35">
      <c r="A27" s="19" t="s">
        <v>42</v>
      </c>
      <c r="B27" s="31">
        <f>'TrRoad_ene EU27'!B24</f>
        <v>39641.673200234582</v>
      </c>
      <c r="C27" s="31">
        <f>'TrRoad_ene EU27'!C24</f>
        <v>43072.682924209177</v>
      </c>
      <c r="D27" s="31">
        <f>'TrRoad_ene EU27'!D24</f>
        <v>46583.201694880088</v>
      </c>
      <c r="E27" s="31">
        <f>'TrRoad_ene EU27'!E24</f>
        <v>50069.30238347163</v>
      </c>
      <c r="F27" s="31">
        <f>'TrRoad_ene EU27'!F24</f>
        <v>54887.62168476083</v>
      </c>
      <c r="G27" s="31">
        <f>'TrRoad_ene EU27'!G24</f>
        <v>57293.189595371769</v>
      </c>
      <c r="H27" s="31">
        <f>'TrRoad_ene EU27'!H24</f>
        <v>63437.360176022405</v>
      </c>
      <c r="I27" s="31">
        <f>'TrRoad_ene EU27'!I24</f>
        <v>67326.502367749752</v>
      </c>
      <c r="J27" s="31">
        <f>'TrRoad_ene EU27'!J24</f>
        <v>69154.676205279917</v>
      </c>
      <c r="K27" s="31">
        <f>'TrRoad_ene EU27'!K24</f>
        <v>71191.990517607119</v>
      </c>
      <c r="L27" s="31">
        <f>'TrRoad_ene EU27'!L24</f>
        <v>72075.090414726888</v>
      </c>
      <c r="M27" s="31">
        <f>'TrRoad_ene EU27'!M24</f>
        <v>73254.171743207218</v>
      </c>
      <c r="N27" s="31">
        <f>'TrRoad_ene EU27'!N24</f>
        <v>73877.881658277794</v>
      </c>
      <c r="O27" s="31">
        <f>'TrRoad_ene EU27'!O24</f>
        <v>74532.947325935878</v>
      </c>
      <c r="P27" s="31">
        <f>'TrRoad_ene EU27'!P24</f>
        <v>79121.724209988228</v>
      </c>
      <c r="Q27" s="81">
        <f>Q28+Q29</f>
        <v>91495.054027500097</v>
      </c>
      <c r="R27" s="81">
        <f>R28+R29</f>
        <v>83274.534809484729</v>
      </c>
      <c r="S27" s="81">
        <f t="shared" ref="S27:AZ27" si="8">S28+S29</f>
        <v>84156.440616508873</v>
      </c>
      <c r="T27" s="81">
        <f t="shared" si="8"/>
        <v>84283.040413013179</v>
      </c>
      <c r="U27" s="81">
        <f t="shared" si="8"/>
        <v>83999.119446905315</v>
      </c>
      <c r="V27" s="81">
        <f t="shared" si="8"/>
        <v>83231.910966823256</v>
      </c>
      <c r="W27" s="81">
        <f t="shared" si="8"/>
        <v>81586.936491057088</v>
      </c>
      <c r="X27" s="81">
        <f t="shared" si="8"/>
        <v>79735.1177677792</v>
      </c>
      <c r="Y27" s="81">
        <f t="shared" si="8"/>
        <v>77470.581339181052</v>
      </c>
      <c r="Z27" s="81">
        <f t="shared" si="8"/>
        <v>75125.55724788658</v>
      </c>
      <c r="AA27" s="81">
        <f t="shared" si="8"/>
        <v>72763.481416619921</v>
      </c>
      <c r="AB27" s="81">
        <f t="shared" si="8"/>
        <v>70545.837959873563</v>
      </c>
      <c r="AC27" s="81">
        <f t="shared" si="8"/>
        <v>68477.852942837868</v>
      </c>
      <c r="AD27" s="81">
        <f t="shared" si="8"/>
        <v>66702.548075771992</v>
      </c>
      <c r="AE27" s="81">
        <f t="shared" si="8"/>
        <v>65093.570819494933</v>
      </c>
      <c r="AF27" s="81">
        <f t="shared" si="8"/>
        <v>63595.352685535508</v>
      </c>
      <c r="AG27" s="81">
        <f t="shared" si="8"/>
        <v>62164.019211065031</v>
      </c>
      <c r="AH27" s="81">
        <f t="shared" si="8"/>
        <v>60772.877552992511</v>
      </c>
      <c r="AI27" s="81">
        <f t="shared" si="8"/>
        <v>59393.202801564388</v>
      </c>
      <c r="AJ27" s="81">
        <f t="shared" si="8"/>
        <v>57993.583584390362</v>
      </c>
      <c r="AK27" s="81">
        <f t="shared" si="8"/>
        <v>56560.930297206738</v>
      </c>
      <c r="AL27" s="81">
        <f t="shared" si="8"/>
        <v>55082.717260753205</v>
      </c>
      <c r="AM27" s="81">
        <f t="shared" si="8"/>
        <v>53560.750369098125</v>
      </c>
      <c r="AN27" s="81">
        <f t="shared" si="8"/>
        <v>51999.720934482204</v>
      </c>
      <c r="AO27" s="81">
        <f t="shared" si="8"/>
        <v>50414.178796987369</v>
      </c>
      <c r="AP27" s="81">
        <f t="shared" si="8"/>
        <v>48828.922187505334</v>
      </c>
      <c r="AQ27" s="81">
        <f t="shared" si="8"/>
        <v>47285.825158611056</v>
      </c>
      <c r="AR27" s="81">
        <f t="shared" si="8"/>
        <v>45772.366748824039</v>
      </c>
      <c r="AS27" s="81">
        <f t="shared" si="8"/>
        <v>44309.885675660036</v>
      </c>
      <c r="AT27" s="81">
        <f t="shared" si="8"/>
        <v>42893.80442464575</v>
      </c>
      <c r="AU27" s="81">
        <f t="shared" si="8"/>
        <v>41552.56150701666</v>
      </c>
      <c r="AV27" s="81">
        <f t="shared" si="8"/>
        <v>40271.690348204414</v>
      </c>
      <c r="AW27" s="81">
        <f t="shared" si="8"/>
        <v>39058.144936347824</v>
      </c>
      <c r="AX27" s="81">
        <f t="shared" si="8"/>
        <v>37907.028735944041</v>
      </c>
      <c r="AY27" s="81">
        <f t="shared" si="8"/>
        <v>36820.374309879924</v>
      </c>
      <c r="AZ27" s="81">
        <f t="shared" si="8"/>
        <v>35781.244184454292</v>
      </c>
    </row>
    <row r="28" spans="1:52" ht="11.5" customHeight="1" x14ac:dyDescent="0.25">
      <c r="A28" s="63" t="s">
        <v>65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71">
        <v>86683.821956646163</v>
      </c>
      <c r="R28" s="71">
        <v>78350.525536005967</v>
      </c>
      <c r="S28" s="71">
        <v>79052.958640059005</v>
      </c>
      <c r="T28" s="71">
        <v>79082.975362400859</v>
      </c>
      <c r="U28" s="71">
        <v>78693.497865083977</v>
      </c>
      <c r="V28" s="71">
        <v>77853.988114123349</v>
      </c>
      <c r="W28" s="71">
        <v>76212.658737036691</v>
      </c>
      <c r="X28" s="71">
        <v>74381.405635615331</v>
      </c>
      <c r="Y28" s="71">
        <v>72223.973653434994</v>
      </c>
      <c r="Z28" s="71">
        <v>69994.822797382934</v>
      </c>
      <c r="AA28" s="71">
        <v>67752.897340622338</v>
      </c>
      <c r="AB28" s="71">
        <v>65648.515177011141</v>
      </c>
      <c r="AC28" s="71">
        <v>63685.946099776134</v>
      </c>
      <c r="AD28" s="71">
        <v>61998.046542333032</v>
      </c>
      <c r="AE28" s="71">
        <v>60467.056821316895</v>
      </c>
      <c r="AF28" s="71">
        <v>59040.18440305187</v>
      </c>
      <c r="AG28" s="71">
        <v>57687.95588793957</v>
      </c>
      <c r="AH28" s="71">
        <v>56373.792769448068</v>
      </c>
      <c r="AI28" s="71">
        <v>55070.871880952996</v>
      </c>
      <c r="AJ28" s="71">
        <v>53750.149225549234</v>
      </c>
      <c r="AK28" s="71">
        <v>52399.554671291342</v>
      </c>
      <c r="AL28" s="71">
        <v>51007.622745746514</v>
      </c>
      <c r="AM28" s="71">
        <v>49576.051355166375</v>
      </c>
      <c r="AN28" s="71">
        <v>48109.287982065296</v>
      </c>
      <c r="AO28" s="71">
        <v>46620.789630771724</v>
      </c>
      <c r="AP28" s="71">
        <v>45133.69255555061</v>
      </c>
      <c r="AQ28" s="71">
        <v>43686.752639108403</v>
      </c>
      <c r="AR28" s="71">
        <v>42268.297837541744</v>
      </c>
      <c r="AS28" s="71">
        <v>40898.09575319034</v>
      </c>
      <c r="AT28" s="71">
        <v>39571.901217886356</v>
      </c>
      <c r="AU28" s="71">
        <v>38315.89712192204</v>
      </c>
      <c r="AV28" s="71">
        <v>37116.588699460714</v>
      </c>
      <c r="AW28" s="71">
        <v>35980.385685738052</v>
      </c>
      <c r="AX28" s="71">
        <v>34902.846467718104</v>
      </c>
      <c r="AY28" s="71">
        <v>33885.802524018807</v>
      </c>
      <c r="AZ28" s="71">
        <v>32913.576324942645</v>
      </c>
    </row>
    <row r="29" spans="1:52" ht="11.5" customHeight="1" x14ac:dyDescent="0.25">
      <c r="A29" s="64" t="s">
        <v>39</v>
      </c>
      <c r="B29" s="31">
        <f>'TrRoad_ene EU27'!B25</f>
        <v>212.05075317479327</v>
      </c>
      <c r="C29" s="31">
        <f>'TrRoad_ene EU27'!C25</f>
        <v>257.17633914874637</v>
      </c>
      <c r="D29" s="31">
        <f>'TrRoad_ene EU27'!D25</f>
        <v>322.46094521017443</v>
      </c>
      <c r="E29" s="31">
        <f>'TrRoad_ene EU27'!E25</f>
        <v>409.99648434704102</v>
      </c>
      <c r="F29" s="31">
        <f>'TrRoad_ene EU27'!F25</f>
        <v>608.60863699591073</v>
      </c>
      <c r="G29" s="31">
        <f>'TrRoad_ene EU27'!G25</f>
        <v>1009.3828494650207</v>
      </c>
      <c r="H29" s="31">
        <f>'TrRoad_ene EU27'!H25</f>
        <v>1702.164416615652</v>
      </c>
      <c r="I29" s="31">
        <f>'TrRoad_ene EU27'!I25</f>
        <v>2414.2876283850251</v>
      </c>
      <c r="J29" s="31">
        <f>'TrRoad_ene EU27'!J25</f>
        <v>2898.0895983615264</v>
      </c>
      <c r="K29" s="31">
        <f>'TrRoad_ene EU27'!K25</f>
        <v>3558.7798732755246</v>
      </c>
      <c r="L29" s="31">
        <f>'TrRoad_ene EU27'!L25</f>
        <v>3954.4834072607214</v>
      </c>
      <c r="M29" s="31">
        <f>'TrRoad_ene EU27'!M25</f>
        <v>4227.7376426355368</v>
      </c>
      <c r="N29" s="31">
        <f>'TrRoad_ene EU27'!N25</f>
        <v>4775.0722537545871</v>
      </c>
      <c r="O29" s="31">
        <f>'TrRoad_ene EU27'!O25</f>
        <v>4175.4031468514413</v>
      </c>
      <c r="P29" s="31">
        <f>'TrRoad_ene EU27'!P25</f>
        <v>4689.6803532446274</v>
      </c>
      <c r="Q29" s="31">
        <f>'TrRoad_ene EU27'!Q25</f>
        <v>4811.2320708539337</v>
      </c>
      <c r="R29" s="66">
        <v>4924.009273478765</v>
      </c>
      <c r="S29" s="66">
        <v>5103.4819764498652</v>
      </c>
      <c r="T29" s="66">
        <v>5200.0650506123147</v>
      </c>
      <c r="U29" s="66">
        <v>5305.6215818213432</v>
      </c>
      <c r="V29" s="66">
        <v>5377.922852699905</v>
      </c>
      <c r="W29" s="66">
        <v>5374.2777540203997</v>
      </c>
      <c r="X29" s="66">
        <v>5353.7121321638651</v>
      </c>
      <c r="Y29" s="66">
        <v>5246.6076857460603</v>
      </c>
      <c r="Z29" s="66">
        <v>5130.7344505036472</v>
      </c>
      <c r="AA29" s="66">
        <v>5010.5840759975863</v>
      </c>
      <c r="AB29" s="66">
        <v>4897.3227828624213</v>
      </c>
      <c r="AC29" s="66">
        <v>4791.9068430617344</v>
      </c>
      <c r="AD29" s="66">
        <v>4704.5015334389673</v>
      </c>
      <c r="AE29" s="66">
        <v>4626.5139981780394</v>
      </c>
      <c r="AF29" s="66">
        <v>4555.1682824836416</v>
      </c>
      <c r="AG29" s="66">
        <v>4476.0633231254606</v>
      </c>
      <c r="AH29" s="66">
        <v>4399.0847835444411</v>
      </c>
      <c r="AI29" s="66">
        <v>4322.3309206113954</v>
      </c>
      <c r="AJ29" s="66">
        <v>4243.4343588411257</v>
      </c>
      <c r="AK29" s="66">
        <v>4161.3756259153961</v>
      </c>
      <c r="AL29" s="66">
        <v>4075.0945150066927</v>
      </c>
      <c r="AM29" s="66">
        <v>3984.6990139317459</v>
      </c>
      <c r="AN29" s="66">
        <v>3890.4329524169093</v>
      </c>
      <c r="AO29" s="66">
        <v>3793.3891662156429</v>
      </c>
      <c r="AP29" s="66">
        <v>3695.2296319547231</v>
      </c>
      <c r="AQ29" s="66">
        <v>3599.0725195026534</v>
      </c>
      <c r="AR29" s="66">
        <v>3504.0689112822961</v>
      </c>
      <c r="AS29" s="66">
        <v>3411.7899224696948</v>
      </c>
      <c r="AT29" s="66">
        <v>3321.9032067593926</v>
      </c>
      <c r="AU29" s="66">
        <v>3236.6643850946184</v>
      </c>
      <c r="AV29" s="66">
        <v>3155.1016487436973</v>
      </c>
      <c r="AW29" s="66">
        <v>3077.7592506097685</v>
      </c>
      <c r="AX29" s="66">
        <v>3004.182268225939</v>
      </c>
      <c r="AY29" s="66">
        <v>2934.5717858611201</v>
      </c>
      <c r="AZ29" s="66">
        <v>2867.6678595116427</v>
      </c>
    </row>
    <row r="30" spans="1:52" ht="11.5" customHeight="1" x14ac:dyDescent="0.25">
      <c r="A30" s="19" t="s">
        <v>43</v>
      </c>
      <c r="B30" s="31">
        <f>'TrRoad_ene EU27'!B26</f>
        <v>3490.1990304548076</v>
      </c>
      <c r="C30" s="31">
        <f>'TrRoad_ene EU27'!C26</f>
        <v>3666.6926029249666</v>
      </c>
      <c r="D30" s="31">
        <f>'TrRoad_ene EU27'!D26</f>
        <v>3873.472006316184</v>
      </c>
      <c r="E30" s="31">
        <f>'TrRoad_ene EU27'!E26</f>
        <v>4009.1167727123002</v>
      </c>
      <c r="F30" s="31">
        <f>'TrRoad_ene EU27'!F26</f>
        <v>4323.7232334002019</v>
      </c>
      <c r="G30" s="31">
        <f>'TrRoad_ene EU27'!G26</f>
        <v>4454.7086576349884</v>
      </c>
      <c r="H30" s="31">
        <f>'TrRoad_ene EU27'!H26</f>
        <v>4594.5995565376479</v>
      </c>
      <c r="I30" s="31">
        <f>'TrRoad_ene EU27'!I26</f>
        <v>4560.064907611114</v>
      </c>
      <c r="J30" s="31">
        <f>'TrRoad_ene EU27'!J26</f>
        <v>4693.7489183984717</v>
      </c>
      <c r="K30" s="31">
        <f>'TrRoad_ene EU27'!K26</f>
        <v>4931.0539466781856</v>
      </c>
      <c r="L30" s="31">
        <f>'TrRoad_ene EU27'!L26</f>
        <v>4970.0921180062887</v>
      </c>
      <c r="M30" s="31">
        <f>'TrRoad_ene EU27'!M26</f>
        <v>5170.2569246388048</v>
      </c>
      <c r="N30" s="31">
        <f>'TrRoad_ene EU27'!N26</f>
        <v>5147.821324384453</v>
      </c>
      <c r="O30" s="31">
        <f>'TrRoad_ene EU27'!O26</f>
        <v>5464.2690067494532</v>
      </c>
      <c r="P30" s="31">
        <f>'TrRoad_ene EU27'!P26</f>
        <v>5512.3590087602133</v>
      </c>
      <c r="Q30" s="31">
        <f>'TrRoad_ene EU27'!Q26</f>
        <v>5571.1378191219646</v>
      </c>
      <c r="R30" s="71">
        <v>5749.8418982550738</v>
      </c>
      <c r="S30" s="71">
        <v>5828.2694440002688</v>
      </c>
      <c r="T30" s="71">
        <v>5748.5029409318049</v>
      </c>
      <c r="U30" s="71">
        <v>5647.9951957729309</v>
      </c>
      <c r="V30" s="71">
        <v>5533.2461875630916</v>
      </c>
      <c r="W30" s="71">
        <v>5344.4772719010571</v>
      </c>
      <c r="X30" s="71">
        <v>5175.9468237043857</v>
      </c>
      <c r="Y30" s="71">
        <v>4996.7606386701164</v>
      </c>
      <c r="Z30" s="71">
        <v>4843.7156999987747</v>
      </c>
      <c r="AA30" s="71">
        <v>4720.6447009286494</v>
      </c>
      <c r="AB30" s="71">
        <v>4629.4088727363132</v>
      </c>
      <c r="AC30" s="71">
        <v>4558.9109448150339</v>
      </c>
      <c r="AD30" s="71">
        <v>4528.7822827074879</v>
      </c>
      <c r="AE30" s="71">
        <v>4511.0082314957663</v>
      </c>
      <c r="AF30" s="71">
        <v>4493.4736246586026</v>
      </c>
      <c r="AG30" s="71">
        <v>4473.2107144397969</v>
      </c>
      <c r="AH30" s="71">
        <v>4448.3610840001347</v>
      </c>
      <c r="AI30" s="71">
        <v>4417.6515976199025</v>
      </c>
      <c r="AJ30" s="71">
        <v>4380.7925473904434</v>
      </c>
      <c r="AK30" s="71">
        <v>4335.4566412279746</v>
      </c>
      <c r="AL30" s="71">
        <v>4281.8336062375629</v>
      </c>
      <c r="AM30" s="71">
        <v>4218.3613061732658</v>
      </c>
      <c r="AN30" s="71">
        <v>4146.9074147911469</v>
      </c>
      <c r="AO30" s="71">
        <v>4067.0921694389635</v>
      </c>
      <c r="AP30" s="71">
        <v>3981.9945716224256</v>
      </c>
      <c r="AQ30" s="71">
        <v>3894.3596689585702</v>
      </c>
      <c r="AR30" s="71">
        <v>3804.3300366362187</v>
      </c>
      <c r="AS30" s="71">
        <v>3712.9431006013078</v>
      </c>
      <c r="AT30" s="71">
        <v>3621.5432100925368</v>
      </c>
      <c r="AU30" s="71">
        <v>3532.2175102046526</v>
      </c>
      <c r="AV30" s="71">
        <v>3445.2492085827562</v>
      </c>
      <c r="AW30" s="71">
        <v>3360.4069471293533</v>
      </c>
      <c r="AX30" s="71">
        <v>3278.7498489839677</v>
      </c>
      <c r="AY30" s="71">
        <v>3199.5672762763297</v>
      </c>
      <c r="AZ30" s="71">
        <v>3122.2667900027818</v>
      </c>
    </row>
    <row r="31" spans="1:52" ht="11.5" customHeight="1" x14ac:dyDescent="0.35">
      <c r="A31" s="19" t="s">
        <v>44</v>
      </c>
      <c r="B31" s="31">
        <f>'TrRoad_ene EU27'!B27</f>
        <v>299.23503055384805</v>
      </c>
      <c r="C31" s="31">
        <f>'TrRoad_ene EU27'!C27</f>
        <v>343.43232990593089</v>
      </c>
      <c r="D31" s="31">
        <f>'TrRoad_ene EU27'!D27</f>
        <v>342.0203971876756</v>
      </c>
      <c r="E31" s="31">
        <f>'TrRoad_ene EU27'!E27</f>
        <v>334.43855311542688</v>
      </c>
      <c r="F31" s="31">
        <f>'TrRoad_ene EU27'!F27</f>
        <v>347.08291092452572</v>
      </c>
      <c r="G31" s="31">
        <f>'TrRoad_ene EU27'!G27</f>
        <v>420.67141840681597</v>
      </c>
      <c r="H31" s="31">
        <f>'TrRoad_ene EU27'!H27</f>
        <v>477.0840985295909</v>
      </c>
      <c r="I31" s="31">
        <f>'TrRoad_ene EU27'!I27</f>
        <v>532.35946755085251</v>
      </c>
      <c r="J31" s="31">
        <f>'TrRoad_ene EU27'!J27</f>
        <v>580.43447128267087</v>
      </c>
      <c r="K31" s="31">
        <f>'TrRoad_ene EU27'!K27</f>
        <v>662.11523840298821</v>
      </c>
      <c r="L31" s="31">
        <f>'TrRoad_ene EU27'!L27</f>
        <v>754.91062924566904</v>
      </c>
      <c r="M31" s="31">
        <f>'TrRoad_ene EU27'!M27</f>
        <v>784.84505383331998</v>
      </c>
      <c r="N31" s="31">
        <f>'TrRoad_ene EU27'!N27</f>
        <v>847.69175586334359</v>
      </c>
      <c r="O31" s="31">
        <f>'TrRoad_ene EU27'!O27</f>
        <v>917.66373947233035</v>
      </c>
      <c r="P31" s="31">
        <f>'TrRoad_ene EU27'!P27</f>
        <v>994.48404446496568</v>
      </c>
      <c r="Q31" s="81">
        <f>Q32+Q33</f>
        <v>1032.8177560763654</v>
      </c>
      <c r="R31" s="81">
        <f>R32+R33</f>
        <v>1047.0657050008272</v>
      </c>
      <c r="S31" s="81">
        <f t="shared" ref="S31:AZ31" si="9">S32+S33</f>
        <v>1057.1422709802318</v>
      </c>
      <c r="T31" s="81">
        <f t="shared" si="9"/>
        <v>1063.6638457485153</v>
      </c>
      <c r="U31" s="81">
        <f t="shared" si="9"/>
        <v>1069.5405537095592</v>
      </c>
      <c r="V31" s="81">
        <f t="shared" si="9"/>
        <v>1076.4906575375585</v>
      </c>
      <c r="W31" s="81">
        <f t="shared" si="9"/>
        <v>1071.4576730658812</v>
      </c>
      <c r="X31" s="81">
        <f t="shared" si="9"/>
        <v>1077.7924632984491</v>
      </c>
      <c r="Y31" s="81">
        <f t="shared" si="9"/>
        <v>1085.3546143273877</v>
      </c>
      <c r="Z31" s="81">
        <f t="shared" si="9"/>
        <v>1101.2428672594615</v>
      </c>
      <c r="AA31" s="81">
        <f t="shared" si="9"/>
        <v>1125.9609056886113</v>
      </c>
      <c r="AB31" s="81">
        <f t="shared" si="9"/>
        <v>1162.5181070060573</v>
      </c>
      <c r="AC31" s="81">
        <f t="shared" si="9"/>
        <v>1209.4386471414266</v>
      </c>
      <c r="AD31" s="81">
        <f t="shared" si="9"/>
        <v>1270.3133999184702</v>
      </c>
      <c r="AE31" s="81">
        <f t="shared" si="9"/>
        <v>1337.497730458741</v>
      </c>
      <c r="AF31" s="81">
        <f t="shared" si="9"/>
        <v>1409.2645215379339</v>
      </c>
      <c r="AG31" s="81">
        <f t="shared" si="9"/>
        <v>1485.7526702227974</v>
      </c>
      <c r="AH31" s="81">
        <f t="shared" si="9"/>
        <v>1565.4540449060055</v>
      </c>
      <c r="AI31" s="81">
        <f t="shared" si="9"/>
        <v>1648.064375402932</v>
      </c>
      <c r="AJ31" s="81">
        <f t="shared" si="9"/>
        <v>1731.9331862274669</v>
      </c>
      <c r="AK31" s="81">
        <f t="shared" si="9"/>
        <v>1816.5027213008698</v>
      </c>
      <c r="AL31" s="81">
        <f t="shared" si="9"/>
        <v>1900.252415329724</v>
      </c>
      <c r="AM31" s="81">
        <f t="shared" si="9"/>
        <v>1983.1295333861817</v>
      </c>
      <c r="AN31" s="81">
        <f t="shared" si="9"/>
        <v>2064.3801479866697</v>
      </c>
      <c r="AO31" s="81">
        <f t="shared" si="9"/>
        <v>2144.2680773034954</v>
      </c>
      <c r="AP31" s="81">
        <f t="shared" si="9"/>
        <v>2223.7169816571718</v>
      </c>
      <c r="AQ31" s="81">
        <f t="shared" si="9"/>
        <v>2303.0300016770811</v>
      </c>
      <c r="AR31" s="81">
        <f t="shared" si="9"/>
        <v>2382.2602705646532</v>
      </c>
      <c r="AS31" s="81">
        <f t="shared" si="9"/>
        <v>2462.5675699557637</v>
      </c>
      <c r="AT31" s="81">
        <f t="shared" si="9"/>
        <v>2543.5044576422474</v>
      </c>
      <c r="AU31" s="81">
        <f t="shared" si="9"/>
        <v>2626.300796936298</v>
      </c>
      <c r="AV31" s="81">
        <f t="shared" si="9"/>
        <v>2710.0033766395086</v>
      </c>
      <c r="AW31" s="81">
        <f t="shared" si="9"/>
        <v>2795.9493856205959</v>
      </c>
      <c r="AX31" s="81">
        <f t="shared" si="9"/>
        <v>2883.6171038558959</v>
      </c>
      <c r="AY31" s="81">
        <f t="shared" si="9"/>
        <v>2973.7394677020798</v>
      </c>
      <c r="AZ31" s="81">
        <f t="shared" si="9"/>
        <v>3064.4313550846723</v>
      </c>
    </row>
    <row r="32" spans="1:52" ht="11.5" customHeight="1" x14ac:dyDescent="0.25">
      <c r="A32" s="65" t="s">
        <v>66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73">
        <v>981.21777540791709</v>
      </c>
      <c r="R32" s="73">
        <v>993.89495601312217</v>
      </c>
      <c r="S32" s="73">
        <v>1002.4703550743013</v>
      </c>
      <c r="T32" s="73">
        <v>1007.4206297866168</v>
      </c>
      <c r="U32" s="73">
        <v>1011.6211987036148</v>
      </c>
      <c r="V32" s="73">
        <v>1016.824004760875</v>
      </c>
      <c r="W32" s="73">
        <v>1008.6579740887122</v>
      </c>
      <c r="X32" s="73">
        <v>1011.719134250716</v>
      </c>
      <c r="Y32" s="73">
        <v>1016.0140157538146</v>
      </c>
      <c r="Z32" s="73">
        <v>1028.6361912261989</v>
      </c>
      <c r="AA32" s="73">
        <v>1050.079968548318</v>
      </c>
      <c r="AB32" s="73">
        <v>1083.2648994634501</v>
      </c>
      <c r="AC32" s="73">
        <v>1126.6317433469212</v>
      </c>
      <c r="AD32" s="73">
        <v>1183.687233124265</v>
      </c>
      <c r="AE32" s="73">
        <v>1246.7022642216416</v>
      </c>
      <c r="AF32" s="73">
        <v>1313.859460902426</v>
      </c>
      <c r="AG32" s="73">
        <v>1385.2269938584934</v>
      </c>
      <c r="AH32" s="73">
        <v>1459.3369411329361</v>
      </c>
      <c r="AI32" s="73">
        <v>1535.860679591789</v>
      </c>
      <c r="AJ32" s="73">
        <v>1613.2030504084132</v>
      </c>
      <c r="AK32" s="73">
        <v>1690.8436010259641</v>
      </c>
      <c r="AL32" s="73">
        <v>1767.3309889552493</v>
      </c>
      <c r="AM32" s="73">
        <v>1842.5834725688226</v>
      </c>
      <c r="AN32" s="73">
        <v>1915.8552460908272</v>
      </c>
      <c r="AO32" s="73">
        <v>1987.3372533592396</v>
      </c>
      <c r="AP32" s="73">
        <v>2057.8040616004346</v>
      </c>
      <c r="AQ32" s="73">
        <v>2127.521127645316</v>
      </c>
      <c r="AR32" s="73">
        <v>2196.4756142902052</v>
      </c>
      <c r="AS32" s="73">
        <v>2265.6983440594249</v>
      </c>
      <c r="AT32" s="73">
        <v>2334.7207893875629</v>
      </c>
      <c r="AU32" s="73">
        <v>2404.6905088562044</v>
      </c>
      <c r="AV32" s="73">
        <v>2474.587452758542</v>
      </c>
      <c r="AW32" s="73">
        <v>2545.5810005890162</v>
      </c>
      <c r="AX32" s="73">
        <v>2617.1939629576846</v>
      </c>
      <c r="AY32" s="73">
        <v>2689.9722032110631</v>
      </c>
      <c r="AZ32" s="73">
        <v>2762.0827041582993</v>
      </c>
    </row>
    <row r="33" spans="1:52" ht="11.5" customHeight="1" x14ac:dyDescent="0.25">
      <c r="A33" s="64" t="s">
        <v>45</v>
      </c>
      <c r="B33" s="31">
        <f>'TrRoad_ene EU27'!B28</f>
        <v>0</v>
      </c>
      <c r="C33" s="31">
        <f>'TrRoad_ene EU27'!C28</f>
        <v>0</v>
      </c>
      <c r="D33" s="31">
        <f>'TrRoad_ene EU27'!D28</f>
        <v>0</v>
      </c>
      <c r="E33" s="31">
        <f>'TrRoad_ene EU27'!E28</f>
        <v>0</v>
      </c>
      <c r="F33" s="31">
        <f>'TrRoad_ene EU27'!F28</f>
        <v>0</v>
      </c>
      <c r="G33" s="31">
        <f>'TrRoad_ene EU27'!G28</f>
        <v>0</v>
      </c>
      <c r="H33" s="31">
        <f>'TrRoad_ene EU27'!H28</f>
        <v>0</v>
      </c>
      <c r="I33" s="31">
        <f>'TrRoad_ene EU27'!I28</f>
        <v>0</v>
      </c>
      <c r="J33" s="31">
        <f>'TrRoad_ene EU27'!J28</f>
        <v>3.4479304828400927</v>
      </c>
      <c r="K33" s="31">
        <f>'TrRoad_ene EU27'!K28</f>
        <v>4.8762832488608643</v>
      </c>
      <c r="L33" s="31">
        <f>'TrRoad_ene EU27'!L28</f>
        <v>14.385467800584792</v>
      </c>
      <c r="M33" s="31">
        <f>'TrRoad_ene EU27'!M28</f>
        <v>24.51435988976144</v>
      </c>
      <c r="N33" s="31">
        <f>'TrRoad_ene EU27'!N28</f>
        <v>40.946008017110707</v>
      </c>
      <c r="O33" s="31">
        <f>'TrRoad_ene EU27'!O28</f>
        <v>50.586994906092741</v>
      </c>
      <c r="P33" s="31">
        <f>'TrRoad_ene EU27'!P28</f>
        <v>57.26634891860629</v>
      </c>
      <c r="Q33" s="71">
        <v>51.599980668448367</v>
      </c>
      <c r="R33" s="71">
        <v>53.170748987705053</v>
      </c>
      <c r="S33" s="71">
        <v>54.671915905930533</v>
      </c>
      <c r="T33" s="71">
        <v>56.243215961898407</v>
      </c>
      <c r="U33" s="71">
        <v>57.919355005944446</v>
      </c>
      <c r="V33" s="71">
        <v>59.66665277668357</v>
      </c>
      <c r="W33" s="71">
        <v>62.799698977168958</v>
      </c>
      <c r="X33" s="71">
        <v>66.073329047733111</v>
      </c>
      <c r="Y33" s="71">
        <v>69.340598573573089</v>
      </c>
      <c r="Z33" s="71">
        <v>72.606676033262715</v>
      </c>
      <c r="AA33" s="71">
        <v>75.880937140293398</v>
      </c>
      <c r="AB33" s="71">
        <v>79.253207542607228</v>
      </c>
      <c r="AC33" s="71">
        <v>82.806903794505388</v>
      </c>
      <c r="AD33" s="71">
        <v>86.626166794205105</v>
      </c>
      <c r="AE33" s="71">
        <v>90.795466237099419</v>
      </c>
      <c r="AF33" s="71">
        <v>95.405060635507795</v>
      </c>
      <c r="AG33" s="71">
        <v>100.525676364304</v>
      </c>
      <c r="AH33" s="71">
        <v>106.1171037730695</v>
      </c>
      <c r="AI33" s="71">
        <v>112.20369581114291</v>
      </c>
      <c r="AJ33" s="71">
        <v>118.73013581905374</v>
      </c>
      <c r="AK33" s="71">
        <v>125.6591202749056</v>
      </c>
      <c r="AL33" s="71">
        <v>132.92142637447486</v>
      </c>
      <c r="AM33" s="71">
        <v>140.5460608173592</v>
      </c>
      <c r="AN33" s="71">
        <v>148.5249018958427</v>
      </c>
      <c r="AO33" s="71">
        <v>156.93082394425582</v>
      </c>
      <c r="AP33" s="71">
        <v>165.91292005673702</v>
      </c>
      <c r="AQ33" s="71">
        <v>175.50887403176495</v>
      </c>
      <c r="AR33" s="71">
        <v>185.78465627444803</v>
      </c>
      <c r="AS33" s="71">
        <v>196.86922589633883</v>
      </c>
      <c r="AT33" s="71">
        <v>208.78366825468444</v>
      </c>
      <c r="AU33" s="71">
        <v>221.61028808009354</v>
      </c>
      <c r="AV33" s="71">
        <v>235.41592388096666</v>
      </c>
      <c r="AW33" s="71">
        <v>250.36838503157963</v>
      </c>
      <c r="AX33" s="71">
        <v>266.42314089821122</v>
      </c>
      <c r="AY33" s="71">
        <v>283.76726449101653</v>
      </c>
      <c r="AZ33" s="71">
        <v>302.34865092637313</v>
      </c>
    </row>
    <row r="34" spans="1:52" ht="11.5" customHeight="1" x14ac:dyDescent="0.35">
      <c r="A34" s="19" t="s">
        <v>46</v>
      </c>
      <c r="B34" s="31">
        <f>'TrRoad_ene EU27'!B29</f>
        <v>0</v>
      </c>
      <c r="C34" s="31">
        <f>'TrRoad_ene EU27'!C29</f>
        <v>0</v>
      </c>
      <c r="D34" s="31">
        <f>'TrRoad_ene EU27'!D29</f>
        <v>0</v>
      </c>
      <c r="E34" s="31">
        <f>'TrRoad_ene EU27'!E29</f>
        <v>0</v>
      </c>
      <c r="F34" s="31">
        <f>'TrRoad_ene EU27'!F29</f>
        <v>0</v>
      </c>
      <c r="G34" s="31">
        <f>'TrRoad_ene EU27'!G29</f>
        <v>0</v>
      </c>
      <c r="H34" s="31">
        <f>'TrRoad_ene EU27'!H29</f>
        <v>0</v>
      </c>
      <c r="I34" s="31">
        <f>'TrRoad_ene EU27'!I29</f>
        <v>0</v>
      </c>
      <c r="J34" s="31">
        <f>'TrRoad_ene EU27'!J29</f>
        <v>5.9276321964806887E-2</v>
      </c>
      <c r="K34" s="31">
        <f>'TrRoad_ene EU27'!K29</f>
        <v>7.5172790844974163E-2</v>
      </c>
      <c r="L34" s="31">
        <f>'TrRoad_ene EU27'!L29</f>
        <v>0.19764750557525032</v>
      </c>
      <c r="M34" s="31">
        <f>'TrRoad_ene EU27'!M29</f>
        <v>0.27745103694537565</v>
      </c>
      <c r="N34" s="31">
        <f>'TrRoad_ene EU27'!N29</f>
        <v>2.8591441920246354</v>
      </c>
      <c r="O34" s="31">
        <f>'TrRoad_ene EU27'!O29</f>
        <v>11.693285730165243</v>
      </c>
      <c r="P34" s="31">
        <f>'TrRoad_ene EU27'!P29</f>
        <v>35.011065903937848</v>
      </c>
      <c r="Q34" s="77">
        <f>Q35+Q37</f>
        <v>86.679447147528577</v>
      </c>
      <c r="R34" s="77">
        <f>R35+R37</f>
        <v>123.77298780192046</v>
      </c>
      <c r="S34" s="77">
        <f t="shared" ref="S34:AZ34" si="10">S35+S37</f>
        <v>176.04743240474883</v>
      </c>
      <c r="T34" s="77">
        <f t="shared" si="10"/>
        <v>234.57493572247992</v>
      </c>
      <c r="U34" s="77">
        <f t="shared" si="10"/>
        <v>311.2029256219929</v>
      </c>
      <c r="V34" s="77">
        <f t="shared" si="10"/>
        <v>406.37763619749734</v>
      </c>
      <c r="W34" s="77">
        <f t="shared" si="10"/>
        <v>651.10056233308171</v>
      </c>
      <c r="X34" s="77">
        <f t="shared" si="10"/>
        <v>988.07739012019374</v>
      </c>
      <c r="Y34" s="77">
        <f t="shared" si="10"/>
        <v>1412.5522920274705</v>
      </c>
      <c r="Z34" s="77">
        <f t="shared" si="10"/>
        <v>1890.0409120750276</v>
      </c>
      <c r="AA34" s="77">
        <f t="shared" si="10"/>
        <v>2411.5792560495015</v>
      </c>
      <c r="AB34" s="77">
        <f t="shared" si="10"/>
        <v>2943.6986659479721</v>
      </c>
      <c r="AC34" s="77">
        <f t="shared" si="10"/>
        <v>3491.780290888023</v>
      </c>
      <c r="AD34" s="77">
        <f t="shared" si="10"/>
        <v>4040.3993255490022</v>
      </c>
      <c r="AE34" s="77">
        <f t="shared" si="10"/>
        <v>4582.7912361886301</v>
      </c>
      <c r="AF34" s="77">
        <f t="shared" si="10"/>
        <v>5143.6099731305485</v>
      </c>
      <c r="AG34" s="77">
        <f t="shared" si="10"/>
        <v>5718.2126686680967</v>
      </c>
      <c r="AH34" s="77">
        <f t="shared" si="10"/>
        <v>6310.9584680904954</v>
      </c>
      <c r="AI34" s="77">
        <f t="shared" si="10"/>
        <v>6913.7358196884825</v>
      </c>
      <c r="AJ34" s="77">
        <f t="shared" si="10"/>
        <v>7527.0119707553022</v>
      </c>
      <c r="AK34" s="77">
        <f t="shared" si="10"/>
        <v>8145.9975389073916</v>
      </c>
      <c r="AL34" s="77">
        <f t="shared" si="10"/>
        <v>8761.1399737893007</v>
      </c>
      <c r="AM34" s="77">
        <f t="shared" si="10"/>
        <v>9355.6615270117254</v>
      </c>
      <c r="AN34" s="77">
        <f t="shared" si="10"/>
        <v>9920.8162263283648</v>
      </c>
      <c r="AO34" s="77">
        <f t="shared" si="10"/>
        <v>10439.779411392285</v>
      </c>
      <c r="AP34" s="77">
        <f t="shared" si="10"/>
        <v>10900.805654153533</v>
      </c>
      <c r="AQ34" s="77">
        <f t="shared" si="10"/>
        <v>11292.366364282576</v>
      </c>
      <c r="AR34" s="77">
        <f t="shared" si="10"/>
        <v>11591.42714446034</v>
      </c>
      <c r="AS34" s="77">
        <f t="shared" si="10"/>
        <v>11791.790692953076</v>
      </c>
      <c r="AT34" s="77">
        <f t="shared" si="10"/>
        <v>11887.70500867804</v>
      </c>
      <c r="AU34" s="77">
        <f t="shared" si="10"/>
        <v>11877.716756014808</v>
      </c>
      <c r="AV34" s="77">
        <f t="shared" si="10"/>
        <v>11774.136689199198</v>
      </c>
      <c r="AW34" s="77">
        <f t="shared" si="10"/>
        <v>11576.222363936324</v>
      </c>
      <c r="AX34" s="77">
        <f t="shared" si="10"/>
        <v>11287.274741220825</v>
      </c>
      <c r="AY34" s="77">
        <f t="shared" si="10"/>
        <v>10933.683519113616</v>
      </c>
      <c r="AZ34" s="77">
        <f t="shared" si="10"/>
        <v>10522.234093047644</v>
      </c>
    </row>
    <row r="35" spans="1:52" ht="11.5" customHeight="1" x14ac:dyDescent="0.35">
      <c r="A35" s="64" t="s">
        <v>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77">
        <v>63.937972196336773</v>
      </c>
      <c r="R35" s="77">
        <v>98.784855078527897</v>
      </c>
      <c r="S35" s="77">
        <v>140.17407634999512</v>
      </c>
      <c r="T35" s="77">
        <v>187.05258907836651</v>
      </c>
      <c r="U35" s="77">
        <v>248.52053468423946</v>
      </c>
      <c r="V35" s="77">
        <v>326.99150498951428</v>
      </c>
      <c r="W35" s="77">
        <v>569.93722157771106</v>
      </c>
      <c r="X35" s="77">
        <v>895.66612825382776</v>
      </c>
      <c r="Y35" s="77">
        <v>1304.2128210667004</v>
      </c>
      <c r="Z35" s="77">
        <v>1747.2444038743467</v>
      </c>
      <c r="AA35" s="77">
        <v>2218.7788031375771</v>
      </c>
      <c r="AB35" s="77">
        <v>2686.5263000798745</v>
      </c>
      <c r="AC35" s="77">
        <v>3157.3214529923262</v>
      </c>
      <c r="AD35" s="77">
        <v>3612.4650467947231</v>
      </c>
      <c r="AE35" s="77">
        <v>4052.1065284828196</v>
      </c>
      <c r="AF35" s="77">
        <v>4503.6713074103136</v>
      </c>
      <c r="AG35" s="77">
        <v>4962.7406140695048</v>
      </c>
      <c r="AH35" s="77">
        <v>5435.5482799480105</v>
      </c>
      <c r="AI35" s="77">
        <v>5915.5330351219172</v>
      </c>
      <c r="AJ35" s="77">
        <v>6404.2497147581344</v>
      </c>
      <c r="AK35" s="77">
        <v>6898.3976390104672</v>
      </c>
      <c r="AL35" s="77">
        <v>7391.4922526372648</v>
      </c>
      <c r="AM35" s="77">
        <v>7874.2304345664697</v>
      </c>
      <c r="AN35" s="77">
        <v>8336.3936962075059</v>
      </c>
      <c r="AO35" s="77">
        <v>8765.8847558679863</v>
      </c>
      <c r="AP35" s="77">
        <v>9154.2727060618017</v>
      </c>
      <c r="AQ35" s="77">
        <v>9492.1670795311366</v>
      </c>
      <c r="AR35" s="77">
        <v>9761.5238051150191</v>
      </c>
      <c r="AS35" s="77">
        <v>9956.5704759198015</v>
      </c>
      <c r="AT35" s="77">
        <v>10074.752542196635</v>
      </c>
      <c r="AU35" s="77">
        <v>10117.774738763004</v>
      </c>
      <c r="AV35" s="77">
        <v>10087.311614172822</v>
      </c>
      <c r="AW35" s="77">
        <v>9985.7473232304092</v>
      </c>
      <c r="AX35" s="77">
        <v>9816.5423144518372</v>
      </c>
      <c r="AY35" s="77">
        <v>9595.0051391499328</v>
      </c>
      <c r="AZ35" s="77">
        <v>9328.6481860563526</v>
      </c>
    </row>
    <row r="36" spans="1:52" ht="11.5" customHeight="1" x14ac:dyDescent="0.35">
      <c r="A36" s="65" t="s">
        <v>39</v>
      </c>
      <c r="B36" s="31">
        <f>'TrRoad_ene EU27'!B30</f>
        <v>0</v>
      </c>
      <c r="C36" s="31">
        <f>'TrRoad_ene EU27'!C30</f>
        <v>0</v>
      </c>
      <c r="D36" s="31">
        <f>'TrRoad_ene EU27'!D30</f>
        <v>0</v>
      </c>
      <c r="E36" s="31">
        <f>'TrRoad_ene EU27'!E30</f>
        <v>0</v>
      </c>
      <c r="F36" s="31">
        <f>'TrRoad_ene EU27'!F30</f>
        <v>0</v>
      </c>
      <c r="G36" s="31">
        <f>'TrRoad_ene EU27'!G30</f>
        <v>0</v>
      </c>
      <c r="H36" s="31">
        <f>'TrRoad_ene EU27'!H30</f>
        <v>0</v>
      </c>
      <c r="I36" s="31">
        <f>'TrRoad_ene EU27'!I30</f>
        <v>0</v>
      </c>
      <c r="J36" s="31">
        <f>'TrRoad_ene EU27'!J30</f>
        <v>2.2021574197410025E-3</v>
      </c>
      <c r="K36" s="31">
        <f>'TrRoad_ene EU27'!K30</f>
        <v>2.6400784444865393E-3</v>
      </c>
      <c r="L36" s="31">
        <f>'TrRoad_ene EU27'!L30</f>
        <v>3.4380865409579394E-3</v>
      </c>
      <c r="M36" s="31">
        <f>'TrRoad_ene EU27'!M30</f>
        <v>6.368622653156574E-3</v>
      </c>
      <c r="N36" s="31">
        <f>'TrRoad_ene EU27'!N30</f>
        <v>5.2019075819253434E-2</v>
      </c>
      <c r="O36" s="31">
        <f>'TrRoad_ene EU27'!O30</f>
        <v>0.15373062754104619</v>
      </c>
      <c r="P36" s="31">
        <f>'TrRoad_ene EU27'!P30</f>
        <v>0.46336131297499539</v>
      </c>
      <c r="Q36" s="31">
        <f>'TrRoad_ene EU27'!Q30</f>
        <v>1.0923623333532277</v>
      </c>
    </row>
    <row r="37" spans="1:52" ht="11.5" customHeight="1" x14ac:dyDescent="0.35">
      <c r="A37" s="64" t="s">
        <v>47</v>
      </c>
      <c r="B37" s="31">
        <f>'TrRoad_ene EU27'!B31</f>
        <v>0</v>
      </c>
      <c r="C37" s="31">
        <f>'TrRoad_ene EU27'!C31</f>
        <v>0</v>
      </c>
      <c r="D37" s="31">
        <f>'TrRoad_ene EU27'!D31</f>
        <v>0</v>
      </c>
      <c r="E37" s="31">
        <f>'TrRoad_ene EU27'!E31</f>
        <v>0</v>
      </c>
      <c r="F37" s="31">
        <f>'TrRoad_ene EU27'!F31</f>
        <v>0</v>
      </c>
      <c r="G37" s="31">
        <f>'TrRoad_ene EU27'!G31</f>
        <v>0</v>
      </c>
      <c r="H37" s="31">
        <f>'TrRoad_ene EU27'!H31</f>
        <v>0</v>
      </c>
      <c r="I37" s="31">
        <f>'TrRoad_ene EU27'!I31</f>
        <v>0</v>
      </c>
      <c r="J37" s="31">
        <f>'TrRoad_ene EU27'!J31</f>
        <v>1.9651635127603605E-2</v>
      </c>
      <c r="K37" s="31">
        <f>'TrRoad_ene EU27'!K31</f>
        <v>2.4785078489017884E-2</v>
      </c>
      <c r="L37" s="31">
        <f>'TrRoad_ene EU27'!L31</f>
        <v>6.264994835986272E-2</v>
      </c>
      <c r="M37" s="31">
        <f>'TrRoad_ene EU27'!M31</f>
        <v>9.789898535018926E-2</v>
      </c>
      <c r="N37" s="31">
        <f>'TrRoad_ene EU27'!N31</f>
        <v>0.83732658944338967</v>
      </c>
      <c r="O37" s="31">
        <f>'TrRoad_ene EU27'!O31</f>
        <v>3.8495758862956366</v>
      </c>
      <c r="P37" s="31">
        <f>'TrRoad_ene EU27'!P31</f>
        <v>12.110770091062992</v>
      </c>
      <c r="Q37" s="81">
        <f>Q39-Q38</f>
        <v>22.741474951191812</v>
      </c>
      <c r="R37" s="81">
        <f>R39-R38</f>
        <v>24.988132723392567</v>
      </c>
      <c r="S37" s="81">
        <f t="shared" ref="S37:AZ37" si="11">S39-S38</f>
        <v>35.873356054753714</v>
      </c>
      <c r="T37" s="81">
        <f t="shared" si="11"/>
        <v>47.522346644113412</v>
      </c>
      <c r="U37" s="81">
        <f t="shared" si="11"/>
        <v>62.682390937753439</v>
      </c>
      <c r="V37" s="81">
        <f t="shared" si="11"/>
        <v>79.386131207983055</v>
      </c>
      <c r="W37" s="81">
        <f t="shared" si="11"/>
        <v>81.163340755370655</v>
      </c>
      <c r="X37" s="81">
        <f t="shared" si="11"/>
        <v>92.411261866365976</v>
      </c>
      <c r="Y37" s="81">
        <f t="shared" si="11"/>
        <v>108.33947096077009</v>
      </c>
      <c r="Z37" s="81">
        <f t="shared" si="11"/>
        <v>142.79650820068082</v>
      </c>
      <c r="AA37" s="81">
        <f t="shared" si="11"/>
        <v>192.80045291192437</v>
      </c>
      <c r="AB37" s="81">
        <f t="shared" si="11"/>
        <v>257.17236586809759</v>
      </c>
      <c r="AC37" s="81">
        <f t="shared" si="11"/>
        <v>334.45883789569689</v>
      </c>
      <c r="AD37" s="81">
        <f t="shared" si="11"/>
        <v>427.93427875427915</v>
      </c>
      <c r="AE37" s="81">
        <f t="shared" si="11"/>
        <v>530.68470770581098</v>
      </c>
      <c r="AF37" s="81">
        <f t="shared" si="11"/>
        <v>639.93866572023489</v>
      </c>
      <c r="AG37" s="81">
        <f t="shared" si="11"/>
        <v>755.47205459859197</v>
      </c>
      <c r="AH37" s="81">
        <f t="shared" si="11"/>
        <v>875.41018814248491</v>
      </c>
      <c r="AI37" s="81">
        <f t="shared" si="11"/>
        <v>998.20278456656524</v>
      </c>
      <c r="AJ37" s="81">
        <f t="shared" si="11"/>
        <v>1122.7622559971678</v>
      </c>
      <c r="AK37" s="81">
        <f t="shared" si="11"/>
        <v>1247.5998998969244</v>
      </c>
      <c r="AL37" s="81">
        <f t="shared" si="11"/>
        <v>1369.647721152036</v>
      </c>
      <c r="AM37" s="81">
        <f t="shared" si="11"/>
        <v>1481.4310924452548</v>
      </c>
      <c r="AN37" s="81">
        <f t="shared" si="11"/>
        <v>1584.4225301208589</v>
      </c>
      <c r="AO37" s="81">
        <f t="shared" si="11"/>
        <v>1673.8946555242983</v>
      </c>
      <c r="AP37" s="81">
        <f t="shared" si="11"/>
        <v>1746.5329480917317</v>
      </c>
      <c r="AQ37" s="81">
        <f t="shared" si="11"/>
        <v>1800.1992847514393</v>
      </c>
      <c r="AR37" s="81">
        <f t="shared" si="11"/>
        <v>1829.903339345321</v>
      </c>
      <c r="AS37" s="81">
        <f t="shared" si="11"/>
        <v>1835.2202170332748</v>
      </c>
      <c r="AT37" s="81">
        <f t="shared" si="11"/>
        <v>1812.9524664814053</v>
      </c>
      <c r="AU37" s="81">
        <f t="shared" si="11"/>
        <v>1759.9420172518039</v>
      </c>
      <c r="AV37" s="81">
        <f t="shared" si="11"/>
        <v>1686.825075026376</v>
      </c>
      <c r="AW37" s="81">
        <f t="shared" si="11"/>
        <v>1590.4750407059146</v>
      </c>
      <c r="AX37" s="81">
        <f t="shared" si="11"/>
        <v>1470.7324267689874</v>
      </c>
      <c r="AY37" s="81">
        <f t="shared" si="11"/>
        <v>1338.6783799636833</v>
      </c>
      <c r="AZ37" s="81">
        <f t="shared" si="11"/>
        <v>1193.5859069912913</v>
      </c>
    </row>
    <row r="38" spans="1:52" ht="11.5" customHeight="1" x14ac:dyDescent="0.35">
      <c r="A38" s="19" t="s">
        <v>48</v>
      </c>
      <c r="B38" s="31">
        <f>'TrRoad_ene EU27'!B32</f>
        <v>0</v>
      </c>
      <c r="C38" s="31">
        <f>'TrRoad_ene EU27'!C32</f>
        <v>0</v>
      </c>
      <c r="D38" s="31">
        <f>'TrRoad_ene EU27'!D32</f>
        <v>0</v>
      </c>
      <c r="E38" s="31">
        <f>'TrRoad_ene EU27'!E32</f>
        <v>2.2020951678335282E-3</v>
      </c>
      <c r="F38" s="31">
        <f>'TrRoad_ene EU27'!F32</f>
        <v>3.2213009200931773E-3</v>
      </c>
      <c r="G38" s="31">
        <f>'TrRoad_ene EU27'!G32</f>
        <v>3.8422857932064562E-3</v>
      </c>
      <c r="H38" s="31">
        <f>'TrRoad_ene EU27'!H32</f>
        <v>1.8724973429266541E-2</v>
      </c>
      <c r="I38" s="31">
        <f>'TrRoad_ene EU27'!I32</f>
        <v>2.8202541325448045E-2</v>
      </c>
      <c r="J38" s="31">
        <f>'TrRoad_ene EU27'!J32</f>
        <v>0.50983001999366273</v>
      </c>
      <c r="K38" s="31">
        <f>'TrRoad_ene EU27'!K32</f>
        <v>1.0276849712487521</v>
      </c>
      <c r="L38" s="31">
        <f>'TrRoad_ene EU27'!L32</f>
        <v>3.2173088072207148</v>
      </c>
      <c r="M38" s="31">
        <f>'TrRoad_ene EU27'!M32</f>
        <v>9.3264606107762251</v>
      </c>
      <c r="N38" s="31">
        <f>'TrRoad_ene EU27'!N32</f>
        <v>15.040222205733633</v>
      </c>
      <c r="O38" s="31">
        <f>'TrRoad_ene EU27'!O32</f>
        <v>24.681990784398916</v>
      </c>
      <c r="P38" s="31">
        <f>'TrRoad_ene EU27'!P32</f>
        <v>37.734106430037656</v>
      </c>
      <c r="Q38" s="31">
        <f>'TrRoad_ene EU27'!Q32</f>
        <v>57.637195832377451</v>
      </c>
      <c r="R38" s="77">
        <v>101.7158970453869</v>
      </c>
      <c r="S38" s="77">
        <v>142.69298161303263</v>
      </c>
      <c r="T38" s="77">
        <v>197.73785812303166</v>
      </c>
      <c r="U38" s="77">
        <v>277.14816323434223</v>
      </c>
      <c r="V38" s="77">
        <v>376.09689362987268</v>
      </c>
      <c r="W38" s="77">
        <v>1114.3712710611778</v>
      </c>
      <c r="X38" s="77">
        <v>1995.9872436344201</v>
      </c>
      <c r="Y38" s="77">
        <v>3051.3644011900933</v>
      </c>
      <c r="Z38" s="77">
        <v>4019.5018944030503</v>
      </c>
      <c r="AA38" s="77">
        <v>4925.9411105967629</v>
      </c>
      <c r="AB38" s="77">
        <v>5687.8797861736939</v>
      </c>
      <c r="AC38" s="77">
        <v>6359.1607253998018</v>
      </c>
      <c r="AD38" s="77">
        <v>6880.8724287781633</v>
      </c>
      <c r="AE38" s="77">
        <v>7308.3307207122134</v>
      </c>
      <c r="AF38" s="77">
        <v>7742.2319715030435</v>
      </c>
      <c r="AG38" s="77">
        <v>8191.0082627074071</v>
      </c>
      <c r="AH38" s="77">
        <v>8679.7975995323377</v>
      </c>
      <c r="AI38" s="77">
        <v>9200.7250753841454</v>
      </c>
      <c r="AJ38" s="77">
        <v>9768.6038810562695</v>
      </c>
      <c r="AK38" s="77">
        <v>10398.034746946074</v>
      </c>
      <c r="AL38" s="77">
        <v>11094.393763993217</v>
      </c>
      <c r="AM38" s="77">
        <v>11857.328399606889</v>
      </c>
      <c r="AN38" s="77">
        <v>12677.024018699532</v>
      </c>
      <c r="AO38" s="77">
        <v>13537.577047942659</v>
      </c>
      <c r="AP38" s="77">
        <v>14440.835021135708</v>
      </c>
      <c r="AQ38" s="77">
        <v>15379.485159236816</v>
      </c>
      <c r="AR38" s="77">
        <v>16328.02140048912</v>
      </c>
      <c r="AS38" s="77">
        <v>17271.744732256626</v>
      </c>
      <c r="AT38" s="77">
        <v>18217.417539229886</v>
      </c>
      <c r="AU38" s="77">
        <v>19155.896371862185</v>
      </c>
      <c r="AV38" s="77">
        <v>20080.473449257177</v>
      </c>
      <c r="AW38" s="77">
        <v>20973.927719804749</v>
      </c>
      <c r="AX38" s="77">
        <v>21838.01049222935</v>
      </c>
      <c r="AY38" s="77">
        <v>22676.768584111192</v>
      </c>
      <c r="AZ38" s="77">
        <v>23487.411810876598</v>
      </c>
    </row>
    <row r="39" spans="1:52" ht="11.5" customHeight="1" x14ac:dyDescent="0.25">
      <c r="A39" s="19" t="s">
        <v>67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75">
        <v>80.378670783569262</v>
      </c>
      <c r="R39" s="75">
        <v>126.70402976877946</v>
      </c>
      <c r="S39" s="75">
        <v>178.56633766778634</v>
      </c>
      <c r="T39" s="75">
        <v>245.26020476714507</v>
      </c>
      <c r="U39" s="75">
        <v>339.83055417209567</v>
      </c>
      <c r="V39" s="75">
        <v>455.48302483785574</v>
      </c>
      <c r="W39" s="75">
        <v>1195.5346118165485</v>
      </c>
      <c r="X39" s="75">
        <v>2088.3985055007861</v>
      </c>
      <c r="Y39" s="75">
        <v>3159.7038721508634</v>
      </c>
      <c r="Z39" s="75">
        <v>4162.2984026037311</v>
      </c>
      <c r="AA39" s="75">
        <v>5118.7415635086872</v>
      </c>
      <c r="AB39" s="75">
        <v>5945.0521520417915</v>
      </c>
      <c r="AC39" s="75">
        <v>6693.6195632954987</v>
      </c>
      <c r="AD39" s="75">
        <v>7308.8067075324425</v>
      </c>
      <c r="AE39" s="75">
        <v>7839.0154284180244</v>
      </c>
      <c r="AF39" s="75">
        <v>8382.1706372232784</v>
      </c>
      <c r="AG39" s="75">
        <v>8946.4803173059991</v>
      </c>
      <c r="AH39" s="75">
        <v>9555.2077876748226</v>
      </c>
      <c r="AI39" s="75">
        <v>10198.927859950711</v>
      </c>
      <c r="AJ39" s="75">
        <v>10891.366137053437</v>
      </c>
      <c r="AK39" s="75">
        <v>11645.634646842998</v>
      </c>
      <c r="AL39" s="75">
        <v>12464.041485145253</v>
      </c>
      <c r="AM39" s="75">
        <v>13338.759492052144</v>
      </c>
      <c r="AN39" s="75">
        <v>14261.446548820391</v>
      </c>
      <c r="AO39" s="75">
        <v>15211.471703466957</v>
      </c>
      <c r="AP39" s="75">
        <v>16187.36796922744</v>
      </c>
      <c r="AQ39" s="75">
        <v>17179.684443988255</v>
      </c>
      <c r="AR39" s="75">
        <v>18157.924739834441</v>
      </c>
      <c r="AS39" s="75">
        <v>19106.964949289901</v>
      </c>
      <c r="AT39" s="75">
        <v>20030.370005711291</v>
      </c>
      <c r="AU39" s="75">
        <v>20915.838389113989</v>
      </c>
      <c r="AV39" s="75">
        <v>21767.298524283553</v>
      </c>
      <c r="AW39" s="75">
        <v>22564.402760510664</v>
      </c>
      <c r="AX39" s="75">
        <v>23308.742918998338</v>
      </c>
      <c r="AY39" s="75">
        <v>24015.446964074876</v>
      </c>
      <c r="AZ39" s="75">
        <v>24680.997717867889</v>
      </c>
    </row>
    <row r="40" spans="1:52" ht="11.5" customHeight="1" x14ac:dyDescent="0.35">
      <c r="A40" s="78" t="s">
        <v>68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80">
        <v>0</v>
      </c>
      <c r="R40" s="80">
        <v>0.19357840545696658</v>
      </c>
      <c r="S40" s="80">
        <v>0.41119869753069976</v>
      </c>
      <c r="T40" s="80">
        <v>0.65611619399580701</v>
      </c>
      <c r="U40" s="80">
        <v>1.0042134667358573</v>
      </c>
      <c r="V40" s="80">
        <v>1.5938185564075664</v>
      </c>
      <c r="W40" s="80">
        <v>1.9413449165516778</v>
      </c>
      <c r="X40" s="80">
        <v>2.0100843179398686</v>
      </c>
      <c r="Y40" s="80">
        <v>2.0544627191872897</v>
      </c>
      <c r="Z40" s="80">
        <v>2.065498314668504</v>
      </c>
      <c r="AA40" s="80">
        <v>2.0405550786503133</v>
      </c>
      <c r="AB40" s="80">
        <v>1.9832985818442435</v>
      </c>
      <c r="AC40" s="80">
        <v>1.8929866657241603</v>
      </c>
      <c r="AD40" s="80">
        <v>1.7885372743595949</v>
      </c>
      <c r="AE40" s="80">
        <v>1.9439447975532242</v>
      </c>
      <c r="AF40" s="80">
        <v>5.1947268896261729</v>
      </c>
      <c r="AG40" s="80">
        <v>12.783936870692601</v>
      </c>
      <c r="AH40" s="80">
        <v>25.125556828733117</v>
      </c>
      <c r="AI40" s="80">
        <v>42.491383695007755</v>
      </c>
      <c r="AJ40" s="80">
        <v>64.966940789263148</v>
      </c>
      <c r="AK40" s="80">
        <v>92.498953665907948</v>
      </c>
      <c r="AL40" s="80">
        <v>124.92378611820905</v>
      </c>
      <c r="AM40" s="80">
        <v>161.91579084711168</v>
      </c>
      <c r="AN40" s="80">
        <v>203.0681652614341</v>
      </c>
      <c r="AO40" s="80">
        <v>247.89824924408856</v>
      </c>
      <c r="AP40" s="80">
        <v>296.2273001315545</v>
      </c>
      <c r="AQ40" s="80">
        <v>348.03668523501415</v>
      </c>
      <c r="AR40" s="80">
        <v>403.00552718280773</v>
      </c>
      <c r="AS40" s="80">
        <v>460.9491618076695</v>
      </c>
      <c r="AT40" s="80">
        <v>521.53100035808654</v>
      </c>
      <c r="AU40" s="80">
        <v>584.61129006145757</v>
      </c>
      <c r="AV40" s="80">
        <v>649.75328872842852</v>
      </c>
      <c r="AW40" s="80">
        <v>716.73531311369891</v>
      </c>
      <c r="AX40" s="80">
        <v>784.96810346376537</v>
      </c>
      <c r="AY40" s="80">
        <v>854.53363802059198</v>
      </c>
      <c r="AZ40" s="80">
        <v>924.44735567030898</v>
      </c>
    </row>
    <row r="41" spans="1:52" ht="11.5" customHeight="1" x14ac:dyDescent="0.35">
      <c r="A41" s="79" t="s">
        <v>69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77">
        <v>0</v>
      </c>
      <c r="R41" s="77">
        <v>9.16690109126116E-3</v>
      </c>
      <c r="S41" s="77">
        <v>2.1863795528492318E-2</v>
      </c>
      <c r="T41" s="77">
        <v>3.8892714017588446E-2</v>
      </c>
      <c r="U41" s="77">
        <v>6.7987583222864426E-2</v>
      </c>
      <c r="V41" s="77">
        <v>0.12686096687612575</v>
      </c>
      <c r="W41" s="77">
        <v>0.19898135820292448</v>
      </c>
      <c r="X41" s="77">
        <v>0.21950041941438242</v>
      </c>
      <c r="Y41" s="77">
        <v>0.23854435042787017</v>
      </c>
      <c r="Z41" s="77">
        <v>0.25402760643486483</v>
      </c>
      <c r="AA41" s="77">
        <v>0.26518775718144416</v>
      </c>
      <c r="AB41" s="77">
        <v>0.27191165174100795</v>
      </c>
      <c r="AC41" s="77">
        <v>0.27581665994067583</v>
      </c>
      <c r="AD41" s="77">
        <v>0.27853559724186977</v>
      </c>
      <c r="AE41" s="77">
        <v>0.37276286546024845</v>
      </c>
      <c r="AF41" s="77">
        <v>1.6529316944788131</v>
      </c>
      <c r="AG41" s="77">
        <v>4.8683124678327472</v>
      </c>
      <c r="AH41" s="77">
        <v>10.544559194960115</v>
      </c>
      <c r="AI41" s="77">
        <v>19.159569267638105</v>
      </c>
      <c r="AJ41" s="77">
        <v>31.105380352480005</v>
      </c>
      <c r="AK41" s="77">
        <v>46.718018619277608</v>
      </c>
      <c r="AL41" s="77">
        <v>66.227973516677892</v>
      </c>
      <c r="AM41" s="77">
        <v>89.778143643107114</v>
      </c>
      <c r="AN41" s="77">
        <v>117.35260391660431</v>
      </c>
      <c r="AO41" s="77">
        <v>148.88385549162837</v>
      </c>
      <c r="AP41" s="77">
        <v>184.44379796104502</v>
      </c>
      <c r="AQ41" s="77">
        <v>224.22745342015048</v>
      </c>
      <c r="AR41" s="77">
        <v>268.03232822142701</v>
      </c>
      <c r="AS41" s="77">
        <v>315.79847075012248</v>
      </c>
      <c r="AT41" s="77">
        <v>367.28767534964879</v>
      </c>
      <c r="AU41" s="77">
        <v>422.38748281002933</v>
      </c>
      <c r="AV41" s="77">
        <v>480.67789436442303</v>
      </c>
      <c r="AW41" s="77">
        <v>541.86557666481656</v>
      </c>
      <c r="AX41" s="77">
        <v>605.26345608101974</v>
      </c>
      <c r="AY41" s="77">
        <v>670.82919249578379</v>
      </c>
      <c r="AZ41" s="77">
        <v>737.52799584269701</v>
      </c>
    </row>
    <row r="42" spans="1:52" ht="11.5" customHeight="1" x14ac:dyDescent="0.35">
      <c r="A42" s="79" t="s">
        <v>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77">
        <v>0</v>
      </c>
      <c r="R42" s="77">
        <v>0.18441150436570544</v>
      </c>
      <c r="S42" s="77">
        <v>0.38933490200220744</v>
      </c>
      <c r="T42" s="77">
        <v>0.61722347997821858</v>
      </c>
      <c r="U42" s="77">
        <v>0.93622588351299296</v>
      </c>
      <c r="V42" s="77">
        <v>1.4669575895314406</v>
      </c>
      <c r="W42" s="77">
        <v>1.7423635583487533</v>
      </c>
      <c r="X42" s="77">
        <v>1.7905838985254863</v>
      </c>
      <c r="Y42" s="77">
        <v>1.8159183687594194</v>
      </c>
      <c r="Z42" s="77">
        <v>1.8114707082336392</v>
      </c>
      <c r="AA42" s="77">
        <v>1.775367321468869</v>
      </c>
      <c r="AB42" s="77">
        <v>1.7113869301032354</v>
      </c>
      <c r="AC42" s="77">
        <v>1.6171700057834846</v>
      </c>
      <c r="AD42" s="77">
        <v>1.5100016771177249</v>
      </c>
      <c r="AE42" s="77">
        <v>1.5711819320929759</v>
      </c>
      <c r="AF42" s="77">
        <v>3.5417951951473601</v>
      </c>
      <c r="AG42" s="77">
        <v>7.9156244028598541</v>
      </c>
      <c r="AH42" s="77">
        <v>14.580997633773002</v>
      </c>
      <c r="AI42" s="77">
        <v>23.331814427369643</v>
      </c>
      <c r="AJ42" s="77">
        <v>33.861560436783151</v>
      </c>
      <c r="AK42" s="77">
        <v>45.78093504663034</v>
      </c>
      <c r="AL42" s="77">
        <v>58.695812601531188</v>
      </c>
      <c r="AM42" s="77">
        <v>72.137647204004537</v>
      </c>
      <c r="AN42" s="77">
        <v>85.71556134482978</v>
      </c>
      <c r="AO42" s="77">
        <v>99.014393752460194</v>
      </c>
      <c r="AP42" s="77">
        <v>111.78350217050946</v>
      </c>
      <c r="AQ42" s="77">
        <v>123.80923181486367</v>
      </c>
      <c r="AR42" s="77">
        <v>134.97319896138075</v>
      </c>
      <c r="AS42" s="77">
        <v>145.15069105754699</v>
      </c>
      <c r="AT42" s="77">
        <v>154.24332500843784</v>
      </c>
      <c r="AU42" s="77">
        <v>162.2238072514283</v>
      </c>
      <c r="AV42" s="77">
        <v>169.07539436400549</v>
      </c>
      <c r="AW42" s="77">
        <v>174.86973644888241</v>
      </c>
      <c r="AX42" s="77">
        <v>179.70464738274546</v>
      </c>
      <c r="AY42" s="77">
        <v>183.70444552480811</v>
      </c>
      <c r="AZ42" s="77">
        <v>186.91935982761188</v>
      </c>
    </row>
    <row r="43" spans="1:52" ht="11.5" customHeight="1" x14ac:dyDescent="0.35">
      <c r="A43" s="29" t="s">
        <v>49</v>
      </c>
      <c r="B43" s="30">
        <f>'TrRoad_ene EU27'!B33</f>
        <v>13373.656267850767</v>
      </c>
      <c r="C43" s="30">
        <f>'TrRoad_ene EU27'!C33</f>
        <v>13394.284241023746</v>
      </c>
      <c r="D43" s="30">
        <f>'TrRoad_ene EU27'!D33</f>
        <v>13315.722838474077</v>
      </c>
      <c r="E43" s="30">
        <f>'TrRoad_ene EU27'!E33</f>
        <v>13320.075274742538</v>
      </c>
      <c r="F43" s="30">
        <f>'TrRoad_ene EU27'!F33</f>
        <v>13398.234123178376</v>
      </c>
      <c r="G43" s="30">
        <f>'TrRoad_ene EU27'!G33</f>
        <v>13195.668770736025</v>
      </c>
      <c r="H43" s="30">
        <f>'TrRoad_ene EU27'!H33</f>
        <v>13312.033442131689</v>
      </c>
      <c r="I43" s="30">
        <f>'TrRoad_ene EU27'!I33</f>
        <v>13359.718674101159</v>
      </c>
      <c r="J43" s="30">
        <f>'TrRoad_ene EU27'!J33</f>
        <v>13412.682839991452</v>
      </c>
      <c r="K43" s="30">
        <f>'TrRoad_ene EU27'!K33</f>
        <v>13258.594979250136</v>
      </c>
      <c r="L43" s="30">
        <f>'TrRoad_ene EU27'!L33</f>
        <v>13252.556359199431</v>
      </c>
      <c r="M43" s="30">
        <f>'TrRoad_ene EU27'!M33</f>
        <v>13204.617465165626</v>
      </c>
      <c r="N43" s="30">
        <f>'TrRoad_ene EU27'!N33</f>
        <v>12879.51441783922</v>
      </c>
      <c r="O43" s="30">
        <f>'TrRoad_ene EU27'!O33</f>
        <v>12878.720622450905</v>
      </c>
      <c r="P43" s="30">
        <f>'TrRoad_ene EU27'!P33</f>
        <v>13065.985975186599</v>
      </c>
      <c r="Q43" s="30">
        <f>'TrRoad_ene EU27'!Q33</f>
        <v>13579.100987876685</v>
      </c>
    </row>
    <row r="44" spans="1:52" ht="11.5" customHeight="1" x14ac:dyDescent="0.35">
      <c r="A44" s="19" t="s">
        <v>41</v>
      </c>
      <c r="B44" s="31">
        <f>'TrRoad_ene EU27'!B34</f>
        <v>63.278537468403755</v>
      </c>
      <c r="C44" s="31">
        <f>'TrRoad_ene EU27'!C34</f>
        <v>59.84746874737575</v>
      </c>
      <c r="D44" s="31">
        <f>'TrRoad_ene EU27'!D34</f>
        <v>56.804699840753699</v>
      </c>
      <c r="E44" s="31">
        <f>'TrRoad_ene EU27'!E34</f>
        <v>47.02991463976484</v>
      </c>
      <c r="F44" s="31">
        <f>'TrRoad_ene EU27'!F34</f>
        <v>41.578624336086584</v>
      </c>
      <c r="G44" s="31">
        <f>'TrRoad_ene EU27'!G34</f>
        <v>36.521971391535871</v>
      </c>
      <c r="H44" s="31">
        <f>'TrRoad_ene EU27'!H34</f>
        <v>33.629850905910452</v>
      </c>
      <c r="I44" s="31">
        <f>'TrRoad_ene EU27'!I34</f>
        <v>29.234139728874862</v>
      </c>
      <c r="J44" s="31">
        <f>'TrRoad_ene EU27'!J34</f>
        <v>26.543652164100507</v>
      </c>
      <c r="K44" s="31">
        <f>'TrRoad_ene EU27'!K34</f>
        <v>23.262670425324014</v>
      </c>
      <c r="L44" s="31">
        <f>'TrRoad_ene EU27'!L34</f>
        <v>20.742244385173006</v>
      </c>
      <c r="M44" s="31">
        <f>'TrRoad_ene EU27'!M34</f>
        <v>18.349516119185797</v>
      </c>
      <c r="N44" s="31">
        <f>'TrRoad_ene EU27'!N34</f>
        <v>16.262473005398643</v>
      </c>
      <c r="O44" s="31">
        <f>'TrRoad_ene EU27'!O34</f>
        <v>16.249363355943739</v>
      </c>
      <c r="P44" s="31">
        <f>'TrRoad_ene EU27'!P34</f>
        <v>13.909073311937176</v>
      </c>
      <c r="Q44" s="31">
        <f>'TrRoad_ene EU27'!Q34</f>
        <v>12.695515409056817</v>
      </c>
      <c r="R44" s="81">
        <f>R45+R46</f>
        <v>12.631308144806225</v>
      </c>
      <c r="S44" s="81">
        <f t="shared" ref="S44:AZ44" si="12">S45+S46</f>
        <v>12.95707107620782</v>
      </c>
      <c r="T44" s="81">
        <f t="shared" si="12"/>
        <v>12.6832207304757</v>
      </c>
      <c r="U44" s="81">
        <f t="shared" si="12"/>
        <v>13.089817035933796</v>
      </c>
      <c r="V44" s="81">
        <f t="shared" si="12"/>
        <v>13.980977958767419</v>
      </c>
      <c r="W44" s="81">
        <f t="shared" si="12"/>
        <v>15.153754062664483</v>
      </c>
      <c r="X44" s="81">
        <f t="shared" si="12"/>
        <v>16.522931742005149</v>
      </c>
      <c r="Y44" s="81">
        <f t="shared" si="12"/>
        <v>18.10804058758676</v>
      </c>
      <c r="Z44" s="81">
        <f t="shared" si="12"/>
        <v>19.746556960989029</v>
      </c>
      <c r="AA44" s="81">
        <f t="shared" si="12"/>
        <v>21.30333765565139</v>
      </c>
      <c r="AB44" s="81">
        <f t="shared" si="12"/>
        <v>22.805982263589804</v>
      </c>
      <c r="AC44" s="81">
        <f t="shared" si="12"/>
        <v>24.399932878078388</v>
      </c>
      <c r="AD44" s="81">
        <f t="shared" si="12"/>
        <v>26.085914939269241</v>
      </c>
      <c r="AE44" s="81">
        <f t="shared" si="12"/>
        <v>27.917582412935232</v>
      </c>
      <c r="AF44" s="81">
        <f t="shared" si="12"/>
        <v>30.124972040063462</v>
      </c>
      <c r="AG44" s="81">
        <f t="shared" si="12"/>
        <v>32.71466164513447</v>
      </c>
      <c r="AH44" s="81">
        <f t="shared" si="12"/>
        <v>36.022485797148207</v>
      </c>
      <c r="AI44" s="81">
        <f t="shared" si="12"/>
        <v>40.135405490109591</v>
      </c>
      <c r="AJ44" s="81">
        <f t="shared" si="12"/>
        <v>45.402447390410643</v>
      </c>
      <c r="AK44" s="81">
        <f t="shared" si="12"/>
        <v>52.007954277622119</v>
      </c>
      <c r="AL44" s="81">
        <f t="shared" si="12"/>
        <v>60.134365116559394</v>
      </c>
      <c r="AM44" s="81">
        <f t="shared" si="12"/>
        <v>70.067997424083401</v>
      </c>
      <c r="AN44" s="81">
        <f t="shared" si="12"/>
        <v>82.327608139773488</v>
      </c>
      <c r="AO44" s="81">
        <f t="shared" si="12"/>
        <v>96.909085265755877</v>
      </c>
      <c r="AP44" s="81">
        <f t="shared" si="12"/>
        <v>113.78776026535191</v>
      </c>
      <c r="AQ44" s="81">
        <f t="shared" si="12"/>
        <v>132.40098566844352</v>
      </c>
      <c r="AR44" s="81">
        <f t="shared" si="12"/>
        <v>152.9412134029327</v>
      </c>
      <c r="AS44" s="81">
        <f t="shared" si="12"/>
        <v>175.54541315029493</v>
      </c>
      <c r="AT44" s="81">
        <f t="shared" si="12"/>
        <v>199.68662328227435</v>
      </c>
      <c r="AU44" s="81">
        <f t="shared" si="12"/>
        <v>225.97785652647457</v>
      </c>
      <c r="AV44" s="81">
        <f t="shared" si="12"/>
        <v>253.21762398423488</v>
      </c>
      <c r="AW44" s="81">
        <f t="shared" si="12"/>
        <v>282.01314185005072</v>
      </c>
      <c r="AX44" s="81">
        <f t="shared" si="12"/>
        <v>312.12043010259322</v>
      </c>
      <c r="AY44" s="81">
        <f t="shared" si="12"/>
        <v>344.54648461237952</v>
      </c>
      <c r="AZ44" s="81">
        <f t="shared" si="12"/>
        <v>379.1721933832689</v>
      </c>
    </row>
    <row r="45" spans="1:52" ht="11.5" customHeight="1" x14ac:dyDescent="0.25">
      <c r="A45" s="63" t="s">
        <v>64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88">
        <v>12.263088139979876</v>
      </c>
      <c r="R45" s="66">
        <v>12.194402182046577</v>
      </c>
      <c r="S45" s="66">
        <v>12.505228103828099</v>
      </c>
      <c r="T45" s="66">
        <v>12.23956117533594</v>
      </c>
      <c r="U45" s="66">
        <v>12.630139792607718</v>
      </c>
      <c r="V45" s="66">
        <v>13.486287939449285</v>
      </c>
      <c r="W45" s="66">
        <v>14.612635617459672</v>
      </c>
      <c r="X45" s="66">
        <v>15.92517236294592</v>
      </c>
      <c r="Y45" s="66">
        <v>17.393409952512304</v>
      </c>
      <c r="Z45" s="66">
        <v>18.866762793202376</v>
      </c>
      <c r="AA45" s="66">
        <v>20.258980961718908</v>
      </c>
      <c r="AB45" s="66">
        <v>21.565808497378413</v>
      </c>
      <c r="AC45" s="66">
        <v>22.832156735724144</v>
      </c>
      <c r="AD45" s="66">
        <v>24.053129627015078</v>
      </c>
      <c r="AE45" s="66">
        <v>25.253114946642441</v>
      </c>
      <c r="AF45" s="66">
        <v>26.574051896961425</v>
      </c>
      <c r="AG45" s="66">
        <v>27.962726770451749</v>
      </c>
      <c r="AH45" s="66">
        <v>29.600023990024315</v>
      </c>
      <c r="AI45" s="66">
        <v>31.469151107074158</v>
      </c>
      <c r="AJ45" s="66">
        <v>33.707707991933653</v>
      </c>
      <c r="AK45" s="66">
        <v>36.327700509209635</v>
      </c>
      <c r="AL45" s="66">
        <v>39.610553748903449</v>
      </c>
      <c r="AM45" s="66">
        <v>43.637593833327223</v>
      </c>
      <c r="AN45" s="66">
        <v>48.539188866957844</v>
      </c>
      <c r="AO45" s="66">
        <v>54.440561059156046</v>
      </c>
      <c r="AP45" s="66">
        <v>61.362393207385985</v>
      </c>
      <c r="AQ45" s="66">
        <v>69.317806326001914</v>
      </c>
      <c r="AR45" s="66">
        <v>78.689791695647145</v>
      </c>
      <c r="AS45" s="66">
        <v>89.776727386616528</v>
      </c>
      <c r="AT45" s="66">
        <v>102.41404637616634</v>
      </c>
      <c r="AU45" s="66">
        <v>117.26562354554592</v>
      </c>
      <c r="AV45" s="66">
        <v>133.96083834829409</v>
      </c>
      <c r="AW45" s="66">
        <v>153.26820769570884</v>
      </c>
      <c r="AX45" s="66">
        <v>175.1408896754873</v>
      </c>
      <c r="AY45" s="66">
        <v>200.66605918784262</v>
      </c>
      <c r="AZ45" s="67">
        <v>229.63586721050123</v>
      </c>
    </row>
    <row r="46" spans="1:52" ht="11.5" customHeight="1" x14ac:dyDescent="0.35">
      <c r="A46" s="64" t="s">
        <v>39</v>
      </c>
      <c r="B46" s="31">
        <f>'TrRoad_ene EU27'!B35</f>
        <v>1.5081858342509006E-2</v>
      </c>
      <c r="C46" s="31">
        <f>'TrRoad_ene EU27'!C35</f>
        <v>2.8203233537966381E-2</v>
      </c>
      <c r="D46" s="31">
        <f>'TrRoad_ene EU27'!D35</f>
        <v>7.5571983414587748E-2</v>
      </c>
      <c r="E46" s="31">
        <f>'TrRoad_ene EU27'!E35</f>
        <v>0.10432822647066545</v>
      </c>
      <c r="F46" s="31">
        <f>'TrRoad_ene EU27'!F35</f>
        <v>0.11656467115063275</v>
      </c>
      <c r="G46" s="31">
        <f>'TrRoad_ene EU27'!G35</f>
        <v>0.13311773355711989</v>
      </c>
      <c r="H46" s="31">
        <f>'TrRoad_ene EU27'!H35</f>
        <v>0.21003917037888345</v>
      </c>
      <c r="I46" s="31">
        <f>'TrRoad_ene EU27'!I35</f>
        <v>0.24146806996336106</v>
      </c>
      <c r="J46" s="31">
        <f>'TrRoad_ene EU27'!J35</f>
        <v>0.40571068721844156</v>
      </c>
      <c r="K46" s="31">
        <f>'TrRoad_ene EU27'!K35</f>
        <v>0.5413866466743994</v>
      </c>
      <c r="L46" s="31">
        <f>'TrRoad_ene EU27'!L35</f>
        <v>0.7657426723934041</v>
      </c>
      <c r="M46" s="31">
        <f>'TrRoad_ene EU27'!M35</f>
        <v>0.69865922582057427</v>
      </c>
      <c r="N46" s="31">
        <f>'TrRoad_ene EU27'!N35</f>
        <v>0.59597451162596415</v>
      </c>
      <c r="O46" s="31">
        <f>'TrRoad_ene EU27'!O35</f>
        <v>0.53697291363910316</v>
      </c>
      <c r="P46" s="31">
        <f>'TrRoad_ene EU27'!P35</f>
        <v>0.51162115095606187</v>
      </c>
      <c r="Q46" s="31">
        <v>0.4324272690769379</v>
      </c>
      <c r="R46" s="31">
        <v>0.4369059627596471</v>
      </c>
      <c r="S46" s="31">
        <v>0.4518429723797211</v>
      </c>
      <c r="T46" s="31">
        <v>0.44365955513975952</v>
      </c>
      <c r="U46" s="31">
        <v>0.45967724332607901</v>
      </c>
      <c r="V46" s="31">
        <v>0.49469001931813295</v>
      </c>
      <c r="W46" s="31">
        <v>0.54111844520481167</v>
      </c>
      <c r="X46" s="31">
        <v>0.59775937905922705</v>
      </c>
      <c r="Y46" s="31">
        <v>0.71463063507445668</v>
      </c>
      <c r="Z46" s="31">
        <v>0.8797941677866512</v>
      </c>
      <c r="AA46" s="31">
        <v>1.0443566939324815</v>
      </c>
      <c r="AB46" s="31">
        <v>1.2401737662113903</v>
      </c>
      <c r="AC46" s="31">
        <v>1.5677761423542445</v>
      </c>
      <c r="AD46" s="31">
        <v>2.0327853122541617</v>
      </c>
      <c r="AE46" s="31">
        <v>2.6644674662927903</v>
      </c>
      <c r="AF46" s="31">
        <v>3.5509201431020374</v>
      </c>
      <c r="AG46" s="31">
        <v>4.7519348746827186</v>
      </c>
      <c r="AH46" s="31">
        <v>6.422461807123895</v>
      </c>
      <c r="AI46" s="31">
        <v>8.6662543830354331</v>
      </c>
      <c r="AJ46" s="31">
        <v>11.69473939847699</v>
      </c>
      <c r="AK46" s="31">
        <v>15.680253768412481</v>
      </c>
      <c r="AL46" s="31">
        <v>20.523811367655945</v>
      </c>
      <c r="AM46" s="31">
        <v>26.430403590756182</v>
      </c>
      <c r="AN46" s="31">
        <v>33.788419272815645</v>
      </c>
      <c r="AO46" s="31">
        <v>42.468524206599831</v>
      </c>
      <c r="AP46" s="31">
        <v>52.425367057965921</v>
      </c>
      <c r="AQ46" s="31">
        <v>63.083179342441611</v>
      </c>
      <c r="AR46" s="31">
        <v>74.251421707285559</v>
      </c>
      <c r="AS46" s="31">
        <v>85.768685763678405</v>
      </c>
      <c r="AT46" s="31">
        <v>97.272576906108</v>
      </c>
      <c r="AU46" s="31">
        <v>108.71223298092866</v>
      </c>
      <c r="AV46" s="31">
        <v>119.2567856359408</v>
      </c>
      <c r="AW46" s="31">
        <v>128.74493415434188</v>
      </c>
      <c r="AX46" s="31">
        <v>136.97954042710592</v>
      </c>
      <c r="AY46" s="31">
        <v>143.8804254245369</v>
      </c>
      <c r="AZ46" s="31">
        <v>149.53632617276764</v>
      </c>
    </row>
    <row r="47" spans="1:52" ht="11.5" customHeight="1" x14ac:dyDescent="0.35">
      <c r="A47" s="19" t="s">
        <v>42</v>
      </c>
      <c r="B47" s="31">
        <f>'TrRoad_ene EU27'!B36</f>
        <v>13206.459840786394</v>
      </c>
      <c r="C47" s="31">
        <f>'TrRoad_ene EU27'!C36</f>
        <v>13192.382796427122</v>
      </c>
      <c r="D47" s="31">
        <f>'TrRoad_ene EU27'!D36</f>
        <v>13114.006659478135</v>
      </c>
      <c r="E47" s="31">
        <f>'TrRoad_ene EU27'!E36</f>
        <v>13076.895650645723</v>
      </c>
      <c r="F47" s="31">
        <f>'TrRoad_ene EU27'!F36</f>
        <v>13131.189434919181</v>
      </c>
      <c r="G47" s="31">
        <f>'TrRoad_ene EU27'!G36</f>
        <v>12923.7629998586</v>
      </c>
      <c r="H47" s="31">
        <f>'TrRoad_ene EU27'!H36</f>
        <v>12982.76184286679</v>
      </c>
      <c r="I47" s="31">
        <f>'TrRoad_ene EU27'!I36</f>
        <v>13010.427215409436</v>
      </c>
      <c r="J47" s="31">
        <f>'TrRoad_ene EU27'!J36</f>
        <v>13048.595871681748</v>
      </c>
      <c r="K47" s="31">
        <f>'TrRoad_ene EU27'!K36</f>
        <v>12852.127345190111</v>
      </c>
      <c r="L47" s="31">
        <f>'TrRoad_ene EU27'!L36</f>
        <v>12811.108856987259</v>
      </c>
      <c r="M47" s="31">
        <f>'TrRoad_ene EU27'!M36</f>
        <v>12694.914048756356</v>
      </c>
      <c r="N47" s="31">
        <f>'TrRoad_ene EU27'!N36</f>
        <v>12305.622013212962</v>
      </c>
      <c r="O47" s="31">
        <f>'TrRoad_ene EU27'!O36</f>
        <v>12274.621012402009</v>
      </c>
      <c r="P47" s="31">
        <f>'TrRoad_ene EU27'!P36</f>
        <v>12444.368738965632</v>
      </c>
      <c r="Q47" s="81">
        <f>Q48+Q49</f>
        <v>12721.545261731981</v>
      </c>
      <c r="R47" s="81">
        <f>R48+R49</f>
        <v>12865.294406494277</v>
      </c>
      <c r="S47" s="81">
        <f t="shared" ref="S47:AZ47" si="13">S48+S49</f>
        <v>13078.720795089082</v>
      </c>
      <c r="T47" s="81">
        <f t="shared" si="13"/>
        <v>13194.937317233298</v>
      </c>
      <c r="U47" s="81">
        <f t="shared" si="13"/>
        <v>13231.973223861756</v>
      </c>
      <c r="V47" s="81">
        <f t="shared" si="13"/>
        <v>13208.23188940659</v>
      </c>
      <c r="W47" s="81">
        <f t="shared" si="13"/>
        <v>13139.49033005538</v>
      </c>
      <c r="X47" s="81">
        <f t="shared" si="13"/>
        <v>13020.815865864417</v>
      </c>
      <c r="Y47" s="81">
        <f t="shared" si="13"/>
        <v>12890.048692941371</v>
      </c>
      <c r="Z47" s="81">
        <f t="shared" si="13"/>
        <v>12746.142859125295</v>
      </c>
      <c r="AA47" s="81">
        <f t="shared" si="13"/>
        <v>12590.896197287295</v>
      </c>
      <c r="AB47" s="81">
        <f t="shared" si="13"/>
        <v>12431.838643868216</v>
      </c>
      <c r="AC47" s="81">
        <f t="shared" si="13"/>
        <v>12267.889082994543</v>
      </c>
      <c r="AD47" s="81">
        <f t="shared" si="13"/>
        <v>12110.073119522434</v>
      </c>
      <c r="AE47" s="81">
        <f t="shared" si="13"/>
        <v>11946.869229916168</v>
      </c>
      <c r="AF47" s="81">
        <f t="shared" si="13"/>
        <v>11777.239593028806</v>
      </c>
      <c r="AG47" s="81">
        <f t="shared" si="13"/>
        <v>11593.010886480315</v>
      </c>
      <c r="AH47" s="81">
        <f t="shared" si="13"/>
        <v>11396.89276067679</v>
      </c>
      <c r="AI47" s="81">
        <f t="shared" si="13"/>
        <v>11195.602717735463</v>
      </c>
      <c r="AJ47" s="81">
        <f t="shared" si="13"/>
        <v>11001.058234310567</v>
      </c>
      <c r="AK47" s="81">
        <f t="shared" si="13"/>
        <v>10798.000026399939</v>
      </c>
      <c r="AL47" s="81">
        <f t="shared" si="13"/>
        <v>10586.777855297345</v>
      </c>
      <c r="AM47" s="81">
        <f t="shared" si="13"/>
        <v>10371.062491964862</v>
      </c>
      <c r="AN47" s="81">
        <f t="shared" si="13"/>
        <v>10147.985919062981</v>
      </c>
      <c r="AO47" s="81">
        <f t="shared" si="13"/>
        <v>9918.9702503684875</v>
      </c>
      <c r="AP47" s="81">
        <f t="shared" si="13"/>
        <v>9693.1962578773509</v>
      </c>
      <c r="AQ47" s="81">
        <f t="shared" si="13"/>
        <v>9463.4322159514431</v>
      </c>
      <c r="AR47" s="81">
        <f t="shared" si="13"/>
        <v>9228.5387432626303</v>
      </c>
      <c r="AS47" s="81">
        <f t="shared" si="13"/>
        <v>8991.8345529378857</v>
      </c>
      <c r="AT47" s="81">
        <f t="shared" si="13"/>
        <v>8756.4328187252886</v>
      </c>
      <c r="AU47" s="81">
        <f t="shared" si="13"/>
        <v>8523.0871255430666</v>
      </c>
      <c r="AV47" s="81">
        <f t="shared" si="13"/>
        <v>8294.4025010843525</v>
      </c>
      <c r="AW47" s="81">
        <f t="shared" si="13"/>
        <v>8071.8879697580496</v>
      </c>
      <c r="AX47" s="81">
        <f t="shared" si="13"/>
        <v>7859.8613557783437</v>
      </c>
      <c r="AY47" s="81">
        <f t="shared" si="13"/>
        <v>7653.2049534973094</v>
      </c>
      <c r="AZ47" s="81">
        <f t="shared" si="13"/>
        <v>7455.4156264404064</v>
      </c>
    </row>
    <row r="48" spans="1:52" ht="11.5" customHeight="1" x14ac:dyDescent="0.25">
      <c r="A48" s="63" t="s">
        <v>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71">
        <v>11944.402404597271</v>
      </c>
      <c r="R48" s="71">
        <v>12066.878425444236</v>
      </c>
      <c r="S48" s="71">
        <v>12247.878258950443</v>
      </c>
      <c r="T48" s="71">
        <v>12343.557218443457</v>
      </c>
      <c r="U48" s="71">
        <v>12359.104670740226</v>
      </c>
      <c r="V48" s="71">
        <v>12318.450604986767</v>
      </c>
      <c r="W48" s="71">
        <v>12238.559396634293</v>
      </c>
      <c r="X48" s="71">
        <v>12112.33616077117</v>
      </c>
      <c r="Y48" s="71">
        <v>11985.136712341584</v>
      </c>
      <c r="Z48" s="71">
        <v>11845.740750166797</v>
      </c>
      <c r="AA48" s="71">
        <v>11695.865910450257</v>
      </c>
      <c r="AB48" s="71">
        <v>11542.464837062305</v>
      </c>
      <c r="AC48" s="71">
        <v>11384.6481536878</v>
      </c>
      <c r="AD48" s="71">
        <v>11232.727984309973</v>
      </c>
      <c r="AE48" s="71">
        <v>11075.822068918244</v>
      </c>
      <c r="AF48" s="71">
        <v>10912.954820216559</v>
      </c>
      <c r="AG48" s="71">
        <v>10738.998884311295</v>
      </c>
      <c r="AH48" s="71">
        <v>10554.065432262849</v>
      </c>
      <c r="AI48" s="71">
        <v>10364.379800251209</v>
      </c>
      <c r="AJ48" s="71">
        <v>10180.908848672771</v>
      </c>
      <c r="AK48" s="71">
        <v>9989.6045689016864</v>
      </c>
      <c r="AL48" s="71">
        <v>9790.8364245199409</v>
      </c>
      <c r="AM48" s="71">
        <v>9588.0452105067397</v>
      </c>
      <c r="AN48" s="71">
        <v>9378.56756178859</v>
      </c>
      <c r="AO48" s="71">
        <v>9163.6793796219772</v>
      </c>
      <c r="AP48" s="71">
        <v>8951.8386693728335</v>
      </c>
      <c r="AQ48" s="71">
        <v>8736.3612583372851</v>
      </c>
      <c r="AR48" s="71">
        <v>8516.1754549607303</v>
      </c>
      <c r="AS48" s="71">
        <v>8294.3654284150361</v>
      </c>
      <c r="AT48" s="71">
        <v>8073.8471067320015</v>
      </c>
      <c r="AU48" s="71">
        <v>7855.2913493417664</v>
      </c>
      <c r="AV48" s="71">
        <v>7641.150318744888</v>
      </c>
      <c r="AW48" s="71">
        <v>7432.8301730304111</v>
      </c>
      <c r="AX48" s="71">
        <v>7234.3319823795891</v>
      </c>
      <c r="AY48" s="71">
        <v>7040.9277070518656</v>
      </c>
      <c r="AZ48" s="71">
        <v>6855.8364625467239</v>
      </c>
    </row>
    <row r="49" spans="1:52" ht="11.5" customHeight="1" x14ac:dyDescent="0.35">
      <c r="A49" s="64" t="s">
        <v>39</v>
      </c>
      <c r="B49" s="31">
        <f>'TrRoad_ene EU27'!B37</f>
        <v>53.214257475533579</v>
      </c>
      <c r="C49" s="31">
        <f>'TrRoad_ene EU27'!C37</f>
        <v>64.57283534518929</v>
      </c>
      <c r="D49" s="31">
        <f>'TrRoad_ene EU27'!D37</f>
        <v>71.891002879190481</v>
      </c>
      <c r="E49" s="31">
        <f>'TrRoad_ene EU27'!E37</f>
        <v>84.083387732571339</v>
      </c>
      <c r="F49" s="31">
        <f>'TrRoad_ene EU27'!F37</f>
        <v>116.06122758514923</v>
      </c>
      <c r="G49" s="31">
        <f>'TrRoad_ene EU27'!G37</f>
        <v>179.19644385801269</v>
      </c>
      <c r="H49" s="31">
        <f>'TrRoad_ene EU27'!H37</f>
        <v>299.21134583383895</v>
      </c>
      <c r="I49" s="31">
        <f>'TrRoad_ene EU27'!I37</f>
        <v>396.5615084974778</v>
      </c>
      <c r="J49" s="31">
        <f>'TrRoad_ene EU27'!J37</f>
        <v>498.65221869496258</v>
      </c>
      <c r="K49" s="31">
        <f>'TrRoad_ene EU27'!K37</f>
        <v>587.96450189611949</v>
      </c>
      <c r="L49" s="31">
        <f>'TrRoad_ene EU27'!L37</f>
        <v>626.96527921827249</v>
      </c>
      <c r="M49" s="31">
        <f>'TrRoad_ene EU27'!M37</f>
        <v>673.23984086165592</v>
      </c>
      <c r="N49" s="31">
        <f>'TrRoad_ene EU27'!N37</f>
        <v>730.22275305017399</v>
      </c>
      <c r="O49" s="31">
        <f>'TrRoad_ene EU27'!O37</f>
        <v>691.55577401298899</v>
      </c>
      <c r="P49" s="31">
        <f>'TrRoad_ene EU27'!P37</f>
        <v>743.79876689700734</v>
      </c>
      <c r="Q49" s="31">
        <v>777.14285713470917</v>
      </c>
      <c r="R49" s="31">
        <v>798.41598105004095</v>
      </c>
      <c r="S49" s="31">
        <v>830.84253613863996</v>
      </c>
      <c r="T49" s="31">
        <v>851.3800987898419</v>
      </c>
      <c r="U49" s="31">
        <v>872.86855312153</v>
      </c>
      <c r="V49" s="31">
        <v>889.78128441982346</v>
      </c>
      <c r="W49" s="31">
        <v>900.93093342108739</v>
      </c>
      <c r="X49" s="31">
        <v>908.4797050932458</v>
      </c>
      <c r="Y49" s="31">
        <v>904.91198059978649</v>
      </c>
      <c r="Z49" s="31">
        <v>900.40210895849827</v>
      </c>
      <c r="AA49" s="31">
        <v>895.03028683703883</v>
      </c>
      <c r="AB49" s="31">
        <v>889.37380680590991</v>
      </c>
      <c r="AC49" s="31">
        <v>883.24092930674306</v>
      </c>
      <c r="AD49" s="31">
        <v>877.3451352124606</v>
      </c>
      <c r="AE49" s="31">
        <v>871.04716099792529</v>
      </c>
      <c r="AF49" s="31">
        <v>864.28477281224718</v>
      </c>
      <c r="AG49" s="31">
        <v>854.01200216902077</v>
      </c>
      <c r="AH49" s="31">
        <v>842.82732841394181</v>
      </c>
      <c r="AI49" s="31">
        <v>831.22291748425323</v>
      </c>
      <c r="AJ49" s="31">
        <v>820.14938563779674</v>
      </c>
      <c r="AK49" s="31">
        <v>808.39545749825231</v>
      </c>
      <c r="AL49" s="31">
        <v>795.94143077740455</v>
      </c>
      <c r="AM49" s="31">
        <v>783.01728145812115</v>
      </c>
      <c r="AN49" s="31">
        <v>769.41835727439184</v>
      </c>
      <c r="AO49" s="31">
        <v>755.29087074651034</v>
      </c>
      <c r="AP49" s="31">
        <v>741.35758850451714</v>
      </c>
      <c r="AQ49" s="31">
        <v>727.07095761415849</v>
      </c>
      <c r="AR49" s="31">
        <v>712.36328830189916</v>
      </c>
      <c r="AS49" s="31">
        <v>697.46912452285005</v>
      </c>
      <c r="AT49" s="31">
        <v>682.58571199328628</v>
      </c>
      <c r="AU49" s="31">
        <v>667.79577620129976</v>
      </c>
      <c r="AV49" s="31">
        <v>653.25218233946373</v>
      </c>
      <c r="AW49" s="31">
        <v>639.05779672763833</v>
      </c>
      <c r="AX49" s="31">
        <v>625.52937339875439</v>
      </c>
      <c r="AY49" s="31">
        <v>612.27724644544355</v>
      </c>
      <c r="AZ49" s="31">
        <v>599.5791638936829</v>
      </c>
    </row>
    <row r="50" spans="1:52" ht="11.5" customHeight="1" x14ac:dyDescent="0.25">
      <c r="A50" s="19" t="s">
        <v>43</v>
      </c>
      <c r="B50" s="31">
        <f>'TrRoad_ene EU27'!B38</f>
        <v>13.224308383359222</v>
      </c>
      <c r="C50" s="31">
        <f>'TrRoad_ene EU27'!C38</f>
        <v>12.882763821341015</v>
      </c>
      <c r="D50" s="31">
        <f>'TrRoad_ene EU27'!D38</f>
        <v>12.2307804088308</v>
      </c>
      <c r="E50" s="31">
        <f>'TrRoad_ene EU27'!E38</f>
        <v>11.856484224676109</v>
      </c>
      <c r="F50" s="31">
        <f>'TrRoad_ene EU27'!F38</f>
        <v>23.101457364559248</v>
      </c>
      <c r="G50" s="31">
        <f>'TrRoad_ene EU27'!G38</f>
        <v>23.392349708626814</v>
      </c>
      <c r="H50" s="31">
        <f>'TrRoad_ene EU27'!H38</f>
        <v>22.629794107789007</v>
      </c>
      <c r="I50" s="31">
        <f>'TrRoad_ene EU27'!I38</f>
        <v>23.878988576127885</v>
      </c>
      <c r="J50" s="31">
        <f>'TrRoad_ene EU27'!J38</f>
        <v>24.278357734569212</v>
      </c>
      <c r="K50" s="31">
        <f>'TrRoad_ene EU27'!K38</f>
        <v>25.444993984024133</v>
      </c>
      <c r="L50" s="31">
        <f>'TrRoad_ene EU27'!L38</f>
        <v>25.779552342072776</v>
      </c>
      <c r="M50" s="31">
        <f>'TrRoad_ene EU27'!M38</f>
        <v>25.29705791548869</v>
      </c>
      <c r="N50" s="31">
        <f>'TrRoad_ene EU27'!N38</f>
        <v>24.172511062957664</v>
      </c>
      <c r="O50" s="31">
        <f>'TrRoad_ene EU27'!O38</f>
        <v>23.586338517727395</v>
      </c>
      <c r="P50" s="31">
        <f>'TrRoad_ene EU27'!P38</f>
        <v>23.173714570048777</v>
      </c>
      <c r="Q50" s="71">
        <v>21.925543612947141</v>
      </c>
      <c r="R50" s="71">
        <v>21.282330278129084</v>
      </c>
      <c r="S50" s="71">
        <v>20.743355727197283</v>
      </c>
      <c r="T50" s="71">
        <v>19.430712285984399</v>
      </c>
      <c r="U50" s="71">
        <v>18.585355923980387</v>
      </c>
      <c r="V50" s="71">
        <v>18.180914886423832</v>
      </c>
      <c r="W50" s="71">
        <v>18.232618994507902</v>
      </c>
      <c r="X50" s="71">
        <v>18.589244297263225</v>
      </c>
      <c r="Y50" s="71">
        <v>19.133810749957952</v>
      </c>
      <c r="Z50" s="71">
        <v>19.844433220392379</v>
      </c>
      <c r="AA50" s="71">
        <v>20.587215976293983</v>
      </c>
      <c r="AB50" s="71">
        <v>21.267941348467282</v>
      </c>
      <c r="AC50" s="71">
        <v>21.884788951396679</v>
      </c>
      <c r="AD50" s="71">
        <v>22.359270336680826</v>
      </c>
      <c r="AE50" s="71">
        <v>22.73764723387908</v>
      </c>
      <c r="AF50" s="71">
        <v>22.977470908868735</v>
      </c>
      <c r="AG50" s="71">
        <v>23.085607432140534</v>
      </c>
      <c r="AH50" s="71">
        <v>23.116939763862721</v>
      </c>
      <c r="AI50" s="71">
        <v>23.079245666065713</v>
      </c>
      <c r="AJ50" s="71">
        <v>22.976978847597106</v>
      </c>
      <c r="AK50" s="71">
        <v>22.707304549223654</v>
      </c>
      <c r="AL50" s="71">
        <v>22.406483123158527</v>
      </c>
      <c r="AM50" s="71">
        <v>22.09726226041213</v>
      </c>
      <c r="AN50" s="71">
        <v>21.773994559657382</v>
      </c>
      <c r="AO50" s="71">
        <v>21.426597383797947</v>
      </c>
      <c r="AP50" s="71">
        <v>21.118381388177053</v>
      </c>
      <c r="AQ50" s="71">
        <v>20.771076705286021</v>
      </c>
      <c r="AR50" s="71">
        <v>20.461769855364842</v>
      </c>
      <c r="AS50" s="71">
        <v>20.073703917815475</v>
      </c>
      <c r="AT50" s="71">
        <v>19.664227637586318</v>
      </c>
      <c r="AU50" s="71">
        <v>19.30288048409345</v>
      </c>
      <c r="AV50" s="71">
        <v>18.939608140681717</v>
      </c>
      <c r="AW50" s="71">
        <v>18.610931588182005</v>
      </c>
      <c r="AX50" s="71">
        <v>18.178025415966697</v>
      </c>
      <c r="AY50" s="71">
        <v>17.793403483942114</v>
      </c>
      <c r="AZ50" s="72">
        <v>17.455650840172769</v>
      </c>
    </row>
    <row r="51" spans="1:52" ht="11.5" customHeight="1" x14ac:dyDescent="0.35">
      <c r="A51" s="19" t="s">
        <v>44</v>
      </c>
      <c r="B51" s="31">
        <f>'TrRoad_ene EU27'!B39</f>
        <v>68.227383725015841</v>
      </c>
      <c r="C51" s="31">
        <f>'TrRoad_ene EU27'!C39</f>
        <v>106.04481593317105</v>
      </c>
      <c r="D51" s="31">
        <f>'TrRoad_ene EU27'!D39</f>
        <v>109.12037912364156</v>
      </c>
      <c r="E51" s="31">
        <f>'TrRoad_ene EU27'!E39</f>
        <v>161.49917610525009</v>
      </c>
      <c r="F51" s="31">
        <f>'TrRoad_ene EU27'!F39</f>
        <v>179.47791233831668</v>
      </c>
      <c r="G51" s="31">
        <f>'TrRoad_ene EU27'!G39</f>
        <v>184.73380847456286</v>
      </c>
      <c r="H51" s="31">
        <f>'TrRoad_ene EU27'!H39</f>
        <v>245.80839939974302</v>
      </c>
      <c r="I51" s="31">
        <f>'TrRoad_ene EU27'!I39</f>
        <v>269.06834745940449</v>
      </c>
      <c r="J51" s="31">
        <f>'TrRoad_ene EU27'!J39</f>
        <v>285.93287124119195</v>
      </c>
      <c r="K51" s="31">
        <f>'TrRoad_ene EU27'!K39</f>
        <v>329.65665065471273</v>
      </c>
      <c r="L51" s="31">
        <f>'TrRoad_ene EU27'!L39</f>
        <v>362.34670663728411</v>
      </c>
      <c r="M51" s="31">
        <f>'TrRoad_ene EU27'!M39</f>
        <v>432.30206166670473</v>
      </c>
      <c r="N51" s="31">
        <f>'TrRoad_ene EU27'!N39</f>
        <v>499.92443280824074</v>
      </c>
      <c r="O51" s="31">
        <f>'TrRoad_ene EU27'!O39</f>
        <v>518.55059427661945</v>
      </c>
      <c r="P51" s="31">
        <f>'TrRoad_ene EU27'!P39</f>
        <v>540.55901984752984</v>
      </c>
      <c r="Q51" s="81">
        <f>Q52+Q53</f>
        <v>775.11796499400282</v>
      </c>
      <c r="R51" s="81">
        <f>R52+R53</f>
        <v>814.73893340118616</v>
      </c>
      <c r="S51" s="81">
        <f t="shared" ref="S51:AZ51" si="14">S52+S53</f>
        <v>860.64874529996655</v>
      </c>
      <c r="T51" s="81">
        <f t="shared" si="14"/>
        <v>908.33730072650701</v>
      </c>
      <c r="U51" s="81">
        <f t="shared" si="14"/>
        <v>956.97641841335121</v>
      </c>
      <c r="V51" s="81">
        <f t="shared" si="14"/>
        <v>1005.1637368797416</v>
      </c>
      <c r="W51" s="81">
        <f t="shared" si="14"/>
        <v>1052.9608311084207</v>
      </c>
      <c r="X51" s="81">
        <f t="shared" si="14"/>
        <v>1098.6190793529859</v>
      </c>
      <c r="Y51" s="81">
        <f t="shared" si="14"/>
        <v>1145.0896132709699</v>
      </c>
      <c r="Z51" s="81">
        <f t="shared" si="14"/>
        <v>1191.0625853801407</v>
      </c>
      <c r="AA51" s="81">
        <f t="shared" si="14"/>
        <v>1235.6208403505523</v>
      </c>
      <c r="AB51" s="81">
        <f t="shared" si="14"/>
        <v>1278.9944532277259</v>
      </c>
      <c r="AC51" s="81">
        <f t="shared" si="14"/>
        <v>1321.2141184990649</v>
      </c>
      <c r="AD51" s="81">
        <f t="shared" si="14"/>
        <v>1362.4836747017523</v>
      </c>
      <c r="AE51" s="81">
        <f t="shared" si="14"/>
        <v>1404.1320689644645</v>
      </c>
      <c r="AF51" s="81">
        <f t="shared" si="14"/>
        <v>1446.066315711771</v>
      </c>
      <c r="AG51" s="81">
        <f t="shared" si="14"/>
        <v>1487.8984670118775</v>
      </c>
      <c r="AH51" s="81">
        <f t="shared" si="14"/>
        <v>1528.4089711853733</v>
      </c>
      <c r="AI51" s="81">
        <f t="shared" si="14"/>
        <v>1567.6064041882064</v>
      </c>
      <c r="AJ51" s="81">
        <f t="shared" si="14"/>
        <v>1606.8793152455046</v>
      </c>
      <c r="AK51" s="81">
        <f t="shared" si="14"/>
        <v>1641.9255455521641</v>
      </c>
      <c r="AL51" s="81">
        <f t="shared" si="14"/>
        <v>1672.465408727955</v>
      </c>
      <c r="AM51" s="81">
        <f t="shared" si="14"/>
        <v>1698.5273810152912</v>
      </c>
      <c r="AN51" s="81">
        <f t="shared" si="14"/>
        <v>1719.4678822900912</v>
      </c>
      <c r="AO51" s="81">
        <f t="shared" si="14"/>
        <v>1735.3467187130375</v>
      </c>
      <c r="AP51" s="81">
        <f t="shared" si="14"/>
        <v>1749.1222661300385</v>
      </c>
      <c r="AQ51" s="81">
        <f t="shared" si="14"/>
        <v>1757.7476828297847</v>
      </c>
      <c r="AR51" s="81">
        <f t="shared" si="14"/>
        <v>1761.8142476165947</v>
      </c>
      <c r="AS51" s="81">
        <f t="shared" si="14"/>
        <v>1761.4825589978559</v>
      </c>
      <c r="AT51" s="81">
        <f t="shared" si="14"/>
        <v>1757.9297793398364</v>
      </c>
      <c r="AU51" s="81">
        <f t="shared" si="14"/>
        <v>1750.6319908535536</v>
      </c>
      <c r="AV51" s="81">
        <f t="shared" si="14"/>
        <v>1739.7662728508949</v>
      </c>
      <c r="AW51" s="81">
        <f t="shared" si="14"/>
        <v>1725.768783084113</v>
      </c>
      <c r="AX51" s="81">
        <f t="shared" si="14"/>
        <v>1709.3636434292603</v>
      </c>
      <c r="AY51" s="81">
        <f t="shared" si="14"/>
        <v>1690.3097441210243</v>
      </c>
      <c r="AZ51" s="81">
        <f t="shared" si="14"/>
        <v>1668.9183537167207</v>
      </c>
    </row>
    <row r="52" spans="1:52" ht="11.5" customHeight="1" x14ac:dyDescent="0.25">
      <c r="A52" s="65" t="s">
        <v>66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73">
        <v>706.64813286377819</v>
      </c>
      <c r="R52" s="73">
        <v>745.15433064033607</v>
      </c>
      <c r="S52" s="73">
        <v>788.78874206011812</v>
      </c>
      <c r="T52" s="73">
        <v>834.09934355540133</v>
      </c>
      <c r="U52" s="73">
        <v>880.16993087936157</v>
      </c>
      <c r="V52" s="73">
        <v>925.50730426379369</v>
      </c>
      <c r="W52" s="73">
        <v>970.19919294999318</v>
      </c>
      <c r="X52" s="73">
        <v>1012.5271257551907</v>
      </c>
      <c r="Y52" s="73">
        <v>1055.334431923525</v>
      </c>
      <c r="Z52" s="73">
        <v>1097.3689438595188</v>
      </c>
      <c r="AA52" s="73">
        <v>1137.7408341031178</v>
      </c>
      <c r="AB52" s="73">
        <v>1176.6285427779358</v>
      </c>
      <c r="AC52" s="73">
        <v>1214.2665755645951</v>
      </c>
      <c r="AD52" s="73">
        <v>1250.8801794486917</v>
      </c>
      <c r="AE52" s="73">
        <v>1287.7720033550395</v>
      </c>
      <c r="AF52" s="73">
        <v>1325.0062976037345</v>
      </c>
      <c r="AG52" s="73">
        <v>1362.4141888369406</v>
      </c>
      <c r="AH52" s="73">
        <v>1398.7828457158114</v>
      </c>
      <c r="AI52" s="73">
        <v>1433.9491630231962</v>
      </c>
      <c r="AJ52" s="73">
        <v>1469.3552872060507</v>
      </c>
      <c r="AK52" s="73">
        <v>1500.7886134440237</v>
      </c>
      <c r="AL52" s="73">
        <v>1527.9738860233506</v>
      </c>
      <c r="AM52" s="73">
        <v>1550.9468789463419</v>
      </c>
      <c r="AN52" s="73">
        <v>1569.0215279888321</v>
      </c>
      <c r="AO52" s="73">
        <v>1582.2276898514588</v>
      </c>
      <c r="AP52" s="73">
        <v>1593.4587913963055</v>
      </c>
      <c r="AQ52" s="73">
        <v>1599.7724901284093</v>
      </c>
      <c r="AR52" s="73">
        <v>1601.7091954003956</v>
      </c>
      <c r="AS52" s="73">
        <v>1599.3616193254529</v>
      </c>
      <c r="AT52" s="73">
        <v>1593.7616276403946</v>
      </c>
      <c r="AU52" s="73">
        <v>1584.5948588108022</v>
      </c>
      <c r="AV52" s="73">
        <v>1571.7497774985939</v>
      </c>
      <c r="AW52" s="73">
        <v>1555.7809458399906</v>
      </c>
      <c r="AX52" s="73">
        <v>1537.3344105836775</v>
      </c>
      <c r="AY52" s="73">
        <v>1516.1929409594106</v>
      </c>
      <c r="AZ52" s="74">
        <v>1492.6584481710338</v>
      </c>
    </row>
    <row r="53" spans="1:52" ht="11.5" customHeight="1" x14ac:dyDescent="0.25">
      <c r="A53" s="64" t="s">
        <v>45</v>
      </c>
      <c r="B53" s="31">
        <f>'TrRoad_ene EU27'!B40</f>
        <v>0</v>
      </c>
      <c r="C53" s="31">
        <f>'TrRoad_ene EU27'!C40</f>
        <v>0</v>
      </c>
      <c r="D53" s="31">
        <f>'TrRoad_ene EU27'!D40</f>
        <v>0</v>
      </c>
      <c r="E53" s="31">
        <f>'TrRoad_ene EU27'!E40</f>
        <v>0</v>
      </c>
      <c r="F53" s="31">
        <f>'TrRoad_ene EU27'!F40</f>
        <v>0</v>
      </c>
      <c r="G53" s="31">
        <f>'TrRoad_ene EU27'!G40</f>
        <v>0</v>
      </c>
      <c r="H53" s="31">
        <f>'TrRoad_ene EU27'!H40</f>
        <v>0</v>
      </c>
      <c r="I53" s="31">
        <f>'TrRoad_ene EU27'!I40</f>
        <v>0</v>
      </c>
      <c r="J53" s="31">
        <f>'TrRoad_ene EU27'!J40</f>
        <v>14.956782468918595</v>
      </c>
      <c r="K53" s="31">
        <f>'TrRoad_ene EU27'!K40</f>
        <v>16.432674713265115</v>
      </c>
      <c r="L53" s="31">
        <f>'TrRoad_ene EU27'!L40</f>
        <v>16.708619768442599</v>
      </c>
      <c r="M53" s="31">
        <f>'TrRoad_ene EU27'!M40</f>
        <v>49.889308765719747</v>
      </c>
      <c r="N53" s="31">
        <f>'TrRoad_ene EU27'!N40</f>
        <v>56.572750513865429</v>
      </c>
      <c r="O53" s="31">
        <f>'TrRoad_ene EU27'!O40</f>
        <v>61.682650900378327</v>
      </c>
      <c r="P53" s="31">
        <f>'TrRoad_ene EU27'!P40</f>
        <v>67.361505203526789</v>
      </c>
      <c r="Q53" s="71">
        <v>68.469832130224617</v>
      </c>
      <c r="R53" s="71">
        <v>69.584602760850132</v>
      </c>
      <c r="S53" s="71">
        <v>71.860003239848453</v>
      </c>
      <c r="T53" s="71">
        <v>74.237957171105663</v>
      </c>
      <c r="U53" s="71">
        <v>76.806487533989682</v>
      </c>
      <c r="V53" s="71">
        <v>79.656432615947878</v>
      </c>
      <c r="W53" s="71">
        <v>82.761638158427616</v>
      </c>
      <c r="X53" s="71">
        <v>86.091953597795225</v>
      </c>
      <c r="Y53" s="71">
        <v>89.755181347445046</v>
      </c>
      <c r="Z53" s="71">
        <v>93.693641520621782</v>
      </c>
      <c r="AA53" s="71">
        <v>97.880006247434437</v>
      </c>
      <c r="AB53" s="71">
        <v>102.36591044979015</v>
      </c>
      <c r="AC53" s="71">
        <v>106.94754293446967</v>
      </c>
      <c r="AD53" s="71">
        <v>111.60349525306061</v>
      </c>
      <c r="AE53" s="71">
        <v>116.36006560942502</v>
      </c>
      <c r="AF53" s="71">
        <v>121.06001810803645</v>
      </c>
      <c r="AG53" s="71">
        <v>125.48427817493692</v>
      </c>
      <c r="AH53" s="71">
        <v>129.62612546956183</v>
      </c>
      <c r="AI53" s="71">
        <v>133.65724116501011</v>
      </c>
      <c r="AJ53" s="71">
        <v>137.52402803945404</v>
      </c>
      <c r="AK53" s="71">
        <v>141.13693210814037</v>
      </c>
      <c r="AL53" s="71">
        <v>144.49152270460442</v>
      </c>
      <c r="AM53" s="71">
        <v>147.58050206894919</v>
      </c>
      <c r="AN53" s="71">
        <v>150.44635430125913</v>
      </c>
      <c r="AO53" s="71">
        <v>153.11902886157864</v>
      </c>
      <c r="AP53" s="71">
        <v>155.66347473373287</v>
      </c>
      <c r="AQ53" s="71">
        <v>157.97519270137536</v>
      </c>
      <c r="AR53" s="71">
        <v>160.10505221619897</v>
      </c>
      <c r="AS53" s="71">
        <v>162.12093967240287</v>
      </c>
      <c r="AT53" s="71">
        <v>164.16815169944175</v>
      </c>
      <c r="AU53" s="71">
        <v>166.03713204275149</v>
      </c>
      <c r="AV53" s="71">
        <v>168.01649535230098</v>
      </c>
      <c r="AW53" s="71">
        <v>169.98783724412235</v>
      </c>
      <c r="AX53" s="71">
        <v>172.02923284558275</v>
      </c>
      <c r="AY53" s="71">
        <v>174.11680316161369</v>
      </c>
      <c r="AZ53" s="72">
        <v>176.25990554568702</v>
      </c>
    </row>
    <row r="54" spans="1:52" ht="11.5" customHeight="1" x14ac:dyDescent="0.25">
      <c r="A54" s="19" t="s">
        <v>46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71">
        <f>Q55+Q56</f>
        <v>0</v>
      </c>
      <c r="R54" s="89">
        <f t="shared" ref="R54:AZ54" si="15">R55+R56</f>
        <v>2.8496630417463749</v>
      </c>
      <c r="S54" s="71">
        <f t="shared" si="15"/>
        <v>6.637795038849343</v>
      </c>
      <c r="T54" s="71">
        <f t="shared" si="15"/>
        <v>10.729218239100051</v>
      </c>
      <c r="U54" s="71">
        <f t="shared" si="15"/>
        <v>15.190820478479271</v>
      </c>
      <c r="V54" s="71">
        <f t="shared" si="15"/>
        <v>19.915596037073403</v>
      </c>
      <c r="W54" s="71">
        <f t="shared" si="15"/>
        <v>24.887009048587455</v>
      </c>
      <c r="X54" s="71">
        <f t="shared" si="15"/>
        <v>29.927660563567958</v>
      </c>
      <c r="Y54" s="71">
        <f t="shared" si="15"/>
        <v>35.083188531622312</v>
      </c>
      <c r="Z54" s="71">
        <f t="shared" si="15"/>
        <v>40.185484658499313</v>
      </c>
      <c r="AA54" s="71">
        <f t="shared" si="15"/>
        <v>45.070984087891432</v>
      </c>
      <c r="AB54" s="71">
        <f t="shared" si="15"/>
        <v>49.651982706205715</v>
      </c>
      <c r="AC54" s="71">
        <f t="shared" si="15"/>
        <v>54.000182517012583</v>
      </c>
      <c r="AD54" s="71">
        <f t="shared" si="15"/>
        <v>57.94270617938426</v>
      </c>
      <c r="AE54" s="71">
        <f t="shared" si="15"/>
        <v>61.749937035337403</v>
      </c>
      <c r="AF54" s="71">
        <f t="shared" si="15"/>
        <v>65.425161740977941</v>
      </c>
      <c r="AG54" s="71">
        <f t="shared" si="15"/>
        <v>68.923400746157768</v>
      </c>
      <c r="AH54" s="71">
        <f t="shared" si="15"/>
        <v>72.537655424812797</v>
      </c>
      <c r="AI54" s="71">
        <f t="shared" si="15"/>
        <v>76.079192079491293</v>
      </c>
      <c r="AJ54" s="71">
        <f t="shared" si="15"/>
        <v>79.595234189532007</v>
      </c>
      <c r="AK54" s="71">
        <f t="shared" si="15"/>
        <v>82.83570745123825</v>
      </c>
      <c r="AL54" s="71">
        <f t="shared" si="15"/>
        <v>86.236023520299312</v>
      </c>
      <c r="AM54" s="71">
        <f t="shared" si="15"/>
        <v>89.712738062173941</v>
      </c>
      <c r="AN54" s="71">
        <f t="shared" si="15"/>
        <v>93.301121155956423</v>
      </c>
      <c r="AO54" s="71">
        <f t="shared" si="15"/>
        <v>97.298878880926637</v>
      </c>
      <c r="AP54" s="71">
        <f t="shared" si="15"/>
        <v>101.69533115930912</v>
      </c>
      <c r="AQ54" s="71">
        <f t="shared" si="15"/>
        <v>106.46499095533923</v>
      </c>
      <c r="AR54" s="71">
        <f t="shared" si="15"/>
        <v>111.86877902715459</v>
      </c>
      <c r="AS54" s="71">
        <f t="shared" si="15"/>
        <v>117.96623938062442</v>
      </c>
      <c r="AT54" s="71">
        <f t="shared" si="15"/>
        <v>124.65906219739547</v>
      </c>
      <c r="AU54" s="71">
        <f t="shared" si="15"/>
        <v>132.38510448689948</v>
      </c>
      <c r="AV54" s="71">
        <f t="shared" si="15"/>
        <v>140.83554085919778</v>
      </c>
      <c r="AW54" s="71">
        <f t="shared" si="15"/>
        <v>150.40186179627662</v>
      </c>
      <c r="AX54" s="71">
        <f t="shared" si="15"/>
        <v>160.49802370573886</v>
      </c>
      <c r="AY54" s="71">
        <f t="shared" si="15"/>
        <v>172.00483094631824</v>
      </c>
      <c r="AZ54" s="71">
        <f t="shared" si="15"/>
        <v>184.61548244076997</v>
      </c>
    </row>
    <row r="55" spans="1:52" ht="11.5" customHeight="1" x14ac:dyDescent="0.35">
      <c r="A55" s="64" t="s">
        <v>72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80">
        <v>0</v>
      </c>
      <c r="R55" s="80">
        <v>2.1165201777072795</v>
      </c>
      <c r="S55" s="80">
        <v>4.9269704244715866</v>
      </c>
      <c r="T55" s="80">
        <v>7.9619427071640718</v>
      </c>
      <c r="U55" s="80">
        <v>11.271657834335418</v>
      </c>
      <c r="V55" s="80">
        <v>14.778198259625459</v>
      </c>
      <c r="W55" s="80">
        <v>18.468159171917673</v>
      </c>
      <c r="X55" s="80">
        <v>22.210857167444136</v>
      </c>
      <c r="Y55" s="80">
        <v>26.038350927092552</v>
      </c>
      <c r="Z55" s="80">
        <v>29.820370455321743</v>
      </c>
      <c r="AA55" s="80">
        <v>33.439622169665952</v>
      </c>
      <c r="AB55" s="80">
        <v>36.826194031698989</v>
      </c>
      <c r="AC55" s="80">
        <v>40.024802159419586</v>
      </c>
      <c r="AD55" s="80">
        <v>42.89135117059655</v>
      </c>
      <c r="AE55" s="80">
        <v>45.637100759981102</v>
      </c>
      <c r="AF55" s="80">
        <v>48.242240038596819</v>
      </c>
      <c r="AG55" s="80">
        <v>50.662611588768421</v>
      </c>
      <c r="AH55" s="80">
        <v>53.109478563843041</v>
      </c>
      <c r="AI55" s="80">
        <v>55.416688315004706</v>
      </c>
      <c r="AJ55" s="80">
        <v>57.594529768298017</v>
      </c>
      <c r="AK55" s="80">
        <v>59.438580172021716</v>
      </c>
      <c r="AL55" s="80">
        <v>61.258366787073982</v>
      </c>
      <c r="AM55" s="80">
        <v>62.93050596411107</v>
      </c>
      <c r="AN55" s="80">
        <v>64.451018374538705</v>
      </c>
      <c r="AO55" s="80">
        <v>65.988536477500716</v>
      </c>
      <c r="AP55" s="80">
        <v>67.528357122859546</v>
      </c>
      <c r="AQ55" s="80">
        <v>68.957774045719276</v>
      </c>
      <c r="AR55" s="80">
        <v>70.415665234882127</v>
      </c>
      <c r="AS55" s="80">
        <v>71.827828478996366</v>
      </c>
      <c r="AT55" s="80">
        <v>73.119507804831912</v>
      </c>
      <c r="AU55" s="80">
        <v>74.490066921498681</v>
      </c>
      <c r="AV55" s="80">
        <v>75.750691288338345</v>
      </c>
      <c r="AW55" s="80">
        <v>77.043363532831194</v>
      </c>
      <c r="AX55" s="80">
        <v>77.976943682915334</v>
      </c>
      <c r="AY55" s="80">
        <v>79.10617020116986</v>
      </c>
      <c r="AZ55" s="80">
        <v>80.264334854671489</v>
      </c>
    </row>
    <row r="56" spans="1:52" ht="11.5" customHeight="1" x14ac:dyDescent="0.25">
      <c r="A56" s="64" t="s">
        <v>47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71">
        <f>Q58-Q57</f>
        <v>0</v>
      </c>
      <c r="R56" s="71">
        <f t="shared" ref="R56:AZ56" si="16">R58-R57</f>
        <v>0.73314286403909534</v>
      </c>
      <c r="S56" s="71">
        <f t="shared" si="16"/>
        <v>1.7108246143777563</v>
      </c>
      <c r="T56" s="71">
        <f t="shared" si="16"/>
        <v>2.7672755319359794</v>
      </c>
      <c r="U56" s="71">
        <f t="shared" si="16"/>
        <v>3.919162644143853</v>
      </c>
      <c r="V56" s="71">
        <f t="shared" si="16"/>
        <v>5.1373977774479442</v>
      </c>
      <c r="W56" s="71">
        <f t="shared" si="16"/>
        <v>6.4188498766697819</v>
      </c>
      <c r="X56" s="71">
        <f t="shared" si="16"/>
        <v>7.7168033961238223</v>
      </c>
      <c r="Y56" s="71">
        <f t="shared" si="16"/>
        <v>9.0448376045297607</v>
      </c>
      <c r="Z56" s="71">
        <f t="shared" si="16"/>
        <v>10.365114203177569</v>
      </c>
      <c r="AA56" s="71">
        <f t="shared" si="16"/>
        <v>11.63136191822548</v>
      </c>
      <c r="AB56" s="71">
        <f t="shared" si="16"/>
        <v>12.825788674506725</v>
      </c>
      <c r="AC56" s="71">
        <f t="shared" si="16"/>
        <v>13.975380357592996</v>
      </c>
      <c r="AD56" s="71">
        <f t="shared" si="16"/>
        <v>15.051355008787709</v>
      </c>
      <c r="AE56" s="71">
        <f t="shared" si="16"/>
        <v>16.112836275356301</v>
      </c>
      <c r="AF56" s="71">
        <f t="shared" si="16"/>
        <v>17.182921702381122</v>
      </c>
      <c r="AG56" s="71">
        <f t="shared" si="16"/>
        <v>18.260789157389354</v>
      </c>
      <c r="AH56" s="71">
        <f t="shared" si="16"/>
        <v>19.428176860969756</v>
      </c>
      <c r="AI56" s="71">
        <f t="shared" si="16"/>
        <v>20.662503764486587</v>
      </c>
      <c r="AJ56" s="71">
        <f t="shared" si="16"/>
        <v>22.000704421233991</v>
      </c>
      <c r="AK56" s="71">
        <f t="shared" si="16"/>
        <v>23.397127279216534</v>
      </c>
      <c r="AL56" s="71">
        <f t="shared" si="16"/>
        <v>24.977656733225331</v>
      </c>
      <c r="AM56" s="71">
        <f t="shared" si="16"/>
        <v>26.782232098062877</v>
      </c>
      <c r="AN56" s="71">
        <f t="shared" si="16"/>
        <v>28.850102781417718</v>
      </c>
      <c r="AO56" s="71">
        <f t="shared" si="16"/>
        <v>31.310342403425921</v>
      </c>
      <c r="AP56" s="71">
        <f t="shared" si="16"/>
        <v>34.166974036449574</v>
      </c>
      <c r="AQ56" s="71">
        <f t="shared" si="16"/>
        <v>37.507216909619956</v>
      </c>
      <c r="AR56" s="71">
        <f t="shared" si="16"/>
        <v>41.453113792272461</v>
      </c>
      <c r="AS56" s="71">
        <f t="shared" si="16"/>
        <v>46.138410901628049</v>
      </c>
      <c r="AT56" s="71">
        <f t="shared" si="16"/>
        <v>51.539554392563559</v>
      </c>
      <c r="AU56" s="71">
        <f t="shared" si="16"/>
        <v>57.895037565400798</v>
      </c>
      <c r="AV56" s="71">
        <f t="shared" si="16"/>
        <v>65.084849570859433</v>
      </c>
      <c r="AW56" s="71">
        <f t="shared" si="16"/>
        <v>73.358498263445426</v>
      </c>
      <c r="AX56" s="71">
        <f t="shared" si="16"/>
        <v>82.521080022823526</v>
      </c>
      <c r="AY56" s="71">
        <f t="shared" si="16"/>
        <v>92.898660745148391</v>
      </c>
      <c r="AZ56" s="71">
        <f t="shared" si="16"/>
        <v>104.35114758609848</v>
      </c>
    </row>
    <row r="57" spans="1:52" ht="11.5" customHeight="1" x14ac:dyDescent="0.35">
      <c r="A57" s="19" t="s">
        <v>48</v>
      </c>
      <c r="B57" s="31">
        <f>'TrRoad_ene EU27'!B41</f>
        <v>22.466197487592737</v>
      </c>
      <c r="C57" s="31">
        <f>'TrRoad_ene EU27'!C41</f>
        <v>23.126396094736108</v>
      </c>
      <c r="D57" s="31">
        <f>'TrRoad_ene EU27'!D41</f>
        <v>23.5603196227169</v>
      </c>
      <c r="E57" s="31">
        <f>'TrRoad_ene EU27'!E41</f>
        <v>22.794049127123266</v>
      </c>
      <c r="F57" s="31">
        <f>'TrRoad_ene EU27'!F41</f>
        <v>22.886694220233398</v>
      </c>
      <c r="G57" s="31">
        <f>'TrRoad_ene EU27'!G41</f>
        <v>27.257641302699632</v>
      </c>
      <c r="H57" s="31">
        <f>'TrRoad_ene EU27'!H41</f>
        <v>27.203554851458328</v>
      </c>
      <c r="I57" s="31">
        <f>'TrRoad_ene EU27'!I41</f>
        <v>27.109982927317827</v>
      </c>
      <c r="J57" s="31">
        <f>'TrRoad_ene EU27'!J41</f>
        <v>27.332087169842808</v>
      </c>
      <c r="K57" s="31">
        <f>'TrRoad_ene EU27'!K41</f>
        <v>28.103318995965846</v>
      </c>
      <c r="L57" s="31">
        <f>'TrRoad_ene EU27'!L41</f>
        <v>32.578998847641316</v>
      </c>
      <c r="M57" s="31">
        <f>'TrRoad_ene EU27'!M41</f>
        <v>33.754780707889807</v>
      </c>
      <c r="N57" s="31">
        <f>'TrRoad_ene EU27'!N41</f>
        <v>33.532987749660521</v>
      </c>
      <c r="O57" s="31">
        <f>'TrRoad_ene EU27'!O41</f>
        <v>45.713313898604426</v>
      </c>
      <c r="P57" s="31">
        <f>'TrRoad_ene EU27'!P41</f>
        <v>43.97542849145168</v>
      </c>
      <c r="Q57" s="31">
        <v>47.171894658366305</v>
      </c>
      <c r="R57" s="31">
        <v>53.129051092664611</v>
      </c>
      <c r="S57" s="31">
        <v>63.009320089964845</v>
      </c>
      <c r="T57" s="31">
        <v>75.076564325020826</v>
      </c>
      <c r="U57" s="31">
        <v>89.322930100587342</v>
      </c>
      <c r="V57" s="31">
        <v>105.34554428723118</v>
      </c>
      <c r="W57" s="31">
        <v>126.70081146560065</v>
      </c>
      <c r="X57" s="31">
        <v>153.49696336489552</v>
      </c>
      <c r="Y57" s="31">
        <v>185.68809968965471</v>
      </c>
      <c r="Z57" s="31">
        <v>223.49368150084098</v>
      </c>
      <c r="AA57" s="31">
        <v>266.55589113176831</v>
      </c>
      <c r="AB57" s="31">
        <v>314.47428615531209</v>
      </c>
      <c r="AC57" s="31">
        <v>367.42483651871606</v>
      </c>
      <c r="AD57" s="31">
        <v>425.69014071917127</v>
      </c>
      <c r="AE57" s="31">
        <v>489.37585590076935</v>
      </c>
      <c r="AF57" s="31">
        <v>557.84700431717158</v>
      </c>
      <c r="AG57" s="31">
        <v>630.7597163608732</v>
      </c>
      <c r="AH57" s="31">
        <v>707.50168124443451</v>
      </c>
      <c r="AI57" s="31">
        <v>786.00609918605198</v>
      </c>
      <c r="AJ57" s="31">
        <v>866.31695115926141</v>
      </c>
      <c r="AK57" s="31">
        <v>946.37145556117355</v>
      </c>
      <c r="AL57" s="31">
        <v>1025.171701996486</v>
      </c>
      <c r="AM57" s="31">
        <v>1103.722127640375</v>
      </c>
      <c r="AN57" s="31">
        <v>1180.2935966758855</v>
      </c>
      <c r="AO57" s="31">
        <v>1255.6989103494614</v>
      </c>
      <c r="AP57" s="31">
        <v>1331.20627872043</v>
      </c>
      <c r="AQ57" s="31">
        <v>1406.6078328684994</v>
      </c>
      <c r="AR57" s="31">
        <v>1480.8195106641294</v>
      </c>
      <c r="AS57" s="31">
        <v>1553.263000566729</v>
      </c>
      <c r="AT57" s="31">
        <v>1623.5670526026113</v>
      </c>
      <c r="AU57" s="31">
        <v>1692.0093157665956</v>
      </c>
      <c r="AV57" s="31">
        <v>1757.8895235755515</v>
      </c>
      <c r="AW57" s="31">
        <v>1821.2366830683345</v>
      </c>
      <c r="AX57" s="31">
        <v>1879.3045346197898</v>
      </c>
      <c r="AY57" s="31">
        <v>1934.2928292693819</v>
      </c>
      <c r="AZ57" s="31">
        <v>1984.3813066913783</v>
      </c>
    </row>
    <row r="58" spans="1:52" ht="11.5" customHeight="1" x14ac:dyDescent="0.25">
      <c r="A58" s="19" t="s">
        <v>67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75">
        <v>47.171894658366313</v>
      </c>
      <c r="R58" s="75">
        <v>53.862193956703706</v>
      </c>
      <c r="S58" s="75">
        <v>64.720144704342601</v>
      </c>
      <c r="T58" s="75">
        <v>77.843839856956805</v>
      </c>
      <c r="U58" s="75">
        <v>93.242092744731195</v>
      </c>
      <c r="V58" s="75">
        <v>110.48294206467912</v>
      </c>
      <c r="W58" s="75">
        <v>133.11966134227043</v>
      </c>
      <c r="X58" s="75">
        <v>161.21376676101934</v>
      </c>
      <c r="Y58" s="75">
        <v>194.73293729418447</v>
      </c>
      <c r="Z58" s="75">
        <v>233.85879570401855</v>
      </c>
      <c r="AA58" s="75">
        <v>278.18725304999379</v>
      </c>
      <c r="AB58" s="75">
        <v>327.30007482981881</v>
      </c>
      <c r="AC58" s="75">
        <v>381.40021687630906</v>
      </c>
      <c r="AD58" s="75">
        <v>440.74149572795898</v>
      </c>
      <c r="AE58" s="75">
        <v>505.48869217612565</v>
      </c>
      <c r="AF58" s="75">
        <v>575.0299260195527</v>
      </c>
      <c r="AG58" s="75">
        <v>649.02050551826255</v>
      </c>
      <c r="AH58" s="75">
        <v>726.92985810540426</v>
      </c>
      <c r="AI58" s="75">
        <v>806.66860295053857</v>
      </c>
      <c r="AJ58" s="75">
        <v>888.3176555804954</v>
      </c>
      <c r="AK58" s="75">
        <v>969.76858284039008</v>
      </c>
      <c r="AL58" s="75">
        <v>1050.1493587297114</v>
      </c>
      <c r="AM58" s="75">
        <v>1130.5043597384379</v>
      </c>
      <c r="AN58" s="75">
        <v>1209.1436994573032</v>
      </c>
      <c r="AO58" s="75">
        <v>1287.0092527528873</v>
      </c>
      <c r="AP58" s="75">
        <v>1365.3732527568795</v>
      </c>
      <c r="AQ58" s="75">
        <v>1444.1150497781193</v>
      </c>
      <c r="AR58" s="75">
        <v>1522.2726244564019</v>
      </c>
      <c r="AS58" s="75">
        <v>1599.4014114683571</v>
      </c>
      <c r="AT58" s="75">
        <v>1675.1066069951748</v>
      </c>
      <c r="AU58" s="75">
        <v>1749.9043533319964</v>
      </c>
      <c r="AV58" s="75">
        <v>1822.9743731464109</v>
      </c>
      <c r="AW58" s="75">
        <v>1894.5951813317799</v>
      </c>
      <c r="AX58" s="75">
        <v>1961.8256146426133</v>
      </c>
      <c r="AY58" s="75">
        <v>2027.1914900145302</v>
      </c>
      <c r="AZ58" s="75">
        <v>2088.7324542774768</v>
      </c>
    </row>
    <row r="59" spans="1:52" ht="11.5" customHeight="1" x14ac:dyDescent="0.35">
      <c r="A59" s="78" t="s">
        <v>68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80">
        <v>0</v>
      </c>
      <c r="R59" s="80">
        <v>1.2913284104186016E-2</v>
      </c>
      <c r="S59" s="80">
        <v>5.7657604741365831E-2</v>
      </c>
      <c r="T59" s="80">
        <v>0.10212746975843631</v>
      </c>
      <c r="U59" s="80">
        <v>0.14638238679588428</v>
      </c>
      <c r="V59" s="80">
        <v>0.20576273635000214</v>
      </c>
      <c r="W59" s="80">
        <v>0.20565053625485072</v>
      </c>
      <c r="X59" s="80">
        <v>0.20546970215525462</v>
      </c>
      <c r="Y59" s="80">
        <v>0.20473555873815091</v>
      </c>
      <c r="Z59" s="80">
        <v>0.20300501005591562</v>
      </c>
      <c r="AA59" s="80">
        <v>0.19968916424145203</v>
      </c>
      <c r="AB59" s="80">
        <v>0.1949435973737963</v>
      </c>
      <c r="AC59" s="80">
        <v>0.18905135100182791</v>
      </c>
      <c r="AD59" s="80">
        <v>0.18228907987035231</v>
      </c>
      <c r="AE59" s="80">
        <v>0.17490755024143662</v>
      </c>
      <c r="AF59" s="80">
        <v>1.0784704119835042</v>
      </c>
      <c r="AG59" s="80">
        <v>4.4007604033945977</v>
      </c>
      <c r="AH59" s="80">
        <v>10.593046513017788</v>
      </c>
      <c r="AI59" s="80">
        <v>20.015679412214823</v>
      </c>
      <c r="AJ59" s="80">
        <v>32.889525503254987</v>
      </c>
      <c r="AK59" s="80">
        <v>49.167563345005682</v>
      </c>
      <c r="AL59" s="80">
        <v>68.810150878237451</v>
      </c>
      <c r="AM59" s="80">
        <v>91.686581792318293</v>
      </c>
      <c r="AN59" s="80">
        <v>117.24740284073563</v>
      </c>
      <c r="AO59" s="80">
        <v>145.28954443130863</v>
      </c>
      <c r="AP59" s="80">
        <v>175.75577807856186</v>
      </c>
      <c r="AQ59" s="80">
        <v>208.66529387020196</v>
      </c>
      <c r="AR59" s="80">
        <v>243.35188867777862</v>
      </c>
      <c r="AS59" s="80">
        <v>279.81912440598694</v>
      </c>
      <c r="AT59" s="80">
        <v>317.44064043992086</v>
      </c>
      <c r="AU59" s="80">
        <v>356.03601633347949</v>
      </c>
      <c r="AV59" s="80">
        <v>395.1938325207654</v>
      </c>
      <c r="AW59" s="80">
        <v>435.41451891420422</v>
      </c>
      <c r="AX59" s="80">
        <v>475.40400202121748</v>
      </c>
      <c r="AY59" s="80">
        <v>515.92603255218808</v>
      </c>
      <c r="AZ59" s="80">
        <v>555.66003699380246</v>
      </c>
    </row>
    <row r="60" spans="1:52" ht="11.5" customHeight="1" x14ac:dyDescent="0.35">
      <c r="A60" s="79" t="s">
        <v>69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0.40620444647041659</v>
      </c>
      <c r="AG60" s="77">
        <v>2.0431208603452191</v>
      </c>
      <c r="AH60" s="77">
        <v>5.3879230678451648</v>
      </c>
      <c r="AI60" s="77">
        <v>10.773289873601378</v>
      </c>
      <c r="AJ60" s="77">
        <v>18.581639484838615</v>
      </c>
      <c r="AK60" s="77">
        <v>29.009455300971251</v>
      </c>
      <c r="AL60" s="77">
        <v>42.151358423158392</v>
      </c>
      <c r="AM60" s="77">
        <v>58.095928764798373</v>
      </c>
      <c r="AN60" s="77">
        <v>76.806438773779547</v>
      </c>
      <c r="AO60" s="77">
        <v>98.377321119679053</v>
      </c>
      <c r="AP60" s="77">
        <v>122.74515941126589</v>
      </c>
      <c r="AQ60" s="77">
        <v>150.00732041146762</v>
      </c>
      <c r="AR60" s="77">
        <v>179.47622368223637</v>
      </c>
      <c r="AS60" s="77">
        <v>211.34694989626618</v>
      </c>
      <c r="AT60" s="77">
        <v>245.08373683246174</v>
      </c>
      <c r="AU60" s="77">
        <v>280.59202364870384</v>
      </c>
      <c r="AV60" s="77">
        <v>317.31809005763637</v>
      </c>
      <c r="AW60" s="77">
        <v>355.55374967819938</v>
      </c>
      <c r="AX60" s="77">
        <v>394.23774836745741</v>
      </c>
      <c r="AY60" s="77">
        <v>433.71776752286354</v>
      </c>
      <c r="AZ60" s="77">
        <v>472.69720697552316</v>
      </c>
    </row>
    <row r="61" spans="1:52" ht="11.5" customHeight="1" x14ac:dyDescent="0.35">
      <c r="A61" s="79" t="s">
        <v>70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77">
        <v>0</v>
      </c>
      <c r="R61" s="77">
        <v>1.2913284104186016E-2</v>
      </c>
      <c r="S61" s="77">
        <v>5.7657604741365831E-2</v>
      </c>
      <c r="T61" s="77">
        <v>0.10212746975843631</v>
      </c>
      <c r="U61" s="77">
        <v>0.14638238679588428</v>
      </c>
      <c r="V61" s="77">
        <v>0.20576273635000214</v>
      </c>
      <c r="W61" s="77">
        <v>0.20565053625485072</v>
      </c>
      <c r="X61" s="77">
        <v>0.20546970215525462</v>
      </c>
      <c r="Y61" s="77">
        <v>0.20473555873815091</v>
      </c>
      <c r="Z61" s="77">
        <v>0.20300501005591562</v>
      </c>
      <c r="AA61" s="77">
        <v>0.19968916424145203</v>
      </c>
      <c r="AB61" s="77">
        <v>0.1949435973737963</v>
      </c>
      <c r="AC61" s="77">
        <v>0.18905135100182791</v>
      </c>
      <c r="AD61" s="77">
        <v>0.18228907987035231</v>
      </c>
      <c r="AE61" s="77">
        <v>0.17490755024143662</v>
      </c>
      <c r="AF61" s="77">
        <v>0.6722659655130877</v>
      </c>
      <c r="AG61" s="77">
        <v>2.3576395430493786</v>
      </c>
      <c r="AH61" s="77">
        <v>5.2051234451726236</v>
      </c>
      <c r="AI61" s="77">
        <v>9.2423895386134483</v>
      </c>
      <c r="AJ61" s="77">
        <v>14.307886018416372</v>
      </c>
      <c r="AK61" s="77">
        <v>20.158108044034432</v>
      </c>
      <c r="AL61" s="77">
        <v>26.658792455079059</v>
      </c>
      <c r="AM61" s="77">
        <v>33.59065302751992</v>
      </c>
      <c r="AN61" s="77">
        <v>40.440964066956077</v>
      </c>
      <c r="AO61" s="77">
        <v>46.912223311629575</v>
      </c>
      <c r="AP61" s="77">
        <v>53.010618667295979</v>
      </c>
      <c r="AQ61" s="77">
        <v>58.657973458734361</v>
      </c>
      <c r="AR61" s="77">
        <v>63.87566499554228</v>
      </c>
      <c r="AS61" s="77">
        <v>68.472174509720745</v>
      </c>
      <c r="AT61" s="77">
        <v>72.356903607459103</v>
      </c>
      <c r="AU61" s="77">
        <v>75.443992684775637</v>
      </c>
      <c r="AV61" s="77">
        <v>77.875742463129072</v>
      </c>
      <c r="AW61" s="77">
        <v>79.860769236004828</v>
      </c>
      <c r="AX61" s="77">
        <v>81.166253653760023</v>
      </c>
      <c r="AY61" s="77">
        <v>82.208265029324608</v>
      </c>
      <c r="AZ61" s="77">
        <v>82.962830018279277</v>
      </c>
    </row>
    <row r="62" spans="1:52" ht="11.5" customHeight="1" x14ac:dyDescent="0.35">
      <c r="A62" s="23" t="s">
        <v>22</v>
      </c>
      <c r="B62" s="24">
        <f>'TrRoad_ene EU27'!B42</f>
        <v>81123.972949362898</v>
      </c>
      <c r="C62" s="24">
        <f>'TrRoad_ene EU27'!C42</f>
        <v>83190.021626955713</v>
      </c>
      <c r="D62" s="24">
        <f>'TrRoad_ene EU27'!D42</f>
        <v>84385.444855112466</v>
      </c>
      <c r="E62" s="24">
        <f>'TrRoad_ene EU27'!E42</f>
        <v>87264.230340849681</v>
      </c>
      <c r="F62" s="24">
        <f>'TrRoad_ene EU27'!F42</f>
        <v>91136.540223342497</v>
      </c>
      <c r="G62" s="24">
        <f>'TrRoad_ene EU27'!G42</f>
        <v>93633.227187499768</v>
      </c>
      <c r="H62" s="24">
        <f>'TrRoad_ene EU27'!H42</f>
        <v>95795.510069008014</v>
      </c>
      <c r="I62" s="24">
        <f>'TrRoad_ene EU27'!I42</f>
        <v>98991.126002805788</v>
      </c>
      <c r="J62" s="24">
        <f>'TrRoad_ene EU27'!J42</f>
        <v>97118.525681980653</v>
      </c>
      <c r="K62" s="24">
        <f>'TrRoad_ene EU27'!K42</f>
        <v>91828.716757837552</v>
      </c>
      <c r="L62" s="24">
        <f>'TrRoad_ene EU27'!L42</f>
        <v>94240.125185819779</v>
      </c>
      <c r="M62" s="24">
        <f>'TrRoad_ene EU27'!M42</f>
        <v>93321.71954671276</v>
      </c>
      <c r="N62" s="24">
        <f>'TrRoad_ene EU27'!N42</f>
        <v>89373.383125754088</v>
      </c>
      <c r="O62" s="24">
        <f>'TrRoad_ene EU27'!O42</f>
        <v>87983.794777643532</v>
      </c>
      <c r="P62" s="24">
        <f>'TrRoad_ene EU27'!P42</f>
        <v>87465.655190012214</v>
      </c>
      <c r="Q62" s="24">
        <f>'TrRoad_ene EU27'!Q42</f>
        <v>88724.135624625749</v>
      </c>
    </row>
    <row r="63" spans="1:52" ht="11.5" customHeight="1" x14ac:dyDescent="0.35">
      <c r="A63" s="33" t="s">
        <v>50</v>
      </c>
      <c r="B63" s="34">
        <f>'TrRoad_ene EU27'!B43</f>
        <v>25645.003978878463</v>
      </c>
      <c r="C63" s="34">
        <f>'TrRoad_ene EU27'!C43</f>
        <v>26112.117727443569</v>
      </c>
      <c r="D63" s="34">
        <f>'TrRoad_ene EU27'!D43</f>
        <v>26396.489616614228</v>
      </c>
      <c r="E63" s="34">
        <f>'TrRoad_ene EU27'!E43</f>
        <v>27301.750383448143</v>
      </c>
      <c r="F63" s="34">
        <f>'TrRoad_ene EU27'!F43</f>
        <v>27905.751549993347</v>
      </c>
      <c r="G63" s="34">
        <f>'TrRoad_ene EU27'!G43</f>
        <v>28667.704039129319</v>
      </c>
      <c r="H63" s="34">
        <f>'TrRoad_ene EU27'!H43</f>
        <v>28480.61428644821</v>
      </c>
      <c r="I63" s="34">
        <f>'TrRoad_ene EU27'!I43</f>
        <v>29752.576705373565</v>
      </c>
      <c r="J63" s="34">
        <f>'TrRoad_ene EU27'!J43</f>
        <v>29602.941316346358</v>
      </c>
      <c r="K63" s="34">
        <f>'TrRoad_ene EU27'!K43</f>
        <v>29181.642426938492</v>
      </c>
      <c r="L63" s="34">
        <f>'TrRoad_ene EU27'!L43</f>
        <v>29841.489327008221</v>
      </c>
      <c r="M63" s="34">
        <f>'TrRoad_ene EU27'!M43</f>
        <v>29927.597921841687</v>
      </c>
      <c r="N63" s="34">
        <f>'TrRoad_ene EU27'!N43</f>
        <v>28612.169645663249</v>
      </c>
      <c r="O63" s="34">
        <f>'TrRoad_ene EU27'!O43</f>
        <v>27891.568046543518</v>
      </c>
      <c r="P63" s="34">
        <f>'TrRoad_ene EU27'!P43</f>
        <v>28291.099082178262</v>
      </c>
      <c r="Q63" s="34">
        <f>'TrRoad_ene EU27'!Q43</f>
        <v>28221.88070428653</v>
      </c>
    </row>
    <row r="64" spans="1:52" ht="11.5" customHeight="1" x14ac:dyDescent="0.35">
      <c r="A64" s="19" t="s">
        <v>41</v>
      </c>
      <c r="B64" s="31">
        <f>'TrRoad_ene EU27'!B44</f>
        <v>4263.6623235627867</v>
      </c>
      <c r="C64" s="31">
        <f>'TrRoad_ene EU27'!C44</f>
        <v>4022.669486319272</v>
      </c>
      <c r="D64" s="31">
        <f>'TrRoad_ene EU27'!D44</f>
        <v>3723.6453639583651</v>
      </c>
      <c r="E64" s="31">
        <f>'TrRoad_ene EU27'!E44</f>
        <v>3482.3628183244778</v>
      </c>
      <c r="F64" s="31">
        <f>'TrRoad_ene EU27'!F44</f>
        <v>3173.5123891238763</v>
      </c>
      <c r="G64" s="31">
        <f>'TrRoad_ene EU27'!G44</f>
        <v>2942.5474834699212</v>
      </c>
      <c r="H64" s="31">
        <f>'TrRoad_ene EU27'!H44</f>
        <v>2749.6489781955138</v>
      </c>
      <c r="I64" s="31">
        <f>'TrRoad_ene EU27'!I44</f>
        <v>2591.0531810416942</v>
      </c>
      <c r="J64" s="31">
        <f>'TrRoad_ene EU27'!J44</f>
        <v>2392.2256976820822</v>
      </c>
      <c r="K64" s="31">
        <f>'TrRoad_ene EU27'!K44</f>
        <v>2217.4498923080723</v>
      </c>
      <c r="L64" s="31">
        <f>'TrRoad_ene EU27'!L44</f>
        <v>2041.1230599342559</v>
      </c>
      <c r="M64" s="31">
        <f>'TrRoad_ene EU27'!M44</f>
        <v>1876.612734076718</v>
      </c>
      <c r="N64" s="31">
        <f>'TrRoad_ene EU27'!N44</f>
        <v>1706.5661561432971</v>
      </c>
      <c r="O64" s="31">
        <f>'TrRoad_ene EU27'!O44</f>
        <v>1613.4126003031383</v>
      </c>
      <c r="P64" s="31">
        <f>'TrRoad_ene EU27'!P44</f>
        <v>1515.0304867853765</v>
      </c>
      <c r="Q64" s="81">
        <f>Q65+Q66</f>
        <v>1464.3338669054049</v>
      </c>
      <c r="R64" s="81">
        <f>R65+R66</f>
        <v>1453.4297600841708</v>
      </c>
      <c r="S64" s="81">
        <f t="shared" ref="S64:AZ64" si="17">S65+S66</f>
        <v>1453.4252775660568</v>
      </c>
      <c r="T64" s="81">
        <f t="shared" si="17"/>
        <v>1424.1110543901043</v>
      </c>
      <c r="U64" s="81">
        <f t="shared" si="17"/>
        <v>1400.1527286110061</v>
      </c>
      <c r="V64" s="81">
        <f t="shared" si="17"/>
        <v>1392.020093588701</v>
      </c>
      <c r="W64" s="81">
        <f t="shared" si="17"/>
        <v>1388.0094042606083</v>
      </c>
      <c r="X64" s="81">
        <f t="shared" si="17"/>
        <v>1385.4164108720627</v>
      </c>
      <c r="Y64" s="81">
        <f t="shared" si="17"/>
        <v>1385.5283462333373</v>
      </c>
      <c r="Z64" s="81">
        <f t="shared" si="17"/>
        <v>1388.6113221259225</v>
      </c>
      <c r="AA64" s="81">
        <f t="shared" si="17"/>
        <v>1395.4933799860542</v>
      </c>
      <c r="AB64" s="81">
        <f t="shared" si="17"/>
        <v>1405.6740072959951</v>
      </c>
      <c r="AC64" s="81">
        <f t="shared" si="17"/>
        <v>1417.645123775555</v>
      </c>
      <c r="AD64" s="81">
        <f t="shared" si="17"/>
        <v>1430.1770298954023</v>
      </c>
      <c r="AE64" s="81">
        <f t="shared" si="17"/>
        <v>1442.9139335585355</v>
      </c>
      <c r="AF64" s="81">
        <f t="shared" si="17"/>
        <v>1456.4124124442847</v>
      </c>
      <c r="AG64" s="81">
        <f t="shared" si="17"/>
        <v>1470.5223392283906</v>
      </c>
      <c r="AH64" s="81">
        <f t="shared" si="17"/>
        <v>1485.4557372264542</v>
      </c>
      <c r="AI64" s="81">
        <f t="shared" si="17"/>
        <v>1501.3820922356167</v>
      </c>
      <c r="AJ64" s="81">
        <f t="shared" si="17"/>
        <v>1519.5859998419405</v>
      </c>
      <c r="AK64" s="81">
        <f t="shared" si="17"/>
        <v>1540.3760351458136</v>
      </c>
      <c r="AL64" s="81">
        <f t="shared" si="17"/>
        <v>1563.776986385102</v>
      </c>
      <c r="AM64" s="81">
        <f t="shared" si="17"/>
        <v>1589.6181495294236</v>
      </c>
      <c r="AN64" s="81">
        <f t="shared" si="17"/>
        <v>1617.6711044677866</v>
      </c>
      <c r="AO64" s="81">
        <f t="shared" si="17"/>
        <v>1647.9490617056385</v>
      </c>
      <c r="AP64" s="81">
        <f t="shared" si="17"/>
        <v>1680.3926920612123</v>
      </c>
      <c r="AQ64" s="81">
        <f t="shared" si="17"/>
        <v>1715.0349845710673</v>
      </c>
      <c r="AR64" s="81">
        <f t="shared" si="17"/>
        <v>1752.1223406569966</v>
      </c>
      <c r="AS64" s="81">
        <f t="shared" si="17"/>
        <v>1791.2439639996223</v>
      </c>
      <c r="AT64" s="81">
        <f t="shared" si="17"/>
        <v>1832.8652108164267</v>
      </c>
      <c r="AU64" s="81">
        <f t="shared" si="17"/>
        <v>1877.0245017345023</v>
      </c>
      <c r="AV64" s="81">
        <f t="shared" si="17"/>
        <v>1924.4297305239677</v>
      </c>
      <c r="AW64" s="81">
        <f t="shared" si="17"/>
        <v>1974.9809462620199</v>
      </c>
      <c r="AX64" s="81">
        <f t="shared" si="17"/>
        <v>2030.0962439482103</v>
      </c>
      <c r="AY64" s="81">
        <f t="shared" si="17"/>
        <v>2089.5420365069558</v>
      </c>
      <c r="AZ64" s="81">
        <f t="shared" si="17"/>
        <v>2155.59022369479</v>
      </c>
    </row>
    <row r="65" spans="1:52" ht="11.5" customHeight="1" x14ac:dyDescent="0.25">
      <c r="A65" s="63" t="s">
        <v>64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6">
        <v>1418.9090612355155</v>
      </c>
      <c r="R65" s="66">
        <v>1407.4372680134843</v>
      </c>
      <c r="S65" s="66">
        <v>1406.3297772982517</v>
      </c>
      <c r="T65" s="66">
        <v>1376.8921255606308</v>
      </c>
      <c r="U65" s="66">
        <v>1352.5374687436806</v>
      </c>
      <c r="V65" s="66">
        <v>1342.8290706513433</v>
      </c>
      <c r="W65" s="66">
        <v>1337.1996451354378</v>
      </c>
      <c r="X65" s="66">
        <v>1332.8634043734066</v>
      </c>
      <c r="Y65" s="66">
        <v>1331.1664234326761</v>
      </c>
      <c r="Z65" s="66">
        <v>1332.2665652284256</v>
      </c>
      <c r="AA65" s="66">
        <v>1336.8633608773775</v>
      </c>
      <c r="AB65" s="66">
        <v>1344.4273788582971</v>
      </c>
      <c r="AC65" s="66">
        <v>1353.4704403888836</v>
      </c>
      <c r="AD65" s="66">
        <v>1362.7612970085888</v>
      </c>
      <c r="AE65" s="66">
        <v>1371.9026652225866</v>
      </c>
      <c r="AF65" s="66">
        <v>1381.3591543374646</v>
      </c>
      <c r="AG65" s="66">
        <v>1391.9026800091563</v>
      </c>
      <c r="AH65" s="66">
        <v>1402.9295896162168</v>
      </c>
      <c r="AI65" s="66">
        <v>1414.6796947990549</v>
      </c>
      <c r="AJ65" s="66">
        <v>1428.2762467807659</v>
      </c>
      <c r="AK65" s="66">
        <v>1444.0085482975146</v>
      </c>
      <c r="AL65" s="66">
        <v>1461.8614082652841</v>
      </c>
      <c r="AM65" s="66">
        <v>1481.6605948085512</v>
      </c>
      <c r="AN65" s="66">
        <v>1503.1420987290312</v>
      </c>
      <c r="AO65" s="66">
        <v>1526.2910852805308</v>
      </c>
      <c r="AP65" s="66">
        <v>1550.9890097093623</v>
      </c>
      <c r="AQ65" s="66">
        <v>1577.2337073976084</v>
      </c>
      <c r="AR65" s="66">
        <v>1605.1831142612473</v>
      </c>
      <c r="AS65" s="66">
        <v>1634.4269098292539</v>
      </c>
      <c r="AT65" s="66">
        <v>1665.3413726614626</v>
      </c>
      <c r="AU65" s="66">
        <v>1697.9425248380526</v>
      </c>
      <c r="AV65" s="66">
        <v>1732.8280685957729</v>
      </c>
      <c r="AW65" s="66">
        <v>1769.9385507118502</v>
      </c>
      <c r="AX65" s="66">
        <v>1810.4680125948425</v>
      </c>
      <c r="AY65" s="66">
        <v>1854.2432244045156</v>
      </c>
      <c r="AZ65" s="67">
        <v>1903.2145621431484</v>
      </c>
    </row>
    <row r="66" spans="1:52" ht="11.5" customHeight="1" x14ac:dyDescent="0.25">
      <c r="A66" s="64" t="s">
        <v>39</v>
      </c>
      <c r="B66" s="31">
        <f>'TrRoad_ene EU27'!B45</f>
        <v>4.5339536980352184</v>
      </c>
      <c r="C66" s="31">
        <f>'TrRoad_ene EU27'!C45</f>
        <v>4.1188124153648769</v>
      </c>
      <c r="D66" s="31">
        <f>'TrRoad_ene EU27'!D45</f>
        <v>5.0281109772884651</v>
      </c>
      <c r="E66" s="31">
        <f>'TrRoad_ene EU27'!E45</f>
        <v>10.480227427610819</v>
      </c>
      <c r="F66" s="31">
        <f>'TrRoad_ene EU27'!F45</f>
        <v>8.7052015573198247</v>
      </c>
      <c r="G66" s="31">
        <f>'TrRoad_ene EU27'!G45</f>
        <v>14.56922760421395</v>
      </c>
      <c r="H66" s="31">
        <f>'TrRoad_ene EU27'!H45</f>
        <v>20.447760719863119</v>
      </c>
      <c r="I66" s="31">
        <f>'TrRoad_ene EU27'!I45</f>
        <v>27.899823175221844</v>
      </c>
      <c r="J66" s="31">
        <f>'TrRoad_ene EU27'!J45</f>
        <v>43.882541217932655</v>
      </c>
      <c r="K66" s="31">
        <f>'TrRoad_ene EU27'!K45</f>
        <v>51.297479122691165</v>
      </c>
      <c r="L66" s="31">
        <f>'TrRoad_ene EU27'!L45</f>
        <v>57.908058450836776</v>
      </c>
      <c r="M66" s="31">
        <f>'TrRoad_ene EU27'!M45</f>
        <v>56.73560687001364</v>
      </c>
      <c r="N66" s="31">
        <f>'TrRoad_ene EU27'!N45</f>
        <v>53.011768889732963</v>
      </c>
      <c r="O66" s="31">
        <f>'TrRoad_ene EU27'!O45</f>
        <v>50.481448541374995</v>
      </c>
      <c r="P66" s="31">
        <f>'TrRoad_ene EU27'!P45</f>
        <v>45.420823246455321</v>
      </c>
      <c r="Q66" s="31">
        <v>45.424805669889373</v>
      </c>
      <c r="R66" s="66">
        <v>45.992492070686374</v>
      </c>
      <c r="S66" s="66">
        <v>47.0955002678051</v>
      </c>
      <c r="T66" s="66">
        <v>47.218928829473512</v>
      </c>
      <c r="U66" s="66">
        <v>47.615259867325548</v>
      </c>
      <c r="V66" s="66">
        <v>49.191022937357744</v>
      </c>
      <c r="W66" s="66">
        <v>50.809759125170615</v>
      </c>
      <c r="X66" s="66">
        <v>52.553006498656067</v>
      </c>
      <c r="Y66" s="66">
        <v>54.361922800661105</v>
      </c>
      <c r="Z66" s="66">
        <v>56.344756897496893</v>
      </c>
      <c r="AA66" s="66">
        <v>58.630019108676606</v>
      </c>
      <c r="AB66" s="66">
        <v>61.246628437698114</v>
      </c>
      <c r="AC66" s="66">
        <v>64.17468338667129</v>
      </c>
      <c r="AD66" s="66">
        <v>67.41573288681343</v>
      </c>
      <c r="AE66" s="66">
        <v>71.011268335948884</v>
      </c>
      <c r="AF66" s="66">
        <v>75.053258106820095</v>
      </c>
      <c r="AG66" s="66">
        <v>78.619659219234364</v>
      </c>
      <c r="AH66" s="66">
        <v>82.526147610237416</v>
      </c>
      <c r="AI66" s="66">
        <v>86.702397436561796</v>
      </c>
      <c r="AJ66" s="66">
        <v>91.309753061174689</v>
      </c>
      <c r="AK66" s="66">
        <v>96.367486848298924</v>
      </c>
      <c r="AL66" s="66">
        <v>101.91557811981781</v>
      </c>
      <c r="AM66" s="66">
        <v>107.95755472087247</v>
      </c>
      <c r="AN66" s="66">
        <v>114.52900573875526</v>
      </c>
      <c r="AO66" s="66">
        <v>121.65797642510783</v>
      </c>
      <c r="AP66" s="66">
        <v>129.40368235184994</v>
      </c>
      <c r="AQ66" s="66">
        <v>137.80127717345877</v>
      </c>
      <c r="AR66" s="66">
        <v>146.93922639574919</v>
      </c>
      <c r="AS66" s="66">
        <v>156.81705417036835</v>
      </c>
      <c r="AT66" s="66">
        <v>167.52383815496415</v>
      </c>
      <c r="AU66" s="66">
        <v>179.08197689644965</v>
      </c>
      <c r="AV66" s="66">
        <v>191.60166192819466</v>
      </c>
      <c r="AW66" s="66">
        <v>205.04239555016974</v>
      </c>
      <c r="AX66" s="66">
        <v>219.62823135336762</v>
      </c>
      <c r="AY66" s="66">
        <v>235.29881210244014</v>
      </c>
      <c r="AZ66" s="67">
        <v>252.37566155164168</v>
      </c>
    </row>
    <row r="67" spans="1:52" ht="11.5" customHeight="1" x14ac:dyDescent="0.35">
      <c r="A67" s="19" t="s">
        <v>42</v>
      </c>
      <c r="B67" s="31">
        <f>'TrRoad_ene EU27'!B46</f>
        <v>21243.430598876963</v>
      </c>
      <c r="C67" s="31">
        <f>'TrRoad_ene EU27'!C46</f>
        <v>21940.781529851534</v>
      </c>
      <c r="D67" s="31">
        <f>'TrRoad_ene EU27'!D46</f>
        <v>22506.50280714353</v>
      </c>
      <c r="E67" s="31">
        <f>'TrRoad_ene EU27'!E46</f>
        <v>23643.115608481094</v>
      </c>
      <c r="F67" s="31">
        <f>'TrRoad_ene EU27'!F46</f>
        <v>24550.051976970852</v>
      </c>
      <c r="G67" s="31">
        <f>'TrRoad_ene EU27'!G46</f>
        <v>25537.617601271275</v>
      </c>
      <c r="H67" s="31">
        <f>'TrRoad_ene EU27'!H46</f>
        <v>25510.116578550987</v>
      </c>
      <c r="I67" s="31">
        <f>'TrRoad_ene EU27'!I46</f>
        <v>26932.053269408578</v>
      </c>
      <c r="J67" s="31">
        <f>'TrRoad_ene EU27'!J46</f>
        <v>26958.552187404046</v>
      </c>
      <c r="K67" s="31">
        <f>'TrRoad_ene EU27'!K46</f>
        <v>26686.268786303677</v>
      </c>
      <c r="L67" s="31">
        <f>'TrRoad_ene EU27'!L46</f>
        <v>27489.771032477318</v>
      </c>
      <c r="M67" s="31">
        <f>'TrRoad_ene EU27'!M46</f>
        <v>27726.756089108159</v>
      </c>
      <c r="N67" s="31">
        <f>'TrRoad_ene EU27'!N46</f>
        <v>26582.701946219779</v>
      </c>
      <c r="O67" s="31">
        <f>'TrRoad_ene EU27'!O46</f>
        <v>25955.418505632162</v>
      </c>
      <c r="P67" s="31">
        <f>'TrRoad_ene EU27'!P46</f>
        <v>26430.485433601825</v>
      </c>
      <c r="Q67" s="81">
        <f>Q68+Q69</f>
        <v>26399.780642088743</v>
      </c>
      <c r="R67" s="81">
        <f>R68+R69</f>
        <v>26648.411921491552</v>
      </c>
      <c r="S67" s="81">
        <f t="shared" ref="S67:AZ67" si="18">S68+S69</f>
        <v>26975.477650440254</v>
      </c>
      <c r="T67" s="81">
        <f t="shared" si="18"/>
        <v>27041.428347807938</v>
      </c>
      <c r="U67" s="81">
        <f t="shared" si="18"/>
        <v>26965.045313352668</v>
      </c>
      <c r="V67" s="81">
        <f t="shared" si="18"/>
        <v>26678.818793205384</v>
      </c>
      <c r="W67" s="81">
        <f t="shared" si="18"/>
        <v>26377.361285299346</v>
      </c>
      <c r="X67" s="81">
        <f t="shared" si="18"/>
        <v>26057.374217843309</v>
      </c>
      <c r="Y67" s="81">
        <f t="shared" si="18"/>
        <v>25740.11727638089</v>
      </c>
      <c r="Z67" s="81">
        <f t="shared" si="18"/>
        <v>25431.553494570293</v>
      </c>
      <c r="AA67" s="81">
        <f t="shared" si="18"/>
        <v>25131.753719515906</v>
      </c>
      <c r="AB67" s="81">
        <f t="shared" si="18"/>
        <v>24869.351986861529</v>
      </c>
      <c r="AC67" s="81">
        <f t="shared" si="18"/>
        <v>24635.75606846045</v>
      </c>
      <c r="AD67" s="81">
        <f t="shared" si="18"/>
        <v>24427.612844950163</v>
      </c>
      <c r="AE67" s="81">
        <f t="shared" si="18"/>
        <v>24234.144030430623</v>
      </c>
      <c r="AF67" s="81">
        <f t="shared" si="18"/>
        <v>24055.009832155847</v>
      </c>
      <c r="AG67" s="81">
        <f t="shared" si="18"/>
        <v>23865.768119735683</v>
      </c>
      <c r="AH67" s="81">
        <f t="shared" si="18"/>
        <v>23647.567043217612</v>
      </c>
      <c r="AI67" s="81">
        <f t="shared" si="18"/>
        <v>23373.94847570674</v>
      </c>
      <c r="AJ67" s="81">
        <f t="shared" si="18"/>
        <v>23071.870285157867</v>
      </c>
      <c r="AK67" s="81">
        <f t="shared" si="18"/>
        <v>22747.0622266723</v>
      </c>
      <c r="AL67" s="81">
        <f t="shared" si="18"/>
        <v>22402.867969244591</v>
      </c>
      <c r="AM67" s="81">
        <f t="shared" si="18"/>
        <v>22044.421869252179</v>
      </c>
      <c r="AN67" s="81">
        <f t="shared" si="18"/>
        <v>21678.366737854994</v>
      </c>
      <c r="AO67" s="81">
        <f t="shared" si="18"/>
        <v>21315.958873531054</v>
      </c>
      <c r="AP67" s="81">
        <f t="shared" si="18"/>
        <v>20963.055211082978</v>
      </c>
      <c r="AQ67" s="81">
        <f t="shared" si="18"/>
        <v>20631.891134676902</v>
      </c>
      <c r="AR67" s="81">
        <f t="shared" si="18"/>
        <v>20320.478559132585</v>
      </c>
      <c r="AS67" s="81">
        <f t="shared" si="18"/>
        <v>20031.499838907988</v>
      </c>
      <c r="AT67" s="81">
        <f t="shared" si="18"/>
        <v>19763.122228643864</v>
      </c>
      <c r="AU67" s="81">
        <f t="shared" si="18"/>
        <v>19517.517123372076</v>
      </c>
      <c r="AV67" s="81">
        <f t="shared" si="18"/>
        <v>19289.466409070115</v>
      </c>
      <c r="AW67" s="81">
        <f t="shared" si="18"/>
        <v>19077.005648612379</v>
      </c>
      <c r="AX67" s="81">
        <f t="shared" si="18"/>
        <v>18880.427702716188</v>
      </c>
      <c r="AY67" s="81">
        <f t="shared" si="18"/>
        <v>18696.639723042244</v>
      </c>
      <c r="AZ67" s="81">
        <f t="shared" si="18"/>
        <v>18532.266574003126</v>
      </c>
    </row>
    <row r="68" spans="1:52" ht="11.5" customHeight="1" x14ac:dyDescent="0.25">
      <c r="A68" s="63" t="s"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71">
        <v>24768.613913670357</v>
      </c>
      <c r="R68" s="71">
        <v>24980.883155232968</v>
      </c>
      <c r="S68" s="71">
        <v>25247.406218170865</v>
      </c>
      <c r="T68" s="71">
        <v>25279.292257132962</v>
      </c>
      <c r="U68" s="71">
        <v>25166.564402152675</v>
      </c>
      <c r="V68" s="71">
        <v>24858.632511066578</v>
      </c>
      <c r="W68" s="71">
        <v>24547.783919200054</v>
      </c>
      <c r="X68" s="71">
        <v>24220.549171018731</v>
      </c>
      <c r="Y68" s="71">
        <v>23913.57276481931</v>
      </c>
      <c r="Z68" s="71">
        <v>23614.685648406499</v>
      </c>
      <c r="AA68" s="71">
        <v>23323.925297971586</v>
      </c>
      <c r="AB68" s="71">
        <v>23068.072005899798</v>
      </c>
      <c r="AC68" s="71">
        <v>22838.764208604422</v>
      </c>
      <c r="AD68" s="71">
        <v>22632.998325259177</v>
      </c>
      <c r="AE68" s="71">
        <v>22440.842270923327</v>
      </c>
      <c r="AF68" s="71">
        <v>22262.250676017327</v>
      </c>
      <c r="AG68" s="71">
        <v>22078.467951185336</v>
      </c>
      <c r="AH68" s="71">
        <v>21867.840485836579</v>
      </c>
      <c r="AI68" s="71">
        <v>21606.013140213763</v>
      </c>
      <c r="AJ68" s="71">
        <v>21317.873075306128</v>
      </c>
      <c r="AK68" s="71">
        <v>21008.787735644612</v>
      </c>
      <c r="AL68" s="71">
        <v>20681.858690592162</v>
      </c>
      <c r="AM68" s="71">
        <v>20341.913975430547</v>
      </c>
      <c r="AN68" s="71">
        <v>19995.236531855557</v>
      </c>
      <c r="AO68" s="71">
        <v>19652.018238393524</v>
      </c>
      <c r="AP68" s="71">
        <v>19317.791830034286</v>
      </c>
      <c r="AQ68" s="71">
        <v>19003.769279231965</v>
      </c>
      <c r="AR68" s="71">
        <v>18708.034057568169</v>
      </c>
      <c r="AS68" s="71">
        <v>18433.099564357981</v>
      </c>
      <c r="AT68" s="71">
        <v>18177.341010134747</v>
      </c>
      <c r="AU68" s="71">
        <v>17942.735175366503</v>
      </c>
      <c r="AV68" s="71">
        <v>17724.351095405949</v>
      </c>
      <c r="AW68" s="71">
        <v>17520.457187848981</v>
      </c>
      <c r="AX68" s="71">
        <v>17331.300310816179</v>
      </c>
      <c r="AY68" s="71">
        <v>17154.022543553481</v>
      </c>
      <c r="AZ68" s="71">
        <v>16994.642144917096</v>
      </c>
    </row>
    <row r="69" spans="1:52" ht="11.5" customHeight="1" x14ac:dyDescent="0.35">
      <c r="A69" s="64" t="s">
        <v>39</v>
      </c>
      <c r="B69" s="31">
        <f>'TrRoad_ene EU27'!B47</f>
        <v>85.156348659775446</v>
      </c>
      <c r="C69" s="31">
        <f>'TrRoad_ene EU27'!C47</f>
        <v>100.16547845983986</v>
      </c>
      <c r="D69" s="31">
        <f>'TrRoad_ene EU27'!D47</f>
        <v>114.25888466272058</v>
      </c>
      <c r="E69" s="31">
        <f>'TrRoad_ene EU27'!E47</f>
        <v>131.25342660695929</v>
      </c>
      <c r="F69" s="31">
        <f>'TrRoad_ene EU27'!F47</f>
        <v>208.80537152833941</v>
      </c>
      <c r="G69" s="31">
        <f>'TrRoad_ene EU27'!G47</f>
        <v>311.18052674825492</v>
      </c>
      <c r="H69" s="31">
        <f>'TrRoad_ene EU27'!H47</f>
        <v>464.83190331098331</v>
      </c>
      <c r="I69" s="31">
        <f>'TrRoad_ene EU27'!I47</f>
        <v>740.65776296154252</v>
      </c>
      <c r="J69" s="31">
        <f>'TrRoad_ene EU27'!J47</f>
        <v>1022.5198153528294</v>
      </c>
      <c r="K69" s="31">
        <f>'TrRoad_ene EU27'!K47</f>
        <v>1279.9118274450834</v>
      </c>
      <c r="L69" s="31">
        <f>'TrRoad_ene EU27'!L47</f>
        <v>1429.8862836935141</v>
      </c>
      <c r="M69" s="31">
        <f>'TrRoad_ene EU27'!M47</f>
        <v>1522.0475243713959</v>
      </c>
      <c r="N69" s="31">
        <f>'TrRoad_ene EU27'!N47</f>
        <v>1617.0331708470917</v>
      </c>
      <c r="O69" s="31">
        <f>'TrRoad_ene EU27'!O47</f>
        <v>1492.523571707437</v>
      </c>
      <c r="P69" s="31">
        <f>'TrRoad_ene EU27'!P47</f>
        <v>1621.5088930699858</v>
      </c>
      <c r="Q69" s="31">
        <v>1631.1667284183873</v>
      </c>
      <c r="R69" s="31">
        <v>1667.5287662585847</v>
      </c>
      <c r="S69" s="31">
        <v>1728.0714322693882</v>
      </c>
      <c r="T69" s="31">
        <v>1762.1360906749765</v>
      </c>
      <c r="U69" s="31">
        <v>1798.480911199993</v>
      </c>
      <c r="V69" s="31">
        <v>1820.1862821388049</v>
      </c>
      <c r="W69" s="31">
        <v>1829.577366099292</v>
      </c>
      <c r="X69" s="31">
        <v>1836.8250468245769</v>
      </c>
      <c r="Y69" s="31">
        <v>1826.5445115615819</v>
      </c>
      <c r="Z69" s="31">
        <v>1816.8678461637933</v>
      </c>
      <c r="AA69" s="31">
        <v>1807.8284215443191</v>
      </c>
      <c r="AB69" s="31">
        <v>1801.2799809617334</v>
      </c>
      <c r="AC69" s="31">
        <v>1796.9918598560291</v>
      </c>
      <c r="AD69" s="31">
        <v>1794.6145196909852</v>
      </c>
      <c r="AE69" s="31">
        <v>1793.3017595072947</v>
      </c>
      <c r="AF69" s="31">
        <v>1792.75915613852</v>
      </c>
      <c r="AG69" s="31">
        <v>1787.3001685503475</v>
      </c>
      <c r="AH69" s="31">
        <v>1779.7265573810323</v>
      </c>
      <c r="AI69" s="31">
        <v>1767.9353354929765</v>
      </c>
      <c r="AJ69" s="31">
        <v>1753.9972098517378</v>
      </c>
      <c r="AK69" s="31">
        <v>1738.2744910276892</v>
      </c>
      <c r="AL69" s="31">
        <v>1721.0092786524278</v>
      </c>
      <c r="AM69" s="31">
        <v>1702.5078938216307</v>
      </c>
      <c r="AN69" s="31">
        <v>1683.1302059994382</v>
      </c>
      <c r="AO69" s="31">
        <v>1663.9406351375301</v>
      </c>
      <c r="AP69" s="31">
        <v>1645.2633810486914</v>
      </c>
      <c r="AQ69" s="31">
        <v>1628.1218554449363</v>
      </c>
      <c r="AR69" s="31">
        <v>1612.4445015644155</v>
      </c>
      <c r="AS69" s="31">
        <v>1598.4002745500072</v>
      </c>
      <c r="AT69" s="31">
        <v>1585.7812185091186</v>
      </c>
      <c r="AU69" s="31">
        <v>1574.7819480055723</v>
      </c>
      <c r="AV69" s="31">
        <v>1565.1153136641676</v>
      </c>
      <c r="AW69" s="31">
        <v>1556.5484607633996</v>
      </c>
      <c r="AX69" s="31">
        <v>1549.1273919000071</v>
      </c>
      <c r="AY69" s="31">
        <v>1542.6171794887616</v>
      </c>
      <c r="AZ69" s="31">
        <v>1537.6244290860302</v>
      </c>
    </row>
    <row r="70" spans="1:52" ht="11.5" customHeight="1" x14ac:dyDescent="0.25">
      <c r="A70" s="19" t="s">
        <v>43</v>
      </c>
      <c r="B70" s="31">
        <f>'TrRoad_ene EU27'!B48</f>
        <v>124.93584076671299</v>
      </c>
      <c r="C70" s="31">
        <f>'TrRoad_ene EU27'!C48</f>
        <v>133.7790732536925</v>
      </c>
      <c r="D70" s="31">
        <f>'TrRoad_ene EU27'!D48</f>
        <v>149.10985327498611</v>
      </c>
      <c r="E70" s="31">
        <f>'TrRoad_ene EU27'!E48</f>
        <v>156.31583306302417</v>
      </c>
      <c r="F70" s="31">
        <f>'TrRoad_ene EU27'!F48</f>
        <v>159.78083923524025</v>
      </c>
      <c r="G70" s="31">
        <f>'TrRoad_ene EU27'!G48</f>
        <v>162.1013956394072</v>
      </c>
      <c r="H70" s="31">
        <f>'TrRoad_ene EU27'!H48</f>
        <v>178.33191935456415</v>
      </c>
      <c r="I70" s="31">
        <f>'TrRoad_ene EU27'!I48</f>
        <v>179.70051381275931</v>
      </c>
      <c r="J70" s="31">
        <f>'TrRoad_ene EU27'!J48</f>
        <v>187.79405386695751</v>
      </c>
      <c r="K70" s="31">
        <f>'TrRoad_ene EU27'!K48</f>
        <v>192.93834933779118</v>
      </c>
      <c r="L70" s="31">
        <f>'TrRoad_ene EU27'!L48</f>
        <v>199.71747402599107</v>
      </c>
      <c r="M70" s="31">
        <f>'TrRoad_ene EU27'!M48</f>
        <v>206.48839138781432</v>
      </c>
      <c r="N70" s="31">
        <f>'TrRoad_ene EU27'!N48</f>
        <v>204.04885246884618</v>
      </c>
      <c r="O70" s="31">
        <f>'TrRoad_ene EU27'!O48</f>
        <v>195.7615021550863</v>
      </c>
      <c r="P70" s="31">
        <f>'TrRoad_ene EU27'!P48</f>
        <v>206.54728432772799</v>
      </c>
      <c r="Q70" s="71">
        <v>206.81261819376971</v>
      </c>
      <c r="R70" s="71">
        <v>209.88452735767481</v>
      </c>
      <c r="S70" s="71">
        <v>208.44391472572426</v>
      </c>
      <c r="T70" s="71">
        <v>194.58672729487057</v>
      </c>
      <c r="U70" s="71">
        <v>189.02990873730292</v>
      </c>
      <c r="V70" s="71">
        <v>185.02125850665087</v>
      </c>
      <c r="W70" s="71">
        <v>185.3508821881212</v>
      </c>
      <c r="X70" s="71">
        <v>187.91285187614574</v>
      </c>
      <c r="Y70" s="71">
        <v>192.11390440835535</v>
      </c>
      <c r="Z70" s="71">
        <v>196.79982433360851</v>
      </c>
      <c r="AA70" s="71">
        <v>200.92126551458631</v>
      </c>
      <c r="AB70" s="71">
        <v>204.50386767255185</v>
      </c>
      <c r="AC70" s="71">
        <v>207.26823492597072</v>
      </c>
      <c r="AD70" s="71">
        <v>209.28099249559801</v>
      </c>
      <c r="AE70" s="71">
        <v>210.49619439135893</v>
      </c>
      <c r="AF70" s="71">
        <v>211.14336412510312</v>
      </c>
      <c r="AG70" s="71">
        <v>211.11148324073167</v>
      </c>
      <c r="AH70" s="71">
        <v>210.47420984597082</v>
      </c>
      <c r="AI70" s="71">
        <v>209.17089212157745</v>
      </c>
      <c r="AJ70" s="71">
        <v>207.34318246770704</v>
      </c>
      <c r="AK70" s="71">
        <v>204.98794533773207</v>
      </c>
      <c r="AL70" s="71">
        <v>202.2326051222322</v>
      </c>
      <c r="AM70" s="71">
        <v>199.07833487783739</v>
      </c>
      <c r="AN70" s="71">
        <v>195.76149285741658</v>
      </c>
      <c r="AO70" s="71">
        <v>192.3550040972786</v>
      </c>
      <c r="AP70" s="71">
        <v>189.02574841285346</v>
      </c>
      <c r="AQ70" s="71">
        <v>185.84406715808757</v>
      </c>
      <c r="AR70" s="71">
        <v>182.89314630741018</v>
      </c>
      <c r="AS70" s="71">
        <v>180.12852676268494</v>
      </c>
      <c r="AT70" s="71">
        <v>177.65430524555907</v>
      </c>
      <c r="AU70" s="71">
        <v>175.44501102418093</v>
      </c>
      <c r="AV70" s="71">
        <v>173.51240598707756</v>
      </c>
      <c r="AW70" s="71">
        <v>171.7503786528907</v>
      </c>
      <c r="AX70" s="71">
        <v>170.3066039946066</v>
      </c>
      <c r="AY70" s="71">
        <v>168.9681510788009</v>
      </c>
      <c r="AZ70" s="71">
        <v>167.82211574471611</v>
      </c>
    </row>
    <row r="71" spans="1:52" ht="11.5" customHeight="1" x14ac:dyDescent="0.35">
      <c r="A71" s="19" t="s">
        <v>44</v>
      </c>
      <c r="B71" s="31">
        <f>'TrRoad_ene EU27'!B49</f>
        <v>10.630740473599873</v>
      </c>
      <c r="C71" s="31">
        <f>'TrRoad_ene EU27'!C49</f>
        <v>12.316234160898045</v>
      </c>
      <c r="D71" s="31">
        <f>'TrRoad_ene EU27'!D49</f>
        <v>14.558653688682867</v>
      </c>
      <c r="E71" s="31">
        <f>'TrRoad_ene EU27'!E49</f>
        <v>17.242980779323226</v>
      </c>
      <c r="F71" s="31">
        <f>'TrRoad_ene EU27'!F49</f>
        <v>19.634216737157654</v>
      </c>
      <c r="G71" s="31">
        <f>'TrRoad_ene EU27'!G49</f>
        <v>22.738278122478047</v>
      </c>
      <c r="H71" s="31">
        <f>'TrRoad_ene EU27'!H49</f>
        <v>39.803072070666076</v>
      </c>
      <c r="I71" s="31">
        <f>'TrRoad_ene EU27'!I49</f>
        <v>47.008084989742947</v>
      </c>
      <c r="J71" s="31">
        <f>'TrRoad_ene EU27'!J49</f>
        <v>61.841427476137341</v>
      </c>
      <c r="K71" s="31">
        <f>'TrRoad_ene EU27'!K49</f>
        <v>82.309190942298997</v>
      </c>
      <c r="L71" s="31">
        <f>'TrRoad_ene EU27'!L49</f>
        <v>108.29308808679289</v>
      </c>
      <c r="M71" s="31">
        <f>'TrRoad_ene EU27'!M49</f>
        <v>114.75868008145662</v>
      </c>
      <c r="N71" s="31">
        <f>'TrRoad_ene EU27'!N49</f>
        <v>113.21163065607362</v>
      </c>
      <c r="O71" s="31">
        <f>'TrRoad_ene EU27'!O49</f>
        <v>118.69818118682198</v>
      </c>
      <c r="P71" s="31">
        <f>'TrRoad_ene EU27'!P49</f>
        <v>128.06161398646992</v>
      </c>
      <c r="Q71" s="81">
        <f>Q72+Q73</f>
        <v>135.30737499632761</v>
      </c>
      <c r="R71" s="81">
        <f>R72+R73</f>
        <v>139.22793381831215</v>
      </c>
      <c r="S71" s="81">
        <f t="shared" ref="S71:AZ71" si="19">S72+S73</f>
        <v>144.62333281866583</v>
      </c>
      <c r="T71" s="81">
        <f t="shared" si="19"/>
        <v>150.56944422590507</v>
      </c>
      <c r="U71" s="81">
        <f t="shared" si="19"/>
        <v>156.2203681849752</v>
      </c>
      <c r="V71" s="81">
        <f t="shared" si="19"/>
        <v>159.78146406305601</v>
      </c>
      <c r="W71" s="81">
        <f t="shared" si="19"/>
        <v>164.46416396657159</v>
      </c>
      <c r="X71" s="81">
        <f t="shared" si="19"/>
        <v>169.87550951594505</v>
      </c>
      <c r="Y71" s="81">
        <f t="shared" si="19"/>
        <v>177.21263382042912</v>
      </c>
      <c r="Z71" s="81">
        <f t="shared" si="19"/>
        <v>185.96820635524671</v>
      </c>
      <c r="AA71" s="81">
        <f t="shared" si="19"/>
        <v>195.65118289559618</v>
      </c>
      <c r="AB71" s="81">
        <f t="shared" si="19"/>
        <v>206.56923290512876</v>
      </c>
      <c r="AC71" s="81">
        <f t="shared" si="19"/>
        <v>218.3304323494437</v>
      </c>
      <c r="AD71" s="81">
        <f t="shared" si="19"/>
        <v>230.97813221707867</v>
      </c>
      <c r="AE71" s="81">
        <f t="shared" si="19"/>
        <v>244.41863183510227</v>
      </c>
      <c r="AF71" s="81">
        <f t="shared" si="19"/>
        <v>258.65298523793001</v>
      </c>
      <c r="AG71" s="81">
        <f t="shared" si="19"/>
        <v>273.47302912502789</v>
      </c>
      <c r="AH71" s="81">
        <f t="shared" si="19"/>
        <v>288.5793914130532</v>
      </c>
      <c r="AI71" s="81">
        <f t="shared" si="19"/>
        <v>303.76007995365995</v>
      </c>
      <c r="AJ71" s="81">
        <f t="shared" si="19"/>
        <v>318.98232202519557</v>
      </c>
      <c r="AK71" s="81">
        <f t="shared" si="19"/>
        <v>334.13282106092186</v>
      </c>
      <c r="AL71" s="81">
        <f t="shared" si="19"/>
        <v>349.31384055941049</v>
      </c>
      <c r="AM71" s="81">
        <f t="shared" si="19"/>
        <v>364.43560723758924</v>
      </c>
      <c r="AN71" s="81">
        <f t="shared" si="19"/>
        <v>379.7701224769508</v>
      </c>
      <c r="AO71" s="81">
        <f t="shared" si="19"/>
        <v>395.43288934819964</v>
      </c>
      <c r="AP71" s="81">
        <f t="shared" si="19"/>
        <v>411.79674815025163</v>
      </c>
      <c r="AQ71" s="81">
        <f t="shared" si="19"/>
        <v>428.90242853112289</v>
      </c>
      <c r="AR71" s="81">
        <f t="shared" si="19"/>
        <v>447.36730891850749</v>
      </c>
      <c r="AS71" s="81">
        <f t="shared" si="19"/>
        <v>466.80829737135571</v>
      </c>
      <c r="AT71" s="81">
        <f t="shared" si="19"/>
        <v>487.95133888935766</v>
      </c>
      <c r="AU71" s="81">
        <f t="shared" si="19"/>
        <v>510.45004542448288</v>
      </c>
      <c r="AV71" s="81">
        <f t="shared" si="19"/>
        <v>534.5113550515955</v>
      </c>
      <c r="AW71" s="81">
        <f t="shared" si="19"/>
        <v>559.88627405055365</v>
      </c>
      <c r="AX71" s="81">
        <f t="shared" si="19"/>
        <v>587.04667472951326</v>
      </c>
      <c r="AY71" s="81">
        <f t="shared" si="19"/>
        <v>615.2498377075143</v>
      </c>
      <c r="AZ71" s="81">
        <f t="shared" si="19"/>
        <v>644.90867842818579</v>
      </c>
    </row>
    <row r="72" spans="1:52" ht="11.5" customHeight="1" x14ac:dyDescent="0.25">
      <c r="A72" s="65" t="s"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73">
        <v>127.42711278609667</v>
      </c>
      <c r="R72" s="73">
        <v>131.06288355685393</v>
      </c>
      <c r="S72" s="73">
        <v>136.11802196133399</v>
      </c>
      <c r="T72" s="73">
        <v>141.67216688665994</v>
      </c>
      <c r="U72" s="73">
        <v>146.9248090897247</v>
      </c>
      <c r="V72" s="73">
        <v>149.73395318789596</v>
      </c>
      <c r="W72" s="73">
        <v>153.68565841084839</v>
      </c>
      <c r="X72" s="73">
        <v>158.37199061604383</v>
      </c>
      <c r="Y72" s="73">
        <v>164.93523004665738</v>
      </c>
      <c r="Z72" s="73">
        <v>172.83378282010736</v>
      </c>
      <c r="AA72" s="73">
        <v>181.54678208931611</v>
      </c>
      <c r="AB72" s="73">
        <v>191.33357666638807</v>
      </c>
      <c r="AC72" s="73">
        <v>201.88139945331093</v>
      </c>
      <c r="AD72" s="73">
        <v>213.21937016992544</v>
      </c>
      <c r="AE72" s="73">
        <v>225.28761926681923</v>
      </c>
      <c r="AF72" s="73">
        <v>238.07669637411806</v>
      </c>
      <c r="AG72" s="73">
        <v>251.3707817192288</v>
      </c>
      <c r="AH72" s="73">
        <v>264.87838751203583</v>
      </c>
      <c r="AI72" s="73">
        <v>278.38196852250013</v>
      </c>
      <c r="AJ72" s="73">
        <v>291.84109240945043</v>
      </c>
      <c r="AK72" s="73">
        <v>305.14921645571877</v>
      </c>
      <c r="AL72" s="73">
        <v>318.37748061470921</v>
      </c>
      <c r="AM72" s="73">
        <v>331.44929220211077</v>
      </c>
      <c r="AN72" s="73">
        <v>344.63483834958458</v>
      </c>
      <c r="AO72" s="73">
        <v>358.00828101281706</v>
      </c>
      <c r="AP72" s="73">
        <v>371.90036521524701</v>
      </c>
      <c r="AQ72" s="73">
        <v>386.35617418938091</v>
      </c>
      <c r="AR72" s="73">
        <v>401.92570803851703</v>
      </c>
      <c r="AS72" s="73">
        <v>418.22182012696777</v>
      </c>
      <c r="AT72" s="73">
        <v>435.93417638894584</v>
      </c>
      <c r="AU72" s="73">
        <v>454.73087215871385</v>
      </c>
      <c r="AV72" s="73">
        <v>474.72105030006276</v>
      </c>
      <c r="AW72" s="73">
        <v>495.7056494875381</v>
      </c>
      <c r="AX72" s="73">
        <v>518.08447885242197</v>
      </c>
      <c r="AY72" s="73">
        <v>541.12880867289311</v>
      </c>
      <c r="AZ72" s="74">
        <v>565.1940647613585</v>
      </c>
    </row>
    <row r="73" spans="1:52" ht="11.5" customHeight="1" x14ac:dyDescent="0.25">
      <c r="A73" s="64" t="s">
        <v>45</v>
      </c>
      <c r="B73" s="31">
        <f>'TrRoad_ene EU27'!B50</f>
        <v>0</v>
      </c>
      <c r="C73" s="31">
        <f>'TrRoad_ene EU27'!C50</f>
        <v>0</v>
      </c>
      <c r="D73" s="31">
        <f>'TrRoad_ene EU27'!D50</f>
        <v>0</v>
      </c>
      <c r="E73" s="31">
        <f>'TrRoad_ene EU27'!E50</f>
        <v>0</v>
      </c>
      <c r="F73" s="31">
        <f>'TrRoad_ene EU27'!F50</f>
        <v>0</v>
      </c>
      <c r="G73" s="31">
        <f>'TrRoad_ene EU27'!G50</f>
        <v>0</v>
      </c>
      <c r="H73" s="31">
        <f>'TrRoad_ene EU27'!H50</f>
        <v>0</v>
      </c>
      <c r="I73" s="31">
        <f>'TrRoad_ene EU27'!I50</f>
        <v>0</v>
      </c>
      <c r="J73" s="31">
        <f>'TrRoad_ene EU27'!J50</f>
        <v>0.59661704824130946</v>
      </c>
      <c r="K73" s="31">
        <f>'TrRoad_ene EU27'!K50</f>
        <v>1.1155220378740216</v>
      </c>
      <c r="L73" s="31">
        <f>'TrRoad_ene EU27'!L50</f>
        <v>4.06403080291682</v>
      </c>
      <c r="M73" s="31">
        <f>'TrRoad_ene EU27'!M50</f>
        <v>4.7737346154974141</v>
      </c>
      <c r="N73" s="31">
        <f>'TrRoad_ene EU27'!N50</f>
        <v>7.5732081591071267</v>
      </c>
      <c r="O73" s="31">
        <f>'TrRoad_ene EU27'!O50</f>
        <v>8.7769970760021696</v>
      </c>
      <c r="P73" s="31">
        <f>'TrRoad_ene EU27'!P50</f>
        <v>9.7953864518574889</v>
      </c>
      <c r="Q73" s="71">
        <v>7.8802622102309483</v>
      </c>
      <c r="R73" s="71">
        <v>8.1650502614582194</v>
      </c>
      <c r="S73" s="71">
        <v>8.5053108573318355</v>
      </c>
      <c r="T73" s="71">
        <v>8.8972773392451305</v>
      </c>
      <c r="U73" s="71">
        <v>9.2955590952504945</v>
      </c>
      <c r="V73" s="71">
        <v>10.047510875160036</v>
      </c>
      <c r="W73" s="71">
        <v>10.778505555723196</v>
      </c>
      <c r="X73" s="71">
        <v>11.503518899901227</v>
      </c>
      <c r="Y73" s="71">
        <v>12.277403773771725</v>
      </c>
      <c r="Z73" s="71">
        <v>13.134423535139335</v>
      </c>
      <c r="AA73" s="71">
        <v>14.104400806280069</v>
      </c>
      <c r="AB73" s="71">
        <v>15.235656238740681</v>
      </c>
      <c r="AC73" s="71">
        <v>16.449032896132774</v>
      </c>
      <c r="AD73" s="71">
        <v>17.758762047153215</v>
      </c>
      <c r="AE73" s="71">
        <v>19.131012568283033</v>
      </c>
      <c r="AF73" s="71">
        <v>20.576288863811939</v>
      </c>
      <c r="AG73" s="71">
        <v>22.102247405799066</v>
      </c>
      <c r="AH73" s="71">
        <v>23.701003901017376</v>
      </c>
      <c r="AI73" s="71">
        <v>25.37811143115983</v>
      </c>
      <c r="AJ73" s="71">
        <v>27.141229615745164</v>
      </c>
      <c r="AK73" s="71">
        <v>28.983604605203073</v>
      </c>
      <c r="AL73" s="71">
        <v>30.936359944701262</v>
      </c>
      <c r="AM73" s="71">
        <v>32.986315035478484</v>
      </c>
      <c r="AN73" s="71">
        <v>35.135284127366241</v>
      </c>
      <c r="AO73" s="71">
        <v>37.424608335382587</v>
      </c>
      <c r="AP73" s="71">
        <v>39.896382935004617</v>
      </c>
      <c r="AQ73" s="71">
        <v>42.546254341741964</v>
      </c>
      <c r="AR73" s="71">
        <v>45.441600879990439</v>
      </c>
      <c r="AS73" s="71">
        <v>48.586477244387908</v>
      </c>
      <c r="AT73" s="71">
        <v>52.017162500411814</v>
      </c>
      <c r="AU73" s="71">
        <v>55.719173265769015</v>
      </c>
      <c r="AV73" s="71">
        <v>59.790304751532723</v>
      </c>
      <c r="AW73" s="71">
        <v>64.18062456301557</v>
      </c>
      <c r="AX73" s="71">
        <v>68.96219587709129</v>
      </c>
      <c r="AY73" s="71">
        <v>74.121029034621174</v>
      </c>
      <c r="AZ73" s="72">
        <v>79.714613666827248</v>
      </c>
    </row>
    <row r="74" spans="1:52" ht="11.5" customHeight="1" x14ac:dyDescent="0.25">
      <c r="A74" s="19" t="s">
        <v>46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71">
        <f t="shared" ref="Q74:R74" si="20">Q75+Q76</f>
        <v>0</v>
      </c>
      <c r="R74" s="71">
        <f t="shared" si="20"/>
        <v>6.040232436618048</v>
      </c>
      <c r="S74" s="71">
        <f t="shared" ref="S74" si="21">S75+S76</f>
        <v>15.820871906917583</v>
      </c>
      <c r="T74" s="71">
        <f t="shared" ref="T74" si="22">T75+T76</f>
        <v>28.898931636065072</v>
      </c>
      <c r="U74" s="71">
        <f t="shared" ref="U74" si="23">U75+U76</f>
        <v>44.907896013083011</v>
      </c>
      <c r="V74" s="71">
        <f t="shared" ref="V74" si="24">V75+V76</f>
        <v>91.293426534156055</v>
      </c>
      <c r="W74" s="71">
        <f t="shared" ref="W74" si="25">W75+W76</f>
        <v>152.47731076437918</v>
      </c>
      <c r="X74" s="71">
        <f t="shared" ref="X74" si="26">X75+X76</f>
        <v>222.39614454342058</v>
      </c>
      <c r="Y74" s="71">
        <f t="shared" ref="Y74" si="27">Y75+Y76</f>
        <v>297.35007094786431</v>
      </c>
      <c r="Z74" s="71">
        <f t="shared" ref="Z74" si="28">Z75+Z76</f>
        <v>383.9121448948128</v>
      </c>
      <c r="AA74" s="71">
        <f t="shared" ref="AA74" si="29">AA75+AA76</f>
        <v>489.27480570911393</v>
      </c>
      <c r="AB74" s="71">
        <f t="shared" ref="AB74" si="30">AB75+AB76</f>
        <v>611.58753879114442</v>
      </c>
      <c r="AC74" s="71">
        <f t="shared" ref="AC74" si="31">AC75+AC76</f>
        <v>748.92715214423572</v>
      </c>
      <c r="AD74" s="71">
        <f t="shared" ref="AD74" si="32">AD75+AD76</f>
        <v>901.14268377352641</v>
      </c>
      <c r="AE74" s="71">
        <f t="shared" ref="AE74" si="33">AE75+AE76</f>
        <v>1067.7034435409578</v>
      </c>
      <c r="AF74" s="71">
        <f t="shared" ref="AF74" si="34">AF75+AF76</f>
        <v>1249.8715467210618</v>
      </c>
      <c r="AG74" s="71">
        <f t="shared" ref="AG74" si="35">AG75+AG76</f>
        <v>1447.5638280395347</v>
      </c>
      <c r="AH74" s="71">
        <f t="shared" ref="AH74" si="36">AH75+AH76</f>
        <v>1662.7083954472791</v>
      </c>
      <c r="AI74" s="71">
        <f t="shared" ref="AI74" si="37">AI75+AI76</f>
        <v>1889.4786538753428</v>
      </c>
      <c r="AJ74" s="71">
        <f t="shared" ref="AJ74" si="38">AJ75+AJ76</f>
        <v>2130.7902725358972</v>
      </c>
      <c r="AK74" s="71">
        <f t="shared" ref="AK74" si="39">AK75+AK76</f>
        <v>2383.4194999212286</v>
      </c>
      <c r="AL74" s="71">
        <f t="shared" ref="AL74" si="40">AL75+AL76</f>
        <v>2645.1057202985835</v>
      </c>
      <c r="AM74" s="71">
        <f t="shared" ref="AM74" si="41">AM75+AM76</f>
        <v>2909.8446883111246</v>
      </c>
      <c r="AN74" s="71">
        <f t="shared" ref="AN74" si="42">AN75+AN76</f>
        <v>3173.6912824786414</v>
      </c>
      <c r="AO74" s="71">
        <f t="shared" ref="AO74" si="43">AO75+AO76</f>
        <v>3429.5115888361011</v>
      </c>
      <c r="AP74" s="71">
        <f t="shared" ref="AP74" si="44">AP75+AP76</f>
        <v>3672.9490925350847</v>
      </c>
      <c r="AQ74" s="71">
        <f t="shared" ref="AQ74" si="45">AQ75+AQ76</f>
        <v>3897.0997988812801</v>
      </c>
      <c r="AR74" s="71">
        <f t="shared" ref="AR74" si="46">AR75+AR76</f>
        <v>4097.8253892053453</v>
      </c>
      <c r="AS74" s="71">
        <f t="shared" ref="AS74" si="47">AS75+AS76</f>
        <v>4270.4999909727885</v>
      </c>
      <c r="AT74" s="71">
        <f t="shared" ref="AT74" si="48">AT75+AT76</f>
        <v>4416.2930963471581</v>
      </c>
      <c r="AU74" s="71">
        <f t="shared" ref="AU74" si="49">AU75+AU76</f>
        <v>4532.9660404974056</v>
      </c>
      <c r="AV74" s="71">
        <f t="shared" ref="AV74" si="50">AV75+AV76</f>
        <v>4623.9886934062561</v>
      </c>
      <c r="AW74" s="71">
        <f t="shared" ref="AW74" si="51">AW75+AW76</f>
        <v>4688.4365490015189</v>
      </c>
      <c r="AX74" s="71">
        <f t="shared" ref="AX74" si="52">AX75+AX76</f>
        <v>4731.4955307700384</v>
      </c>
      <c r="AY74" s="71">
        <f t="shared" ref="AY74" si="53">AY75+AY76</f>
        <v>4755.5568079573568</v>
      </c>
      <c r="AZ74" s="71">
        <f t="shared" ref="AZ74" si="54">AZ75+AZ76</f>
        <v>4769.9006769532152</v>
      </c>
    </row>
    <row r="75" spans="1:52" ht="11.5" customHeight="1" x14ac:dyDescent="0.35">
      <c r="A75" s="64" t="s"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80">
        <v>0</v>
      </c>
      <c r="R75" s="80">
        <v>4.5417068775413298</v>
      </c>
      <c r="S75" s="80">
        <v>11.894738568065213</v>
      </c>
      <c r="T75" s="80">
        <v>21.726542750635421</v>
      </c>
      <c r="U75" s="80">
        <v>33.761047772828768</v>
      </c>
      <c r="V75" s="80">
        <v>68.6211972690229</v>
      </c>
      <c r="W75" s="80">
        <v>114.59525498172503</v>
      </c>
      <c r="X75" s="80">
        <v>167.11990129139207</v>
      </c>
      <c r="Y75" s="80">
        <v>223.4051904362444</v>
      </c>
      <c r="Z75" s="80">
        <v>288.3608668103733</v>
      </c>
      <c r="AA75" s="80">
        <v>367.32578561525662</v>
      </c>
      <c r="AB75" s="80">
        <v>458.8250351391813</v>
      </c>
      <c r="AC75" s="80">
        <v>561.30283756928407</v>
      </c>
      <c r="AD75" s="80">
        <v>674.50146946073642</v>
      </c>
      <c r="AE75" s="80">
        <v>797.86419496018357</v>
      </c>
      <c r="AF75" s="80">
        <v>932.15069998801596</v>
      </c>
      <c r="AG75" s="80">
        <v>1077.1405485090377</v>
      </c>
      <c r="AH75" s="80">
        <v>1234.1512654748312</v>
      </c>
      <c r="AI75" s="80">
        <v>1398.8431959825377</v>
      </c>
      <c r="AJ75" s="80">
        <v>1573.3470806505409</v>
      </c>
      <c r="AK75" s="80">
        <v>1755.3148358863814</v>
      </c>
      <c r="AL75" s="80">
        <v>1943.1262177958906</v>
      </c>
      <c r="AM75" s="80">
        <v>2132.4403189201462</v>
      </c>
      <c r="AN75" s="80">
        <v>2320.4400987377853</v>
      </c>
      <c r="AO75" s="80">
        <v>2501.9724564596131</v>
      </c>
      <c r="AP75" s="80">
        <v>2673.9214560254823</v>
      </c>
      <c r="AQ75" s="80">
        <v>2831.2585052540999</v>
      </c>
      <c r="AR75" s="80">
        <v>2970.9612143758641</v>
      </c>
      <c r="AS75" s="80">
        <v>3089.6882336849794</v>
      </c>
      <c r="AT75" s="80">
        <v>3188.3037583377263</v>
      </c>
      <c r="AU75" s="80">
        <v>3265.2106581445996</v>
      </c>
      <c r="AV75" s="80">
        <v>3322.9661403194104</v>
      </c>
      <c r="AW75" s="80">
        <v>3360.9321422706698</v>
      </c>
      <c r="AX75" s="80">
        <v>3382.8852357969058</v>
      </c>
      <c r="AY75" s="80">
        <v>3390.6338467325177</v>
      </c>
      <c r="AZ75" s="80">
        <v>3390.9411910639219</v>
      </c>
    </row>
    <row r="76" spans="1:52" ht="11.5" customHeight="1" x14ac:dyDescent="0.35">
      <c r="A76" s="64" t="s">
        <v>47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>
        <f>Q78-Q77</f>
        <v>0</v>
      </c>
      <c r="R76" s="31">
        <f t="shared" ref="R76:AZ76" si="55">R78-R77</f>
        <v>1.4985255590767181</v>
      </c>
      <c r="S76" s="31">
        <f t="shared" si="55"/>
        <v>3.9261333388523703</v>
      </c>
      <c r="T76" s="31">
        <f t="shared" si="55"/>
        <v>7.1723888854296511</v>
      </c>
      <c r="U76" s="31">
        <f t="shared" si="55"/>
        <v>11.146848240254243</v>
      </c>
      <c r="V76" s="31">
        <f t="shared" si="55"/>
        <v>22.672229265133154</v>
      </c>
      <c r="W76" s="31">
        <f t="shared" si="55"/>
        <v>37.882055782654135</v>
      </c>
      <c r="X76" s="31">
        <f t="shared" si="55"/>
        <v>55.276243252028507</v>
      </c>
      <c r="Y76" s="31">
        <f t="shared" si="55"/>
        <v>73.944880511619886</v>
      </c>
      <c r="Z76" s="31">
        <f t="shared" si="55"/>
        <v>95.551278084439502</v>
      </c>
      <c r="AA76" s="31">
        <f t="shared" si="55"/>
        <v>121.94902009385729</v>
      </c>
      <c r="AB76" s="31">
        <f t="shared" si="55"/>
        <v>152.76250365196307</v>
      </c>
      <c r="AC76" s="31">
        <f t="shared" si="55"/>
        <v>187.62431457495165</v>
      </c>
      <c r="AD76" s="31">
        <f t="shared" si="55"/>
        <v>226.64121431279</v>
      </c>
      <c r="AE76" s="31">
        <f t="shared" si="55"/>
        <v>269.83924858077432</v>
      </c>
      <c r="AF76" s="31">
        <f t="shared" si="55"/>
        <v>317.72084673304585</v>
      </c>
      <c r="AG76" s="31">
        <f t="shared" si="55"/>
        <v>370.42327953049698</v>
      </c>
      <c r="AH76" s="31">
        <f t="shared" si="55"/>
        <v>428.55712997244802</v>
      </c>
      <c r="AI76" s="31">
        <f t="shared" si="55"/>
        <v>490.63545789280511</v>
      </c>
      <c r="AJ76" s="31">
        <f t="shared" si="55"/>
        <v>557.44319188535621</v>
      </c>
      <c r="AK76" s="31">
        <f t="shared" si="55"/>
        <v>628.10466403484747</v>
      </c>
      <c r="AL76" s="31">
        <f t="shared" si="55"/>
        <v>701.97950250269287</v>
      </c>
      <c r="AM76" s="31">
        <f t="shared" si="55"/>
        <v>777.40436939097845</v>
      </c>
      <c r="AN76" s="31">
        <f t="shared" si="55"/>
        <v>853.25118374085605</v>
      </c>
      <c r="AO76" s="31">
        <f t="shared" si="55"/>
        <v>927.53913237648794</v>
      </c>
      <c r="AP76" s="31">
        <f t="shared" si="55"/>
        <v>999.02763650960264</v>
      </c>
      <c r="AQ76" s="31">
        <f t="shared" si="55"/>
        <v>1065.8412936271802</v>
      </c>
      <c r="AR76" s="31">
        <f t="shared" si="55"/>
        <v>1126.8641748294808</v>
      </c>
      <c r="AS76" s="31">
        <f t="shared" si="55"/>
        <v>1180.8117572878095</v>
      </c>
      <c r="AT76" s="31">
        <f t="shared" si="55"/>
        <v>1227.989338009432</v>
      </c>
      <c r="AU76" s="31">
        <f t="shared" si="55"/>
        <v>1267.755382352806</v>
      </c>
      <c r="AV76" s="31">
        <f t="shared" si="55"/>
        <v>1301.0225530868461</v>
      </c>
      <c r="AW76" s="31">
        <f t="shared" si="55"/>
        <v>1327.5044067308486</v>
      </c>
      <c r="AX76" s="31">
        <f t="shared" si="55"/>
        <v>1348.6102949731321</v>
      </c>
      <c r="AY76" s="31">
        <f t="shared" si="55"/>
        <v>1364.9229612248396</v>
      </c>
      <c r="AZ76" s="31">
        <f t="shared" si="55"/>
        <v>1378.9594858892938</v>
      </c>
    </row>
    <row r="77" spans="1:52" ht="11.5" customHeight="1" x14ac:dyDescent="0.35">
      <c r="A77" s="19" t="s">
        <v>48</v>
      </c>
      <c r="B77" s="31">
        <f>'TrRoad_ene EU27'!B51</f>
        <v>2.3444751984031296</v>
      </c>
      <c r="C77" s="31">
        <f>'TrRoad_ene EU27'!C51</f>
        <v>2.5714038581714074</v>
      </c>
      <c r="D77" s="31">
        <f>'TrRoad_ene EU27'!D51</f>
        <v>2.6729385486643102</v>
      </c>
      <c r="E77" s="31">
        <f>'TrRoad_ene EU27'!E51</f>
        <v>2.7131428002250835</v>
      </c>
      <c r="F77" s="31">
        <f>'TrRoad_ene EU27'!F51</f>
        <v>2.7721279262189769</v>
      </c>
      <c r="G77" s="31">
        <f>'TrRoad_ene EU27'!G51</f>
        <v>2.6992806262386231</v>
      </c>
      <c r="H77" s="31">
        <f>'TrRoad_ene EU27'!H51</f>
        <v>2.7137382764766045</v>
      </c>
      <c r="I77" s="31">
        <f>'TrRoad_ene EU27'!I51</f>
        <v>2.761656120789449</v>
      </c>
      <c r="J77" s="31">
        <f>'TrRoad_ene EU27'!J51</f>
        <v>2.5279499171323629</v>
      </c>
      <c r="K77" s="31">
        <f>'TrRoad_ene EU27'!K51</f>
        <v>2.676208046654343</v>
      </c>
      <c r="L77" s="31">
        <f>'TrRoad_ene EU27'!L51</f>
        <v>2.584672483863363</v>
      </c>
      <c r="M77" s="31">
        <f>'TrRoad_ene EU27'!M51</f>
        <v>2.9820271875357727</v>
      </c>
      <c r="N77" s="31">
        <f>'TrRoad_ene EU27'!N51</f>
        <v>5.6410601752539344</v>
      </c>
      <c r="O77" s="31">
        <f>'TrRoad_ene EU27'!O51</f>
        <v>8.2772572663138391</v>
      </c>
      <c r="P77" s="31">
        <f>'TrRoad_ene EU27'!P51</f>
        <v>10.974263476861978</v>
      </c>
      <c r="Q77" s="80">
        <v>14.144885575081599</v>
      </c>
      <c r="R77" s="80">
        <v>17.390442193215815</v>
      </c>
      <c r="S77" s="80">
        <v>21.721110528785726</v>
      </c>
      <c r="T77" s="80">
        <v>26.849323006480237</v>
      </c>
      <c r="U77" s="80">
        <v>32.551859239226886</v>
      </c>
      <c r="V77" s="80">
        <v>85.389014787280743</v>
      </c>
      <c r="W77" s="80">
        <v>130.7378024981148</v>
      </c>
      <c r="X77" s="80">
        <v>166.37973133959261</v>
      </c>
      <c r="Y77" s="80">
        <v>193.62207514218932</v>
      </c>
      <c r="Z77" s="80">
        <v>220.62976692228284</v>
      </c>
      <c r="AA77" s="80">
        <v>253.54479744410335</v>
      </c>
      <c r="AB77" s="80">
        <v>291.75409717081845</v>
      </c>
      <c r="AC77" s="80">
        <v>334.56028165578221</v>
      </c>
      <c r="AD77" s="80">
        <v>382.43160270691158</v>
      </c>
      <c r="AE77" s="80">
        <v>435.92290781294275</v>
      </c>
      <c r="AF77" s="80">
        <v>496.54235397383582</v>
      </c>
      <c r="AG77" s="80">
        <v>565.05943205843982</v>
      </c>
      <c r="AH77" s="80">
        <v>642.62912813031028</v>
      </c>
      <c r="AI77" s="80">
        <v>727.17734116119755</v>
      </c>
      <c r="AJ77" s="80">
        <v>820.01295789825883</v>
      </c>
      <c r="AK77" s="80">
        <v>921.22384958181442</v>
      </c>
      <c r="AL77" s="80">
        <v>1030.2639666935261</v>
      </c>
      <c r="AM77" s="80">
        <v>1146.0274811681184</v>
      </c>
      <c r="AN77" s="80">
        <v>1266.7083316595731</v>
      </c>
      <c r="AO77" s="80">
        <v>1390.8310654287925</v>
      </c>
      <c r="AP77" s="80">
        <v>1517.0916505542998</v>
      </c>
      <c r="AQ77" s="80">
        <v>1644.9640049598934</v>
      </c>
      <c r="AR77" s="80">
        <v>1773.6641616686188</v>
      </c>
      <c r="AS77" s="80">
        <v>1901.2885471372451</v>
      </c>
      <c r="AT77" s="80">
        <v>2028.9964256767369</v>
      </c>
      <c r="AU77" s="80">
        <v>2156.2324958742529</v>
      </c>
      <c r="AV77" s="80">
        <v>2284.0058137951878</v>
      </c>
      <c r="AW77" s="80">
        <v>2411.0181910410888</v>
      </c>
      <c r="AX77" s="80">
        <v>2537.9143280676608</v>
      </c>
      <c r="AY77" s="80">
        <v>2665.814587542131</v>
      </c>
      <c r="AZ77" s="80">
        <v>2795.2286070986052</v>
      </c>
    </row>
    <row r="78" spans="1:52" ht="11.5" customHeight="1" x14ac:dyDescent="0.25">
      <c r="A78" s="19" t="s">
        <v>67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75">
        <v>14.144885575081599</v>
      </c>
      <c r="R78" s="75">
        <v>18.888967752292533</v>
      </c>
      <c r="S78" s="75">
        <v>25.647243867638096</v>
      </c>
      <c r="T78" s="75">
        <v>34.021711891909888</v>
      </c>
      <c r="U78" s="75">
        <v>43.698707479481129</v>
      </c>
      <c r="V78" s="75">
        <v>108.0612440524139</v>
      </c>
      <c r="W78" s="75">
        <v>168.61985828076894</v>
      </c>
      <c r="X78" s="75">
        <v>221.65597459162112</v>
      </c>
      <c r="Y78" s="75">
        <v>267.5669556538092</v>
      </c>
      <c r="Z78" s="75">
        <v>316.18104500672234</v>
      </c>
      <c r="AA78" s="75">
        <v>375.49381753796064</v>
      </c>
      <c r="AB78" s="75">
        <v>444.51660082278153</v>
      </c>
      <c r="AC78" s="75">
        <v>522.18459623073386</v>
      </c>
      <c r="AD78" s="75">
        <v>609.07281701970157</v>
      </c>
      <c r="AE78" s="75">
        <v>705.76215639371708</v>
      </c>
      <c r="AF78" s="75">
        <v>814.26320070688166</v>
      </c>
      <c r="AG78" s="75">
        <v>935.48271158893681</v>
      </c>
      <c r="AH78" s="75">
        <v>1071.1862581027583</v>
      </c>
      <c r="AI78" s="75">
        <v>1217.8127990540027</v>
      </c>
      <c r="AJ78" s="75">
        <v>1377.456149783615</v>
      </c>
      <c r="AK78" s="75">
        <v>1549.3285136166619</v>
      </c>
      <c r="AL78" s="75">
        <v>1732.2434691962189</v>
      </c>
      <c r="AM78" s="75">
        <v>1923.4318505590968</v>
      </c>
      <c r="AN78" s="75">
        <v>2119.9595154004292</v>
      </c>
      <c r="AO78" s="75">
        <v>2318.3701978052804</v>
      </c>
      <c r="AP78" s="75">
        <v>2516.1192870639024</v>
      </c>
      <c r="AQ78" s="75">
        <v>2710.8052985870736</v>
      </c>
      <c r="AR78" s="75">
        <v>2900.5283364980996</v>
      </c>
      <c r="AS78" s="75">
        <v>3082.1003044250547</v>
      </c>
      <c r="AT78" s="75">
        <v>3256.9857636861689</v>
      </c>
      <c r="AU78" s="75">
        <v>3423.9878782270589</v>
      </c>
      <c r="AV78" s="75">
        <v>3585.0283668820339</v>
      </c>
      <c r="AW78" s="75">
        <v>3738.5225977719374</v>
      </c>
      <c r="AX78" s="75">
        <v>3886.5246230407929</v>
      </c>
      <c r="AY78" s="75">
        <v>4030.7375487669706</v>
      </c>
      <c r="AZ78" s="76">
        <v>4174.1880929878989</v>
      </c>
    </row>
    <row r="79" spans="1:52" ht="11.5" customHeight="1" x14ac:dyDescent="0.35">
      <c r="A79" s="78" t="s">
        <v>68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80">
        <v>0</v>
      </c>
      <c r="R79" s="80">
        <v>4.0087734358291695E-2</v>
      </c>
      <c r="S79" s="80">
        <v>0.10355262490230856</v>
      </c>
      <c r="T79" s="80">
        <v>0.18850820222916709</v>
      </c>
      <c r="U79" s="80">
        <v>0.28870822424868031</v>
      </c>
      <c r="V79" s="80">
        <v>0.61084105143148348</v>
      </c>
      <c r="W79" s="80">
        <v>0.67136169503660814</v>
      </c>
      <c r="X79" s="80">
        <v>0.67502757447524486</v>
      </c>
      <c r="Y79" s="80">
        <v>0.66711187635142477</v>
      </c>
      <c r="Z79" s="80">
        <v>0.6515697808275005</v>
      </c>
      <c r="AA79" s="80">
        <v>0.62429989583373935</v>
      </c>
      <c r="AB79" s="80">
        <v>0.58976387466548885</v>
      </c>
      <c r="AC79" s="80">
        <v>0.5467393923008802</v>
      </c>
      <c r="AD79" s="80">
        <v>0.49822939370702513</v>
      </c>
      <c r="AE79" s="80">
        <v>0.51186810514897052</v>
      </c>
      <c r="AF79" s="80">
        <v>1.313186583322633</v>
      </c>
      <c r="AG79" s="80">
        <v>3.2508005271921476</v>
      </c>
      <c r="AH79" s="80">
        <v>6.482964379323982</v>
      </c>
      <c r="AI79" s="80">
        <v>11.036467822681708</v>
      </c>
      <c r="AJ79" s="80">
        <v>16.996679710496593</v>
      </c>
      <c r="AK79" s="80">
        <v>24.382776187257843</v>
      </c>
      <c r="AL79" s="80">
        <v>33.167288909067494</v>
      </c>
      <c r="AM79" s="80">
        <v>43.291047946688039</v>
      </c>
      <c r="AN79" s="80">
        <v>54.689534136739695</v>
      </c>
      <c r="AO79" s="80">
        <v>67.27261893335475</v>
      </c>
      <c r="AP79" s="80">
        <v>81.039037643004619</v>
      </c>
      <c r="AQ79" s="80">
        <v>96.017456888510154</v>
      </c>
      <c r="AR79" s="80">
        <v>112.22530380214093</v>
      </c>
      <c r="AS79" s="80">
        <v>129.63328649589042</v>
      </c>
      <c r="AT79" s="80">
        <v>148.23767249438623</v>
      </c>
      <c r="AU79" s="80">
        <v>167.93014621480529</v>
      </c>
      <c r="AV79" s="80">
        <v>188.73496594947932</v>
      </c>
      <c r="AW79" s="80">
        <v>210.52469011613368</v>
      </c>
      <c r="AX79" s="80">
        <v>233.27890591931003</v>
      </c>
      <c r="AY79" s="80">
        <v>256.95077472928728</v>
      </c>
      <c r="AZ79" s="80">
        <v>281.57242889843559</v>
      </c>
    </row>
    <row r="80" spans="1:52" ht="11.5" customHeight="1" x14ac:dyDescent="0.35">
      <c r="A80" s="79" t="s">
        <v>69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77">
        <v>0</v>
      </c>
      <c r="R80" s="77">
        <v>1.7556681312907109E-3</v>
      </c>
      <c r="S80" s="77">
        <v>5.6591815708896065E-3</v>
      </c>
      <c r="T80" s="77">
        <v>1.302041197565342E-2</v>
      </c>
      <c r="U80" s="77">
        <v>2.3673964012164955E-2</v>
      </c>
      <c r="V80" s="77">
        <v>9.6514293406819301E-2</v>
      </c>
      <c r="W80" s="77">
        <v>0.11037178406326831</v>
      </c>
      <c r="X80" s="77">
        <v>0.1126425690251696</v>
      </c>
      <c r="Y80" s="77">
        <v>0.11243784878766262</v>
      </c>
      <c r="Z80" s="77">
        <v>0.11164916755110652</v>
      </c>
      <c r="AA80" s="77">
        <v>0.1097034865306592</v>
      </c>
      <c r="AB80" s="77">
        <v>0.10695543579541401</v>
      </c>
      <c r="AC80" s="77">
        <v>0.10244232908032877</v>
      </c>
      <c r="AD80" s="77">
        <v>9.8347231152325992E-2</v>
      </c>
      <c r="AE80" s="77">
        <v>0.12156488043393499</v>
      </c>
      <c r="AF80" s="77">
        <v>0.5120722954904332</v>
      </c>
      <c r="AG80" s="77">
        <v>1.5098473673930182</v>
      </c>
      <c r="AH80" s="77">
        <v>3.2889949505788545</v>
      </c>
      <c r="AI80" s="77">
        <v>5.9519812867669426</v>
      </c>
      <c r="AJ80" s="77">
        <v>9.6330260735593995</v>
      </c>
      <c r="AK80" s="77">
        <v>14.441450847030673</v>
      </c>
      <c r="AL80" s="77">
        <v>20.443256063582357</v>
      </c>
      <c r="AM80" s="77">
        <v>27.68493264885192</v>
      </c>
      <c r="AN80" s="77">
        <v>36.189907249256265</v>
      </c>
      <c r="AO80" s="77">
        <v>45.953593637686964</v>
      </c>
      <c r="AP80" s="77">
        <v>57.024908743992128</v>
      </c>
      <c r="AQ80" s="77">
        <v>69.484681997132583</v>
      </c>
      <c r="AR80" s="77">
        <v>83.350109273018973</v>
      </c>
      <c r="AS80" s="77">
        <v>98.622295581551981</v>
      </c>
      <c r="AT80" s="77">
        <v>115.29749304714811</v>
      </c>
      <c r="AU80" s="77">
        <v>133.26455588595195</v>
      </c>
      <c r="AV80" s="77">
        <v>152.53127316339663</v>
      </c>
      <c r="AW80" s="77">
        <v>172.96194881852009</v>
      </c>
      <c r="AX80" s="77">
        <v>194.48846169219627</v>
      </c>
      <c r="AY80" s="77">
        <v>217.04295964915394</v>
      </c>
      <c r="AZ80" s="77">
        <v>240.62344177079223</v>
      </c>
    </row>
    <row r="81" spans="1:52" ht="11.5" customHeight="1" x14ac:dyDescent="0.35">
      <c r="A81" s="79" t="s">
        <v>70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77">
        <v>0</v>
      </c>
      <c r="R81" s="77">
        <v>3.8332066227000985E-2</v>
      </c>
      <c r="S81" s="77">
        <v>9.7893443331418944E-2</v>
      </c>
      <c r="T81" s="77">
        <v>0.17548779025351366</v>
      </c>
      <c r="U81" s="77">
        <v>0.26503426023651533</v>
      </c>
      <c r="V81" s="77">
        <v>0.51432675802466421</v>
      </c>
      <c r="W81" s="77">
        <v>0.56098991097333972</v>
      </c>
      <c r="X81" s="77">
        <v>0.5623850054500753</v>
      </c>
      <c r="Y81" s="77">
        <v>0.55467402756376216</v>
      </c>
      <c r="Z81" s="77">
        <v>0.53992061327639396</v>
      </c>
      <c r="AA81" s="77">
        <v>0.51459640930308015</v>
      </c>
      <c r="AB81" s="77">
        <v>0.48280843887007485</v>
      </c>
      <c r="AC81" s="77">
        <v>0.4442970632205514</v>
      </c>
      <c r="AD81" s="77">
        <v>0.39988216255469916</v>
      </c>
      <c r="AE81" s="77">
        <v>0.39030322471503553</v>
      </c>
      <c r="AF81" s="77">
        <v>0.80111428783219973</v>
      </c>
      <c r="AG81" s="77">
        <v>1.7409531597991295</v>
      </c>
      <c r="AH81" s="77">
        <v>3.193969428745127</v>
      </c>
      <c r="AI81" s="77">
        <v>5.0844865359147651</v>
      </c>
      <c r="AJ81" s="77">
        <v>7.3636536369371921</v>
      </c>
      <c r="AK81" s="77">
        <v>9.94132534022717</v>
      </c>
      <c r="AL81" s="77">
        <v>12.724032845485134</v>
      </c>
      <c r="AM81" s="77">
        <v>15.606115297836118</v>
      </c>
      <c r="AN81" s="77">
        <v>18.499626887483423</v>
      </c>
      <c r="AO81" s="77">
        <v>21.319025295667789</v>
      </c>
      <c r="AP81" s="77">
        <v>24.014128899012494</v>
      </c>
      <c r="AQ81" s="77">
        <v>26.532774891377578</v>
      </c>
      <c r="AR81" s="77">
        <v>28.875194529121952</v>
      </c>
      <c r="AS81" s="77">
        <v>31.010990914338436</v>
      </c>
      <c r="AT81" s="77">
        <v>32.94017944723813</v>
      </c>
      <c r="AU81" s="77">
        <v>34.665590328853341</v>
      </c>
      <c r="AV81" s="77">
        <v>36.203692786082655</v>
      </c>
      <c r="AW81" s="77">
        <v>37.562741297613584</v>
      </c>
      <c r="AX81" s="77">
        <v>38.790444227113802</v>
      </c>
      <c r="AY81" s="77">
        <v>39.907815080133332</v>
      </c>
      <c r="AZ81" s="77">
        <v>40.948987127643349</v>
      </c>
    </row>
    <row r="82" spans="1:52" ht="11.5" customHeight="1" x14ac:dyDescent="0.35">
      <c r="A82" s="29" t="s">
        <v>51</v>
      </c>
      <c r="B82" s="30">
        <f>'TrRoad_ene EU27'!B52</f>
        <v>55478.968970484435</v>
      </c>
      <c r="C82" s="30">
        <f>'TrRoad_ene EU27'!C52</f>
        <v>57077.903899512152</v>
      </c>
      <c r="D82" s="30">
        <f>'TrRoad_ene EU27'!D52</f>
        <v>57988.955238498245</v>
      </c>
      <c r="E82" s="30">
        <f>'TrRoad_ene EU27'!E52</f>
        <v>59962.479957401534</v>
      </c>
      <c r="F82" s="30">
        <f>'TrRoad_ene EU27'!F52</f>
        <v>63230.788673349147</v>
      </c>
      <c r="G82" s="30">
        <f>'TrRoad_ene EU27'!G52</f>
        <v>64965.523148370448</v>
      </c>
      <c r="H82" s="30">
        <f>'TrRoad_ene EU27'!H52</f>
        <v>67314.895782559805</v>
      </c>
      <c r="I82" s="30">
        <f>'TrRoad_ene EU27'!I52</f>
        <v>69238.549297432226</v>
      </c>
      <c r="J82" s="30">
        <f>'TrRoad_ene EU27'!J52</f>
        <v>67515.584365634291</v>
      </c>
      <c r="K82" s="30">
        <f>'TrRoad_ene EU27'!K52</f>
        <v>62647.074330899064</v>
      </c>
      <c r="L82" s="30">
        <f>'TrRoad_ene EU27'!L52</f>
        <v>64398.635858811562</v>
      </c>
      <c r="M82" s="30">
        <f>'TrRoad_ene EU27'!M52</f>
        <v>63394.121624871077</v>
      </c>
      <c r="N82" s="30">
        <f>'TrRoad_ene EU27'!N52</f>
        <v>60761.213480090839</v>
      </c>
      <c r="O82" s="30">
        <f>'TrRoad_ene EU27'!O52</f>
        <v>60092.226731100011</v>
      </c>
      <c r="P82" s="30">
        <f>'TrRoad_ene EU27'!P52</f>
        <v>59174.556107833952</v>
      </c>
      <c r="Q82" s="30">
        <f>'TrRoad_ene EU27'!Q52</f>
        <v>60502.254920339212</v>
      </c>
    </row>
    <row r="83" spans="1:52" ht="11.5" customHeight="1" x14ac:dyDescent="0.35">
      <c r="A83" s="19" t="s">
        <v>52</v>
      </c>
      <c r="B83" s="31">
        <f>'TrRoad_ene EU27'!B53</f>
        <v>40288.867128288621</v>
      </c>
      <c r="C83" s="31">
        <f>'TrRoad_ene EU27'!C53</f>
        <v>41499.021258044238</v>
      </c>
      <c r="D83" s="31">
        <f>'TrRoad_ene EU27'!D53</f>
        <v>41801.837530930941</v>
      </c>
      <c r="E83" s="31">
        <f>'TrRoad_ene EU27'!E53</f>
        <v>42906.718748453088</v>
      </c>
      <c r="F83" s="31">
        <f>'TrRoad_ene EU27'!F53</f>
        <v>45460.358606248134</v>
      </c>
      <c r="G83" s="31">
        <f>'TrRoad_ene EU27'!G53</f>
        <v>46674.819876786118</v>
      </c>
      <c r="H83" s="31">
        <f>'TrRoad_ene EU27'!H53</f>
        <v>47699.195796765453</v>
      </c>
      <c r="I83" s="31">
        <f>'TrRoad_ene EU27'!I53</f>
        <v>49554.266625985947</v>
      </c>
      <c r="J83" s="31">
        <f>'TrRoad_ene EU27'!J53</f>
        <v>48420.659332620664</v>
      </c>
      <c r="K83" s="31">
        <f>'TrRoad_ene EU27'!K53</f>
        <v>45150.690816484399</v>
      </c>
      <c r="L83" s="31">
        <f>'TrRoad_ene EU27'!L53</f>
        <v>44934.712027755195</v>
      </c>
      <c r="M83" s="31">
        <f>'TrRoad_ene EU27'!M53</f>
        <v>44326.628794526136</v>
      </c>
      <c r="N83" s="31">
        <f>'TrRoad_ene EU27'!N53</f>
        <v>41239.058323672245</v>
      </c>
      <c r="O83" s="31">
        <f>'TrRoad_ene EU27'!O53</f>
        <v>39972.506120619932</v>
      </c>
      <c r="P83" s="31">
        <f>'TrRoad_ene EU27'!P53</f>
        <v>40289.269040433297</v>
      </c>
      <c r="Q83" s="81">
        <f>Q84+Q85</f>
        <v>40839.248889838505</v>
      </c>
      <c r="R83" s="81">
        <f>R84+R85</f>
        <v>42842.894960939724</v>
      </c>
      <c r="S83" s="81">
        <f t="shared" ref="S83:AZ83" si="56">S84+S85</f>
        <v>45299.17255059271</v>
      </c>
      <c r="T83" s="81">
        <f t="shared" si="56"/>
        <v>46371.17106895012</v>
      </c>
      <c r="U83" s="81">
        <f t="shared" si="56"/>
        <v>47048.657691994194</v>
      </c>
      <c r="V83" s="81">
        <f t="shared" si="56"/>
        <v>47512.978461183098</v>
      </c>
      <c r="W83" s="81">
        <f t="shared" si="56"/>
        <v>47847.428455090288</v>
      </c>
      <c r="X83" s="81">
        <f t="shared" si="56"/>
        <v>48075.02426915073</v>
      </c>
      <c r="Y83" s="81">
        <f t="shared" si="56"/>
        <v>48319.068546266462</v>
      </c>
      <c r="Z83" s="81">
        <f t="shared" si="56"/>
        <v>48532.931481302236</v>
      </c>
      <c r="AA83" s="81">
        <f t="shared" si="56"/>
        <v>48722.747399801097</v>
      </c>
      <c r="AB83" s="81">
        <f t="shared" si="56"/>
        <v>48916.700863438971</v>
      </c>
      <c r="AC83" s="81">
        <f t="shared" si="56"/>
        <v>49113.911378239201</v>
      </c>
      <c r="AD83" s="81">
        <f t="shared" si="56"/>
        <v>49312.353038896639</v>
      </c>
      <c r="AE83" s="81">
        <f t="shared" si="56"/>
        <v>49498.08666383745</v>
      </c>
      <c r="AF83" s="81">
        <f t="shared" si="56"/>
        <v>49676.127073089607</v>
      </c>
      <c r="AG83" s="81">
        <f t="shared" si="56"/>
        <v>49821.809610993121</v>
      </c>
      <c r="AH83" s="81">
        <f t="shared" si="56"/>
        <v>49937.610176791823</v>
      </c>
      <c r="AI83" s="81">
        <f t="shared" si="56"/>
        <v>49967.458464489988</v>
      </c>
      <c r="AJ83" s="81">
        <f t="shared" si="56"/>
        <v>49954.090373646854</v>
      </c>
      <c r="AK83" s="81">
        <f t="shared" si="56"/>
        <v>49895.322102544247</v>
      </c>
      <c r="AL83" s="81">
        <f t="shared" si="56"/>
        <v>49789.693468343139</v>
      </c>
      <c r="AM83" s="81">
        <f t="shared" si="56"/>
        <v>49631.631443089856</v>
      </c>
      <c r="AN83" s="81">
        <f t="shared" si="56"/>
        <v>49419.389420182852</v>
      </c>
      <c r="AO83" s="81">
        <f t="shared" si="56"/>
        <v>49147.976655575891</v>
      </c>
      <c r="AP83" s="81">
        <f t="shared" si="56"/>
        <v>48810.216436233175</v>
      </c>
      <c r="AQ83" s="81">
        <f t="shared" si="56"/>
        <v>48434.402860733804</v>
      </c>
      <c r="AR83" s="81">
        <f t="shared" si="56"/>
        <v>48007.284968894353</v>
      </c>
      <c r="AS83" s="81">
        <f t="shared" si="56"/>
        <v>47530.585517993553</v>
      </c>
      <c r="AT83" s="81">
        <f t="shared" si="56"/>
        <v>47006.862879386274</v>
      </c>
      <c r="AU83" s="81">
        <f t="shared" si="56"/>
        <v>46437.752367749184</v>
      </c>
      <c r="AV83" s="81">
        <f t="shared" si="56"/>
        <v>45801.936425905988</v>
      </c>
      <c r="AW83" s="81">
        <f t="shared" si="56"/>
        <v>45112.697415687835</v>
      </c>
      <c r="AX83" s="81">
        <f t="shared" si="56"/>
        <v>44364.758756028685</v>
      </c>
      <c r="AY83" s="81">
        <f t="shared" si="56"/>
        <v>43559.947491850886</v>
      </c>
      <c r="AZ83" s="81">
        <f t="shared" si="56"/>
        <v>42694.107759217113</v>
      </c>
    </row>
    <row r="84" spans="1:52" ht="11.5" customHeight="1" x14ac:dyDescent="0.25">
      <c r="A84" s="63" t="s">
        <v>65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71">
        <v>38406.072793791835</v>
      </c>
      <c r="R84" s="71">
        <v>40251.418932530039</v>
      </c>
      <c r="S84" s="71">
        <v>42503.731612588919</v>
      </c>
      <c r="T84" s="71">
        <v>43464.078467328167</v>
      </c>
      <c r="U84" s="71">
        <v>44043.298558176619</v>
      </c>
      <c r="V84" s="71">
        <v>44421.38657776147</v>
      </c>
      <c r="W84" s="71">
        <v>44689.895721444693</v>
      </c>
      <c r="X84" s="71">
        <v>44857.810238378508</v>
      </c>
      <c r="Y84" s="71">
        <v>45057.25974008206</v>
      </c>
      <c r="Z84" s="71">
        <v>45227.612156312483</v>
      </c>
      <c r="AA84" s="71">
        <v>45374.882780033717</v>
      </c>
      <c r="AB84" s="71">
        <v>45525.207375175392</v>
      </c>
      <c r="AC84" s="71">
        <v>45677.972452519156</v>
      </c>
      <c r="AD84" s="71">
        <v>45831.12855001595</v>
      </c>
      <c r="AE84" s="71">
        <v>45971.657184970456</v>
      </c>
      <c r="AF84" s="71">
        <v>46104.319479571895</v>
      </c>
      <c r="AG84" s="71">
        <v>46213.491494618436</v>
      </c>
      <c r="AH84" s="71">
        <v>46294.513673543537</v>
      </c>
      <c r="AI84" s="71">
        <v>46295.799146982376</v>
      </c>
      <c r="AJ84" s="71">
        <v>46256.706372863642</v>
      </c>
      <c r="AK84" s="71">
        <v>46175.336611074308</v>
      </c>
      <c r="AL84" s="71">
        <v>46050.497229061366</v>
      </c>
      <c r="AM84" s="71">
        <v>45877.091701909449</v>
      </c>
      <c r="AN84" s="71">
        <v>45653.556310686508</v>
      </c>
      <c r="AO84" s="71">
        <v>45375.624582994787</v>
      </c>
      <c r="AP84" s="71">
        <v>45036.669714139731</v>
      </c>
      <c r="AQ84" s="71">
        <v>44662.820045558918</v>
      </c>
      <c r="AR84" s="71">
        <v>44241.946678854176</v>
      </c>
      <c r="AS84" s="71">
        <v>43776.099290800252</v>
      </c>
      <c r="AT84" s="71">
        <v>43267.463285409234</v>
      </c>
      <c r="AU84" s="71">
        <v>42717.68216201567</v>
      </c>
      <c r="AV84" s="71">
        <v>42106.816641478072</v>
      </c>
      <c r="AW84" s="71">
        <v>41447.521605371752</v>
      </c>
      <c r="AX84" s="71">
        <v>40735.066444536518</v>
      </c>
      <c r="AY84" s="71">
        <v>39971.283593022265</v>
      </c>
      <c r="AZ84" s="71">
        <v>39152.462901049374</v>
      </c>
    </row>
    <row r="85" spans="1:52" ht="11.5" customHeight="1" x14ac:dyDescent="0.35">
      <c r="A85" s="64" t="s">
        <v>39</v>
      </c>
      <c r="B85" s="31">
        <f>'TrRoad_ene EU27'!B54</f>
        <v>208.43764581680824</v>
      </c>
      <c r="C85" s="31">
        <f>'TrRoad_ene EU27'!C54</f>
        <v>249.55094694659277</v>
      </c>
      <c r="D85" s="31">
        <f>'TrRoad_ene EU27'!D54</f>
        <v>317.17788952915248</v>
      </c>
      <c r="E85" s="31">
        <f>'TrRoad_ene EU27'!E54</f>
        <v>398.12307838713036</v>
      </c>
      <c r="F85" s="31">
        <f>'TrRoad_ene EU27'!F54</f>
        <v>514.97369080532349</v>
      </c>
      <c r="G85" s="31">
        <f>'TrRoad_ene EU27'!G54</f>
        <v>850.3788601881314</v>
      </c>
      <c r="H85" s="31">
        <f>'TrRoad_ene EU27'!H54</f>
        <v>1408.3357695838392</v>
      </c>
      <c r="I85" s="31">
        <f>'TrRoad_ene EU27'!I54</f>
        <v>1952.2325511312131</v>
      </c>
      <c r="J85" s="31">
        <f>'TrRoad_ene EU27'!J54</f>
        <v>2097.948158922251</v>
      </c>
      <c r="K85" s="31">
        <f>'TrRoad_ene EU27'!K54</f>
        <v>2220.3678844596907</v>
      </c>
      <c r="L85" s="31">
        <f>'TrRoad_ene EU27'!L54</f>
        <v>2442.7149589836549</v>
      </c>
      <c r="M85" s="31">
        <f>'TrRoad_ene EU27'!M54</f>
        <v>2554.3211003012725</v>
      </c>
      <c r="N85" s="31">
        <f>'TrRoad_ene EU27'!N54</f>
        <v>2675.3205521526461</v>
      </c>
      <c r="O85" s="31">
        <f>'TrRoad_ene EU27'!O54</f>
        <v>2222.2743606279146</v>
      </c>
      <c r="P85" s="31">
        <f>'TrRoad_ene EU27'!P54</f>
        <v>2429.3611506152574</v>
      </c>
      <c r="Q85" s="31">
        <v>2433.1760960466695</v>
      </c>
      <c r="R85" s="31">
        <v>2591.476028409681</v>
      </c>
      <c r="S85" s="31">
        <v>2795.4409380037914</v>
      </c>
      <c r="T85" s="31">
        <v>2907.092601621956</v>
      </c>
      <c r="U85" s="31">
        <v>3005.3591338175734</v>
      </c>
      <c r="V85" s="31">
        <v>3091.5918834216263</v>
      </c>
      <c r="W85" s="31">
        <v>3157.5327336455985</v>
      </c>
      <c r="X85" s="31">
        <v>3217.2140307722193</v>
      </c>
      <c r="Y85" s="31">
        <v>3261.8088061844005</v>
      </c>
      <c r="Z85" s="31">
        <v>3305.319324989754</v>
      </c>
      <c r="AA85" s="31">
        <v>3347.8646197673779</v>
      </c>
      <c r="AB85" s="31">
        <v>3391.4934882635794</v>
      </c>
      <c r="AC85" s="31">
        <v>3435.9389257200428</v>
      </c>
      <c r="AD85" s="31">
        <v>3481.2244888806922</v>
      </c>
      <c r="AE85" s="31">
        <v>3526.4294788669918</v>
      </c>
      <c r="AF85" s="31">
        <v>3571.807593517708</v>
      </c>
      <c r="AG85" s="31">
        <v>3608.3181163746881</v>
      </c>
      <c r="AH85" s="31">
        <v>3643.0965032482845</v>
      </c>
      <c r="AI85" s="31">
        <v>3671.6593175076105</v>
      </c>
      <c r="AJ85" s="31">
        <v>3697.3840007832118</v>
      </c>
      <c r="AK85" s="31">
        <v>3719.985491469939</v>
      </c>
      <c r="AL85" s="31">
        <v>3739.1962392817736</v>
      </c>
      <c r="AM85" s="31">
        <v>3754.5397411804088</v>
      </c>
      <c r="AN85" s="31">
        <v>3765.8331094963414</v>
      </c>
      <c r="AO85" s="31">
        <v>3772.352072581104</v>
      </c>
      <c r="AP85" s="31">
        <v>3773.5467220934474</v>
      </c>
      <c r="AQ85" s="31">
        <v>3771.5828151748883</v>
      </c>
      <c r="AR85" s="31">
        <v>3765.3382900401803</v>
      </c>
      <c r="AS85" s="31">
        <v>3754.4862271933034</v>
      </c>
      <c r="AT85" s="31">
        <v>3739.3995939770393</v>
      </c>
      <c r="AU85" s="31">
        <v>3720.0702057335125</v>
      </c>
      <c r="AV85" s="31">
        <v>3695.1197844279159</v>
      </c>
      <c r="AW85" s="31">
        <v>3665.1758103160855</v>
      </c>
      <c r="AX85" s="31">
        <v>3629.692311492166</v>
      </c>
      <c r="AY85" s="31">
        <v>3588.6638988286195</v>
      </c>
      <c r="AZ85" s="31">
        <v>3541.6448581677428</v>
      </c>
    </row>
    <row r="86" spans="1:52" ht="11.5" customHeight="1" x14ac:dyDescent="0.25">
      <c r="A86" s="19" t="s">
        <v>41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6"/>
      <c r="R86" s="90">
        <f>R87+R88</f>
        <v>4.2531610905874297E-2</v>
      </c>
      <c r="S86" s="81">
        <f t="shared" ref="S86:AZ86" si="57">S87+S88</f>
        <v>9.7271765459728196E-2</v>
      </c>
      <c r="T86" s="81">
        <f t="shared" si="57"/>
        <v>0.15066990939800659</v>
      </c>
      <c r="U86" s="81">
        <f t="shared" si="57"/>
        <v>0.24600917835192054</v>
      </c>
      <c r="V86" s="81">
        <f t="shared" si="57"/>
        <v>0.36984974341392585</v>
      </c>
      <c r="W86" s="81">
        <f t="shared" si="57"/>
        <v>0.56339144772572158</v>
      </c>
      <c r="X86" s="81">
        <f t="shared" si="57"/>
        <v>0.84448460676577874</v>
      </c>
      <c r="Y86" s="81">
        <f t="shared" si="57"/>
        <v>1.2160667920169566</v>
      </c>
      <c r="Z86" s="81">
        <f t="shared" si="57"/>
        <v>1.6813915898577869</v>
      </c>
      <c r="AA86" s="81">
        <f t="shared" si="57"/>
        <v>2.3261685160355823</v>
      </c>
      <c r="AB86" s="81">
        <f t="shared" si="57"/>
        <v>3.1619331638684245</v>
      </c>
      <c r="AC86" s="81">
        <f t="shared" si="57"/>
        <v>4.2568859976125957</v>
      </c>
      <c r="AD86" s="81">
        <f t="shared" si="57"/>
        <v>5.676583299495694</v>
      </c>
      <c r="AE86" s="81">
        <f t="shared" si="57"/>
        <v>7.5283361197520291</v>
      </c>
      <c r="AF86" s="81">
        <f t="shared" si="57"/>
        <v>9.7695374541357083</v>
      </c>
      <c r="AG86" s="81">
        <f t="shared" si="57"/>
        <v>12.608263371932679</v>
      </c>
      <c r="AH86" s="81">
        <f t="shared" si="57"/>
        <v>16.315868602004969</v>
      </c>
      <c r="AI86" s="81">
        <f t="shared" si="57"/>
        <v>21.140605855734677</v>
      </c>
      <c r="AJ86" s="81">
        <f t="shared" si="57"/>
        <v>27.386140129196292</v>
      </c>
      <c r="AK86" s="81">
        <f t="shared" si="57"/>
        <v>35.27200713345006</v>
      </c>
      <c r="AL86" s="81">
        <f t="shared" si="57"/>
        <v>45.042490850562743</v>
      </c>
      <c r="AM86" s="81">
        <f t="shared" si="57"/>
        <v>57.391385369572951</v>
      </c>
      <c r="AN86" s="81">
        <f t="shared" si="57"/>
        <v>73.112328196773447</v>
      </c>
      <c r="AO86" s="81">
        <f t="shared" si="57"/>
        <v>92.932583799564924</v>
      </c>
      <c r="AP86" s="81">
        <f t="shared" si="57"/>
        <v>118.0125531638656</v>
      </c>
      <c r="AQ86" s="81">
        <f t="shared" si="57"/>
        <v>149.37911920242121</v>
      </c>
      <c r="AR86" s="81">
        <f t="shared" si="57"/>
        <v>188.56424305716098</v>
      </c>
      <c r="AS86" s="81">
        <f t="shared" si="57"/>
        <v>236.74542770541044</v>
      </c>
      <c r="AT86" s="81">
        <f t="shared" si="57"/>
        <v>296.0376207982859</v>
      </c>
      <c r="AU86" s="81">
        <f t="shared" si="57"/>
        <v>367.68490440610577</v>
      </c>
      <c r="AV86" s="81">
        <f t="shared" si="57"/>
        <v>453.68072230493055</v>
      </c>
      <c r="AW86" s="81">
        <f t="shared" si="57"/>
        <v>555.09390154682001</v>
      </c>
      <c r="AX86" s="81">
        <f t="shared" si="57"/>
        <v>673.93568953326871</v>
      </c>
      <c r="AY86" s="81">
        <f t="shared" si="57"/>
        <v>810.14929161001498</v>
      </c>
      <c r="AZ86" s="81">
        <f t="shared" si="57"/>
        <v>965.17423121824947</v>
      </c>
    </row>
    <row r="87" spans="1:52" ht="11.5" customHeight="1" x14ac:dyDescent="0.25">
      <c r="A87" s="63" t="s">
        <v>64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71">
        <v>0</v>
      </c>
      <c r="R87" s="71">
        <v>4.0585696503058391E-2</v>
      </c>
      <c r="S87" s="71">
        <v>9.2998182666431325E-2</v>
      </c>
      <c r="T87" s="71">
        <v>0.14407694549456085</v>
      </c>
      <c r="U87" s="71">
        <v>0.23524039247635414</v>
      </c>
      <c r="V87" s="71">
        <v>0.35412187944090279</v>
      </c>
      <c r="W87" s="71">
        <v>0.53955564713912507</v>
      </c>
      <c r="X87" s="71">
        <v>0.80893497701005224</v>
      </c>
      <c r="Y87" s="71">
        <v>1.1647978557904104</v>
      </c>
      <c r="Z87" s="71">
        <v>1.6100186195168165</v>
      </c>
      <c r="AA87" s="71">
        <v>2.2266524378915031</v>
      </c>
      <c r="AB87" s="71">
        <v>3.0251192815819303</v>
      </c>
      <c r="AC87" s="71">
        <v>4.0705133472050745</v>
      </c>
      <c r="AD87" s="71">
        <v>5.4249971014597715</v>
      </c>
      <c r="AE87" s="71">
        <v>7.1904455140876085</v>
      </c>
      <c r="AF87" s="71">
        <v>9.325757317732517</v>
      </c>
      <c r="AG87" s="71">
        <v>12.032615856984926</v>
      </c>
      <c r="AH87" s="71">
        <v>15.566272637484186</v>
      </c>
      <c r="AI87" s="71">
        <v>20.163002989916194</v>
      </c>
      <c r="AJ87" s="71">
        <v>26.112485332197064</v>
      </c>
      <c r="AK87" s="71">
        <v>33.618605893142359</v>
      </c>
      <c r="AL87" s="71">
        <v>42.913984304154923</v>
      </c>
      <c r="AM87" s="71">
        <v>54.656279868690611</v>
      </c>
      <c r="AN87" s="71">
        <v>69.596116073465197</v>
      </c>
      <c r="AO87" s="71">
        <v>88.424604589156516</v>
      </c>
      <c r="AP87" s="71">
        <v>112.23750599058927</v>
      </c>
      <c r="AQ87" s="71">
        <v>142.0080492197884</v>
      </c>
      <c r="AR87" s="71">
        <v>179.18396250016312</v>
      </c>
      <c r="AS87" s="71">
        <v>224.87399271966328</v>
      </c>
      <c r="AT87" s="71">
        <v>281.07821605550146</v>
      </c>
      <c r="AU87" s="71">
        <v>348.95872150653759</v>
      </c>
      <c r="AV87" s="71">
        <v>430.38927022450014</v>
      </c>
      <c r="AW87" s="71">
        <v>526.36475032470719</v>
      </c>
      <c r="AX87" s="71">
        <v>638.77055587682196</v>
      </c>
      <c r="AY87" s="71">
        <v>767.5273107889567</v>
      </c>
      <c r="AZ87" s="71">
        <v>913.97417622823514</v>
      </c>
    </row>
    <row r="88" spans="1:52" ht="11.5" customHeight="1" x14ac:dyDescent="0.25">
      <c r="A88" s="64" t="s">
        <v>39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6">
        <v>0</v>
      </c>
      <c r="R88" s="66">
        <v>1.9459144028159034E-3</v>
      </c>
      <c r="S88" s="66">
        <v>4.2735827932968672E-3</v>
      </c>
      <c r="T88" s="66">
        <v>6.5929639034457465E-3</v>
      </c>
      <c r="U88" s="66">
        <v>1.0768785875566402E-2</v>
      </c>
      <c r="V88" s="66">
        <v>1.5727863973023073E-2</v>
      </c>
      <c r="W88" s="66">
        <v>2.3835800586596484E-2</v>
      </c>
      <c r="X88" s="66">
        <v>3.5549629755726495E-2</v>
      </c>
      <c r="Y88" s="66">
        <v>5.1268936226546227E-2</v>
      </c>
      <c r="Z88" s="66">
        <v>7.1372970340970537E-2</v>
      </c>
      <c r="AA88" s="66">
        <v>9.9516078144079242E-2</v>
      </c>
      <c r="AB88" s="66">
        <v>0.1368138822864943</v>
      </c>
      <c r="AC88" s="66">
        <v>0.18637265040752096</v>
      </c>
      <c r="AD88" s="66">
        <v>0.25158619803592241</v>
      </c>
      <c r="AE88" s="66">
        <v>0.33789060566442053</v>
      </c>
      <c r="AF88" s="66">
        <v>0.44378013640319036</v>
      </c>
      <c r="AG88" s="66">
        <v>0.5756475149477529</v>
      </c>
      <c r="AH88" s="66">
        <v>0.74959596452078403</v>
      </c>
      <c r="AI88" s="66">
        <v>0.97760286581848133</v>
      </c>
      <c r="AJ88" s="66">
        <v>1.2736547969992262</v>
      </c>
      <c r="AK88" s="66">
        <v>1.6534012403076985</v>
      </c>
      <c r="AL88" s="66">
        <v>2.1285065464078223</v>
      </c>
      <c r="AM88" s="66">
        <v>2.7351055008823422</v>
      </c>
      <c r="AN88" s="66">
        <v>3.5162121233082551</v>
      </c>
      <c r="AO88" s="66">
        <v>4.5079792104084051</v>
      </c>
      <c r="AP88" s="66">
        <v>5.77504717327633</v>
      </c>
      <c r="AQ88" s="66">
        <v>7.3710699826327968</v>
      </c>
      <c r="AR88" s="66">
        <v>9.3802805569978549</v>
      </c>
      <c r="AS88" s="66">
        <v>11.871434985747166</v>
      </c>
      <c r="AT88" s="66">
        <v>14.959404742784439</v>
      </c>
      <c r="AU88" s="66">
        <v>18.726182899568204</v>
      </c>
      <c r="AV88" s="66">
        <v>23.291452080430414</v>
      </c>
      <c r="AW88" s="66">
        <v>28.729151222112868</v>
      </c>
      <c r="AX88" s="66">
        <v>35.165133656446699</v>
      </c>
      <c r="AY88" s="66">
        <v>42.621980821058287</v>
      </c>
      <c r="AZ88" s="66">
        <v>51.200054990014323</v>
      </c>
    </row>
    <row r="89" spans="1:52" ht="11.5" customHeight="1" x14ac:dyDescent="0.35">
      <c r="A89" s="19" t="s">
        <v>53</v>
      </c>
      <c r="B89" s="31">
        <f>'TrRoad_ene EU27'!B55</f>
        <v>15190.101842195812</v>
      </c>
      <c r="C89" s="31">
        <f>'TrRoad_ene EU27'!C55</f>
        <v>15578.882641467912</v>
      </c>
      <c r="D89" s="31">
        <f>'TrRoad_ene EU27'!D55</f>
        <v>16187.117707567302</v>
      </c>
      <c r="E89" s="31">
        <f>'TrRoad_ene EU27'!E55</f>
        <v>17055.76120894845</v>
      </c>
      <c r="F89" s="31">
        <f>'TrRoad_ene EU27'!F55</f>
        <v>17770.43006710101</v>
      </c>
      <c r="G89" s="31">
        <f>'TrRoad_ene EU27'!G55</f>
        <v>18290.703271584331</v>
      </c>
      <c r="H89" s="31">
        <f>'TrRoad_ene EU27'!H55</f>
        <v>19615.699985794352</v>
      </c>
      <c r="I89" s="31">
        <f>'TrRoad_ene EU27'!I55</f>
        <v>19684.282671446283</v>
      </c>
      <c r="J89" s="31">
        <f>'TrRoad_ene EU27'!J55</f>
        <v>19094.925033013631</v>
      </c>
      <c r="K89" s="31">
        <f>'TrRoad_ene EU27'!K55</f>
        <v>17496.383514414661</v>
      </c>
      <c r="L89" s="31">
        <f>'TrRoad_ene EU27'!L55</f>
        <v>19463.923831056367</v>
      </c>
      <c r="M89" s="31">
        <f>'TrRoad_ene EU27'!M55</f>
        <v>19067.492830344941</v>
      </c>
      <c r="N89" s="31">
        <f>'TrRoad_ene EU27'!N55</f>
        <v>19522.155156418597</v>
      </c>
      <c r="O89" s="31">
        <f>'TrRoad_ene EU27'!O55</f>
        <v>20119.720610480079</v>
      </c>
      <c r="P89" s="31">
        <f>'TrRoad_ene EU27'!P55</f>
        <v>18885.287067400659</v>
      </c>
      <c r="Q89" s="31">
        <f>'TrRoad_ene EU27'!Q55</f>
        <v>19660.58268838665</v>
      </c>
    </row>
    <row r="90" spans="1:52" ht="11.5" customHeight="1" x14ac:dyDescent="0.35">
      <c r="A90" s="35" t="s">
        <v>39</v>
      </c>
      <c r="B90" s="36">
        <f>'TrRoad_ene EU27'!B56</f>
        <v>91.900100200287923</v>
      </c>
      <c r="C90" s="36">
        <f>'TrRoad_ene EU27'!C56</f>
        <v>99.016170099631751</v>
      </c>
      <c r="D90" s="36">
        <f>'TrRoad_ene EU27'!D56</f>
        <v>122.82187771876208</v>
      </c>
      <c r="E90" s="36">
        <f>'TrRoad_ene EU27'!E56</f>
        <v>140.96563292629807</v>
      </c>
      <c r="F90" s="36">
        <f>'TrRoad_ene EU27'!F56</f>
        <v>153.73071308527727</v>
      </c>
      <c r="G90" s="36">
        <f>'TrRoad_ene EU27'!G56</f>
        <v>238.04601125608502</v>
      </c>
      <c r="H90" s="36">
        <f>'TrRoad_ene EU27'!H56</f>
        <v>466.36800465568592</v>
      </c>
      <c r="I90" s="36">
        <f>'TrRoad_ene EU27'!I56</f>
        <v>632.70226902474155</v>
      </c>
      <c r="J90" s="36">
        <f>'TrRoad_ene EU27'!J56</f>
        <v>718.94257866842975</v>
      </c>
      <c r="K90" s="36">
        <f>'TrRoad_ene EU27'!K56</f>
        <v>816.15606292358189</v>
      </c>
      <c r="L90" s="36">
        <f>'TrRoad_ene EU27'!L56</f>
        <v>989.76738858404747</v>
      </c>
      <c r="M90" s="36">
        <f>'TrRoad_ene EU27'!M56</f>
        <v>1007.2599474175267</v>
      </c>
      <c r="N90" s="36">
        <f>'TrRoad_ene EU27'!N56</f>
        <v>1154.0257403650196</v>
      </c>
      <c r="O90" s="36">
        <f>'TrRoad_ene EU27'!O56</f>
        <v>1116.3583522273091</v>
      </c>
      <c r="P90" s="36">
        <f>'TrRoad_ene EU27'!P56</f>
        <v>1133.9857615765022</v>
      </c>
      <c r="Q90" s="36">
        <f>'TrRoad_ene EU27'!Q56</f>
        <v>1167.1241834249727</v>
      </c>
    </row>
    <row r="92" spans="1:52" ht="11.5" customHeight="1" x14ac:dyDescent="0.35">
      <c r="A92" s="37" t="s">
        <v>54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9"/>
      <c r="N92" s="39"/>
      <c r="O92" s="39"/>
      <c r="P92" s="39"/>
      <c r="Q92" s="39"/>
    </row>
    <row r="94" spans="1:52" ht="11.5" customHeight="1" x14ac:dyDescent="0.35">
      <c r="A94" s="13" t="s">
        <v>55</v>
      </c>
      <c r="B94" s="22">
        <f>IF(B17=0,"",B17/[1]TrRoad_act!B30*100)</f>
        <v>8.0929867731653484</v>
      </c>
      <c r="C94" s="22">
        <f>IF(C17=0,"",C17/[1]TrRoad_act!C30*100)</f>
        <v>7.98979384011297</v>
      </c>
      <c r="D94" s="22">
        <f>IF(D17=0,"",D17/[1]TrRoad_act!D30*100)</f>
        <v>7.9518669805553372</v>
      </c>
      <c r="E94" s="22">
        <f>IF(E17=0,"",E17/[1]TrRoad_act!E30*100)</f>
        <v>7.9553119014379892</v>
      </c>
      <c r="F94" s="22">
        <f>IF(F17=0,"",F17/[1]TrRoad_act!F30*100)</f>
        <v>7.9120249509769032</v>
      </c>
      <c r="G94" s="22">
        <f>IF(G17=0,"",G17/[1]TrRoad_act!G30*100)</f>
        <v>7.9282942720627636</v>
      </c>
      <c r="H94" s="22">
        <f>IF(H17=0,"",H17/[1]TrRoad_act!H30*100)</f>
        <v>7.9527549861466529</v>
      </c>
      <c r="I94" s="22">
        <f>IF(I17=0,"",I17/[1]TrRoad_act!I30*100)</f>
        <v>7.916713536488114</v>
      </c>
      <c r="J94" s="22">
        <f>IF(J17=0,"",J17/[1]TrRoad_act!J30*100)</f>
        <v>7.763674969776063</v>
      </c>
      <c r="K94" s="22">
        <f>IF(K17=0,"",K17/[1]TrRoad_act!K30*100)</f>
        <v>7.5240338573102079</v>
      </c>
      <c r="L94" s="22">
        <f>IF(L17=0,"",L17/[1]TrRoad_act!L30*100)</f>
        <v>7.5256724035972447</v>
      </c>
      <c r="M94" s="22">
        <f>IF(M17=0,"",M17/[1]TrRoad_act!M30*100)</f>
        <v>7.4411821391831969</v>
      </c>
      <c r="N94" s="22">
        <f>IF(N17=0,"",N17/[1]TrRoad_act!N30*100)</f>
        <v>7.3001265952665966</v>
      </c>
      <c r="O94" s="22">
        <f>IF(O17=0,"",O17/[1]TrRoad_act!O30*100)</f>
        <v>7.1992871163529815</v>
      </c>
      <c r="P94" s="22">
        <f>IF(P17=0,"",P17/[1]TrRoad_act!P30*100)</f>
        <v>7.0846557874146772</v>
      </c>
      <c r="Q94" s="22">
        <f>IF(Q17=0,"",Q17/[1]TrRoad_act!Q30*100)</f>
        <v>7.3049842645946867</v>
      </c>
    </row>
    <row r="95" spans="1:52" ht="11.5" customHeight="1" x14ac:dyDescent="0.35">
      <c r="A95" s="23" t="s">
        <v>21</v>
      </c>
      <c r="B95" s="24">
        <f>IF(B18=0,"",B18/[1]TrRoad_act!B31*100)</f>
        <v>6.4202576532767957</v>
      </c>
      <c r="C95" s="24">
        <f>IF(C18=0,"",C18/[1]TrRoad_act!C31*100)</f>
        <v>6.3199874891523313</v>
      </c>
      <c r="D95" s="24">
        <f>IF(D18=0,"",D18/[1]TrRoad_act!D31*100)</f>
        <v>6.2907958774810728</v>
      </c>
      <c r="E95" s="24">
        <f>IF(E18=0,"",E18/[1]TrRoad_act!E31*100)</f>
        <v>6.2527511024606603</v>
      </c>
      <c r="F95" s="24">
        <f>IF(F18=0,"",F18/[1]TrRoad_act!F31*100)</f>
        <v>6.1799135889004555</v>
      </c>
      <c r="G95" s="24">
        <f>IF(G18=0,"",G18/[1]TrRoad_act!G31*100)</f>
        <v>6.1513521398540547</v>
      </c>
      <c r="H95" s="24">
        <f>IF(H18=0,"",H18/[1]TrRoad_act!H31*100)</f>
        <v>6.1575929359204187</v>
      </c>
      <c r="I95" s="24">
        <f>IF(I18=0,"",I18/[1]TrRoad_act!I31*100)</f>
        <v>6.1070815011507058</v>
      </c>
      <c r="J95" s="24">
        <f>IF(J18=0,"",J18/[1]TrRoad_act!J31*100)</f>
        <v>5.9897521572311643</v>
      </c>
      <c r="K95" s="24">
        <f>IF(K18=0,"",K18/[1]TrRoad_act!K31*100)</f>
        <v>5.8716637335032607</v>
      </c>
      <c r="L95" s="24">
        <f>IF(L18=0,"",L18/[1]TrRoad_act!L31*100)</f>
        <v>5.812282944373778</v>
      </c>
      <c r="M95" s="24">
        <f>IF(M18=0,"",M18/[1]TrRoad_act!M31*100)</f>
        <v>5.7565326781827544</v>
      </c>
      <c r="N95" s="24">
        <f>IF(N18=0,"",N18/[1]TrRoad_act!N31*100)</f>
        <v>5.6555698164071275</v>
      </c>
      <c r="O95" s="24">
        <f>IF(O18=0,"",O18/[1]TrRoad_act!O31*100)</f>
        <v>5.5880796070269829</v>
      </c>
      <c r="P95" s="24">
        <f>IF(P18=0,"",P18/[1]TrRoad_act!P31*100)</f>
        <v>5.5607320700263951</v>
      </c>
      <c r="Q95" s="24">
        <f>IF(Q18=0,"",Q18/[1]TrRoad_act!Q31*100)</f>
        <v>5.8388775182045798</v>
      </c>
    </row>
    <row r="96" spans="1:52" ht="11.5" customHeight="1" x14ac:dyDescent="0.35">
      <c r="A96" s="33" t="s">
        <v>56</v>
      </c>
      <c r="B96" s="34">
        <f>IF(B19=0,"",B19/[1]TrRoad_act!B32*100)</f>
        <v>3.9392619752116684</v>
      </c>
      <c r="C96" s="34">
        <f>IF(C19=0,"",C19/[1]TrRoad_act!C32*100)</f>
        <v>3.9089284881702997</v>
      </c>
      <c r="D96" s="34">
        <f>IF(D19=0,"",D19/[1]TrRoad_act!D32*100)</f>
        <v>3.8678893024471876</v>
      </c>
      <c r="E96" s="34">
        <f>IF(E19=0,"",E19/[1]TrRoad_act!E32*100)</f>
        <v>3.8213743153992814</v>
      </c>
      <c r="F96" s="34">
        <f>IF(F19=0,"",F19/[1]TrRoad_act!F32*100)</f>
        <v>3.8060897730194365</v>
      </c>
      <c r="G96" s="34">
        <f>IF(G19=0,"",G19/[1]TrRoad_act!G32*100)</f>
        <v>3.7711742408539943</v>
      </c>
      <c r="H96" s="34">
        <f>IF(H19=0,"",H19/[1]TrRoad_act!H32*100)</f>
        <v>3.7397839278842278</v>
      </c>
      <c r="I96" s="34">
        <f>IF(I19=0,"",I19/[1]TrRoad_act!I32*100)</f>
        <v>3.6713473056268784</v>
      </c>
      <c r="J96" s="34">
        <f>IF(J19=0,"",J19/[1]TrRoad_act!J32*100)</f>
        <v>3.6555021291077363</v>
      </c>
      <c r="K96" s="34">
        <f>IF(K19=0,"",K19/[1]TrRoad_act!K32*100)</f>
        <v>3.6386327213827814</v>
      </c>
      <c r="L96" s="34">
        <f>IF(L19=0,"",L19/[1]TrRoad_act!L32*100)</f>
        <v>3.6460513281365037</v>
      </c>
      <c r="M96" s="34">
        <f>IF(M19=0,"",M19/[1]TrRoad_act!M32*100)</f>
        <v>3.6203719328659156</v>
      </c>
      <c r="N96" s="34">
        <f>IF(N19=0,"",N19/[1]TrRoad_act!N32*100)</f>
        <v>3.5857284750458325</v>
      </c>
      <c r="O96" s="34">
        <f>IF(O19=0,"",O19/[1]TrRoad_act!O32*100)</f>
        <v>3.5491066755237215</v>
      </c>
      <c r="P96" s="34">
        <f>IF(P19=0,"",P19/[1]TrRoad_act!P32*100)</f>
        <v>3.5134926092413621</v>
      </c>
      <c r="Q96" s="34">
        <f>IF(Q19=0,"",Q19/[1]TrRoad_act!Q32*100)</f>
        <v>3.6534883630726656</v>
      </c>
    </row>
    <row r="97" spans="1:17" ht="11.5" customHeight="1" x14ac:dyDescent="0.35">
      <c r="A97" s="29" t="s">
        <v>40</v>
      </c>
      <c r="B97" s="30">
        <f>IF(B23=0,"",B23/[1]TrRoad_act!B33*100)</f>
        <v>6.0253573696919664</v>
      </c>
      <c r="C97" s="30">
        <f>IF(C23=0,"",C23/[1]TrRoad_act!C33*100)</f>
        <v>5.9361269029421013</v>
      </c>
      <c r="D97" s="30">
        <f>IF(D23=0,"",D23/[1]TrRoad_act!D33*100)</f>
        <v>5.9185635802176044</v>
      </c>
      <c r="E97" s="30">
        <f>IF(E23=0,"",E23/[1]TrRoad_act!E33*100)</f>
        <v>5.8848573305952989</v>
      </c>
      <c r="F97" s="30">
        <f>IF(F23=0,"",F23/[1]TrRoad_act!F33*100)</f>
        <v>5.8181460058073755</v>
      </c>
      <c r="G97" s="30">
        <f>IF(G23=0,"",G23/[1]TrRoad_act!G33*100)</f>
        <v>5.7972957866337955</v>
      </c>
      <c r="H97" s="30">
        <f>IF(H23=0,"",H23/[1]TrRoad_act!H33*100)</f>
        <v>5.8081914089449027</v>
      </c>
      <c r="I97" s="30">
        <f>IF(I23=0,"",I23/[1]TrRoad_act!I33*100)</f>
        <v>5.760319296652411</v>
      </c>
      <c r="J97" s="30">
        <f>IF(J23=0,"",J23/[1]TrRoad_act!J33*100)</f>
        <v>5.642491119287997</v>
      </c>
      <c r="K97" s="30">
        <f>IF(K23=0,"",K23/[1]TrRoad_act!K33*100)</f>
        <v>5.5305083913733295</v>
      </c>
      <c r="L97" s="30">
        <f>IF(L23=0,"",L23/[1]TrRoad_act!L33*100)</f>
        <v>5.4668709362417838</v>
      </c>
      <c r="M97" s="30">
        <f>IF(M23=0,"",M23/[1]TrRoad_act!M33*100)</f>
        <v>5.4121447583508093</v>
      </c>
      <c r="N97" s="30">
        <f>IF(N23=0,"",N23/[1]TrRoad_act!N33*100)</f>
        <v>5.313593511256439</v>
      </c>
      <c r="O97" s="30">
        <f>IF(O23=0,"",O23/[1]TrRoad_act!O33*100)</f>
        <v>5.2464203661639885</v>
      </c>
      <c r="P97" s="30">
        <f>IF(P23=0,"",P23/[1]TrRoad_act!P33*100)</f>
        <v>5.2281110700723197</v>
      </c>
      <c r="Q97" s="30">
        <f>IF(Q23=0,"",Q23/[1]TrRoad_act!Q33*100)</f>
        <v>5.5062347910991543</v>
      </c>
    </row>
    <row r="98" spans="1:17" ht="11.5" customHeight="1" x14ac:dyDescent="0.35">
      <c r="A98" s="19" t="s">
        <v>41</v>
      </c>
      <c r="B98" s="31">
        <f>IF(B24=0,"",B24/[1]TrRoad_act!B34*100)</f>
        <v>6.0456184319981077</v>
      </c>
      <c r="C98" s="31">
        <f>IF(C24=0,"",C24/[1]TrRoad_act!C34*100)</f>
        <v>5.9839825742749619</v>
      </c>
      <c r="D98" s="31">
        <f>IF(D24=0,"",D24/[1]TrRoad_act!D34*100)</f>
        <v>5.9893679834598386</v>
      </c>
      <c r="E98" s="31">
        <f>IF(E24=0,"",E24/[1]TrRoad_act!E34*100)</f>
        <v>5.9798863567007112</v>
      </c>
      <c r="F98" s="31">
        <f>IF(F24=0,"",F24/[1]TrRoad_act!F34*100)</f>
        <v>5.9563256900136716</v>
      </c>
      <c r="G98" s="31">
        <f>IF(G24=0,"",G24/[1]TrRoad_act!G34*100)</f>
        <v>5.9456504812466671</v>
      </c>
      <c r="H98" s="31">
        <f>IF(H24=0,"",H24/[1]TrRoad_act!H34*100)</f>
        <v>5.9807023391219687</v>
      </c>
      <c r="I98" s="31">
        <f>IF(I24=0,"",I24/[1]TrRoad_act!I34*100)</f>
        <v>5.9384698990238221</v>
      </c>
      <c r="J98" s="31">
        <f>IF(J24=0,"",J24/[1]TrRoad_act!J34*100)</f>
        <v>5.8233498815537095</v>
      </c>
      <c r="K98" s="31">
        <f>IF(K24=0,"",K24/[1]TrRoad_act!K34*100)</f>
        <v>5.7049542150648422</v>
      </c>
      <c r="L98" s="31">
        <f>IF(L24=0,"",L24/[1]TrRoad_act!L34*100)</f>
        <v>5.6152186323588111</v>
      </c>
      <c r="M98" s="31">
        <f>IF(M24=0,"",M24/[1]TrRoad_act!M34*100)</f>
        <v>5.5568884751545786</v>
      </c>
      <c r="N98" s="31">
        <f>IF(N24=0,"",N24/[1]TrRoad_act!N34*100)</f>
        <v>5.4611448968203709</v>
      </c>
      <c r="O98" s="31">
        <f>IF(O24=0,"",O24/[1]TrRoad_act!O34*100)</f>
        <v>5.4013752137661495</v>
      </c>
      <c r="P98" s="31">
        <f>IF(P24=0,"",P24/[1]TrRoad_act!P34*100)</f>
        <v>5.3769445161729701</v>
      </c>
      <c r="Q98" s="31">
        <f>IF(Q24=0,"",Q24/[1]TrRoad_act!Q34*100)</f>
        <v>5.2749412653375058</v>
      </c>
    </row>
    <row r="99" spans="1:17" ht="11.5" customHeight="1" x14ac:dyDescent="0.35">
      <c r="A99" s="19" t="s">
        <v>42</v>
      </c>
      <c r="B99" s="31">
        <f>IF(B27=0,"",B27/[1]TrRoad_act!B35*100)</f>
        <v>5.8742040692544197</v>
      </c>
      <c r="C99" s="31">
        <f>IF(C27=0,"",C27/[1]TrRoad_act!C35*100)</f>
        <v>5.7280270643129247</v>
      </c>
      <c r="D99" s="31">
        <f>IF(D27=0,"",D27/[1]TrRoad_act!D35*100)</f>
        <v>5.6744719105007269</v>
      </c>
      <c r="E99" s="31">
        <f>IF(E27=0,"",E27/[1]TrRoad_act!E35*100)</f>
        <v>5.6217225492067184</v>
      </c>
      <c r="F99" s="31">
        <f>IF(F27=0,"",F27/[1]TrRoad_act!F35*100)</f>
        <v>5.5097514667149019</v>
      </c>
      <c r="G99" s="31">
        <f>IF(G27=0,"",G27/[1]TrRoad_act!G35*100)</f>
        <v>5.4834031777281833</v>
      </c>
      <c r="H99" s="31">
        <f>IF(H27=0,"",H27/[1]TrRoad_act!H35*100)</f>
        <v>5.4978812666226604</v>
      </c>
      <c r="I99" s="31">
        <f>IF(I27=0,"",I27/[1]TrRoad_act!I35*100)</f>
        <v>5.4770737300342329</v>
      </c>
      <c r="J99" s="31">
        <f>IF(J27=0,"",J27/[1]TrRoad_act!J35*100)</f>
        <v>5.3654364845141584</v>
      </c>
      <c r="K99" s="31">
        <f>IF(K27=0,"",K27/[1]TrRoad_act!K35*100)</f>
        <v>5.2679445244246752</v>
      </c>
      <c r="L99" s="31">
        <f>IF(L27=0,"",L27/[1]TrRoad_act!L35*100)</f>
        <v>5.2453838353496876</v>
      </c>
      <c r="M99" s="31">
        <f>IF(M27=0,"",M27/[1]TrRoad_act!M35*100)</f>
        <v>5.1812821786044028</v>
      </c>
      <c r="N99" s="31">
        <f>IF(N27=0,"",N27/[1]TrRoad_act!N35*100)</f>
        <v>5.0885245448478997</v>
      </c>
      <c r="O99" s="31">
        <f>IF(O27=0,"",O27/[1]TrRoad_act!O35*100)</f>
        <v>5.0101059481924342</v>
      </c>
      <c r="P99" s="31">
        <f>IF(P27=0,"",P27/[1]TrRoad_act!P35*100)</f>
        <v>5.0127872051910458</v>
      </c>
      <c r="Q99" s="31">
        <f>IF(Q27=0,"",Q27/[1]TrRoad_act!Q35*100)</f>
        <v>5.591955237492952</v>
      </c>
    </row>
    <row r="100" spans="1:17" ht="11.5" customHeight="1" x14ac:dyDescent="0.35">
      <c r="A100" s="19" t="s">
        <v>43</v>
      </c>
      <c r="B100" s="31">
        <f>IF(B30=0,"",B30/[1]TrRoad_act!B36*100)</f>
        <v>7.2956738765065188</v>
      </c>
      <c r="C100" s="31">
        <f>IF(C30=0,"",C30/[1]TrRoad_act!C36*100)</f>
        <v>7.2755925182703667</v>
      </c>
      <c r="D100" s="31">
        <f>IF(D30=0,"",D30/[1]TrRoad_act!D36*100)</f>
        <v>7.3260449852780702</v>
      </c>
      <c r="E100" s="31">
        <f>IF(E30=0,"",E30/[1]TrRoad_act!E36*100)</f>
        <v>7.2118452333373124</v>
      </c>
      <c r="F100" s="31">
        <f>IF(F30=0,"",F30/[1]TrRoad_act!F36*100)</f>
        <v>7.1933480971054538</v>
      </c>
      <c r="G100" s="31">
        <f>IF(G30=0,"",G30/[1]TrRoad_act!G36*100)</f>
        <v>7.3815999932282734</v>
      </c>
      <c r="H100" s="31">
        <f>IF(H30=0,"",H30/[1]TrRoad_act!H36*100)</f>
        <v>7.3861849445858256</v>
      </c>
      <c r="I100" s="31">
        <f>IF(I30=0,"",I30/[1]TrRoad_act!I36*100)</f>
        <v>7.0717399541590371</v>
      </c>
      <c r="J100" s="31">
        <f>IF(J30=0,"",J30/[1]TrRoad_act!J36*100)</f>
        <v>7.1017726589647685</v>
      </c>
      <c r="K100" s="31">
        <f>IF(K30=0,"",K30/[1]TrRoad_act!K36*100)</f>
        <v>7.0235725398926636</v>
      </c>
      <c r="L100" s="31">
        <f>IF(L30=0,"",L30/[1]TrRoad_act!L36*100)</f>
        <v>6.7730146827892925</v>
      </c>
      <c r="M100" s="31">
        <f>IF(M30=0,"",M30/[1]TrRoad_act!M36*100)</f>
        <v>7.1882829614792945</v>
      </c>
      <c r="N100" s="31">
        <f>IF(N30=0,"",N30/[1]TrRoad_act!N36*100)</f>
        <v>7.1718047167765695</v>
      </c>
      <c r="O100" s="31">
        <f>IF(O30=0,"",O30/[1]TrRoad_act!O36*100)</f>
        <v>7.2889549562346705</v>
      </c>
      <c r="P100" s="31">
        <f>IF(P30=0,"",P30/[1]TrRoad_act!P36*100)</f>
        <v>7.1731608614812199</v>
      </c>
      <c r="Q100" s="31">
        <f>IF(Q30=0,"",Q30/[1]TrRoad_act!Q36*100)</f>
        <v>6.9993376408732741</v>
      </c>
    </row>
    <row r="101" spans="1:17" ht="11.5" customHeight="1" x14ac:dyDescent="0.35">
      <c r="A101" s="19" t="s">
        <v>44</v>
      </c>
      <c r="B101" s="31">
        <f>IF(B31=0,"",B31/[1]TrRoad_act!B37*100)</f>
        <v>7.7764096115910268</v>
      </c>
      <c r="C101" s="31">
        <f>IF(C31=0,"",C31/[1]TrRoad_act!C37*100)</f>
        <v>7.6848892376365718</v>
      </c>
      <c r="D101" s="31">
        <f>IF(D31=0,"",D31/[1]TrRoad_act!D37*100)</f>
        <v>7.6662032149887747</v>
      </c>
      <c r="E101" s="31">
        <f>IF(E31=0,"",E31/[1]TrRoad_act!E37*100)</f>
        <v>7.6671196235221801</v>
      </c>
      <c r="F101" s="31">
        <f>IF(F31=0,"",F31/[1]TrRoad_act!F37*100)</f>
        <v>7.7224584264917473</v>
      </c>
      <c r="G101" s="31">
        <f>IF(G31=0,"",G31/[1]TrRoad_act!G37*100)</f>
        <v>7.7604425105337729</v>
      </c>
      <c r="H101" s="31">
        <f>IF(H31=0,"",H31/[1]TrRoad_act!H37*100)</f>
        <v>7.6382876959372989</v>
      </c>
      <c r="I101" s="31">
        <f>IF(I31=0,"",I31/[1]TrRoad_act!I37*100)</f>
        <v>7.6861012963261075</v>
      </c>
      <c r="J101" s="31">
        <f>IF(J31=0,"",J31/[1]TrRoad_act!J37*100)</f>
        <v>7.4450467424805833</v>
      </c>
      <c r="K101" s="31">
        <f>IF(K31=0,"",K31/[1]TrRoad_act!K37*100)</f>
        <v>7.2132105295827174</v>
      </c>
      <c r="L101" s="31">
        <f>IF(L31=0,"",L31/[1]TrRoad_act!L37*100)</f>
        <v>7.0655224683110678</v>
      </c>
      <c r="M101" s="31">
        <f>IF(M31=0,"",M31/[1]TrRoad_act!M37*100)</f>
        <v>7.0381672493477501</v>
      </c>
      <c r="N101" s="31">
        <f>IF(N31=0,"",N31/[1]TrRoad_act!N37*100)</f>
        <v>7.0006549944156964</v>
      </c>
      <c r="O101" s="31">
        <f>IF(O31=0,"",O31/[1]TrRoad_act!O37*100)</f>
        <v>6.8876136639625161</v>
      </c>
      <c r="P101" s="31">
        <f>IF(P31=0,"",P31/[1]TrRoad_act!P37*100)</f>
        <v>6.7480437110879352</v>
      </c>
      <c r="Q101" s="31">
        <f>IF(Q31=0,"",Q31/[1]TrRoad_act!Q37*100)</f>
        <v>6.6538761604813743</v>
      </c>
    </row>
    <row r="102" spans="1:17" ht="11.5" customHeight="1" x14ac:dyDescent="0.35">
      <c r="A102" s="19" t="s">
        <v>57</v>
      </c>
      <c r="B102" s="31" t="str">
        <f>IF(B34=0,"",B34/[1]TrRoad_act!B38*100)</f>
        <v/>
      </c>
      <c r="C102" s="31" t="str">
        <f>IF(C34=0,"",C34/[1]TrRoad_act!C38*100)</f>
        <v/>
      </c>
      <c r="D102" s="31" t="str">
        <f>IF(D34=0,"",D34/[1]TrRoad_act!D38*100)</f>
        <v/>
      </c>
      <c r="E102" s="31" t="str">
        <f>IF(E34=0,"",E34/[1]TrRoad_act!E38*100)</f>
        <v/>
      </c>
      <c r="F102" s="31" t="str">
        <f>IF(F34=0,"",F34/[1]TrRoad_act!F38*100)</f>
        <v/>
      </c>
      <c r="G102" s="31" t="str">
        <f>IF(G34=0,"",G34/[1]TrRoad_act!G38*100)</f>
        <v/>
      </c>
      <c r="H102" s="31" t="str">
        <f>IF(H34=0,"",H34/[1]TrRoad_act!H38*100)</f>
        <v/>
      </c>
      <c r="I102" s="31" t="str">
        <f>IF(I34=0,"",I34/[1]TrRoad_act!I38*100)</f>
        <v/>
      </c>
      <c r="J102" s="31">
        <f>IF(J34=0,"",J34/[1]TrRoad_act!J38*100)</f>
        <v>3.6045237902128435</v>
      </c>
      <c r="K102" s="31">
        <f>IF(K34=0,"",K34/[1]TrRoad_act!K38*100)</f>
        <v>3.6798822667779576</v>
      </c>
      <c r="L102" s="31">
        <f>IF(L34=0,"",L34/[1]TrRoad_act!L38*100)</f>
        <v>3.8159903515238667</v>
      </c>
      <c r="M102" s="31">
        <f>IF(M34=0,"",M34/[1]TrRoad_act!M38*100)</f>
        <v>3.6495511841934549</v>
      </c>
      <c r="N102" s="31">
        <f>IF(N34=0,"",N34/[1]TrRoad_act!N38*100)</f>
        <v>3.7921019999867434</v>
      </c>
      <c r="O102" s="31">
        <f>IF(O34=0,"",O34/[1]TrRoad_act!O38*100)</f>
        <v>4.079730581799228</v>
      </c>
      <c r="P102" s="31">
        <f>IF(P34=0,"",P34/[1]TrRoad_act!P38*100)</f>
        <v>3.8454494374916153</v>
      </c>
      <c r="Q102" s="31">
        <f>IF(Q34=0,"",Q34/[1]TrRoad_act!Q38*100)</f>
        <v>4.55004930031141</v>
      </c>
    </row>
    <row r="103" spans="1:17" ht="11.5" customHeight="1" x14ac:dyDescent="0.35">
      <c r="A103" s="19" t="s">
        <v>48</v>
      </c>
      <c r="B103" s="31" t="str">
        <f>IF(B38=0,"",B38/[1]TrRoad_act!B39*100)</f>
        <v/>
      </c>
      <c r="C103" s="31" t="str">
        <f>IF(C38=0,"",C38/[1]TrRoad_act!C39*100)</f>
        <v/>
      </c>
      <c r="D103" s="31" t="str">
        <f>IF(D38=0,"",D38/[1]TrRoad_act!D39*100)</f>
        <v/>
      </c>
      <c r="E103" s="31">
        <f>IF(E38=0,"",E38/[1]TrRoad_act!E39*100)</f>
        <v>2.6197125799083567</v>
      </c>
      <c r="F103" s="31">
        <f>IF(F38=0,"",F38/[1]TrRoad_act!F39*100)</f>
        <v>2.6219065079379207</v>
      </c>
      <c r="G103" s="31">
        <f>IF(G38=0,"",G38/[1]TrRoad_act!G39*100)</f>
        <v>2.625660982391345</v>
      </c>
      <c r="H103" s="31">
        <f>IF(H38=0,"",H38/[1]TrRoad_act!H39*100)</f>
        <v>2.8029660367195381</v>
      </c>
      <c r="I103" s="31">
        <f>IF(I38=0,"",I38/[1]TrRoad_act!I39*100)</f>
        <v>2.800653100069789</v>
      </c>
      <c r="J103" s="31">
        <f>IF(J38=0,"",J38/[1]TrRoad_act!J39*100)</f>
        <v>2.953954501227205</v>
      </c>
      <c r="K103" s="31">
        <f>IF(K38=0,"",K38/[1]TrRoad_act!K39*100)</f>
        <v>2.9637620063136669</v>
      </c>
      <c r="L103" s="31">
        <f>IF(L38=0,"",L38/[1]TrRoad_act!L39*100)</f>
        <v>2.7251591050588226</v>
      </c>
      <c r="M103" s="31">
        <f>IF(M38=0,"",M38/[1]TrRoad_act!M39*100)</f>
        <v>2.665476581463329</v>
      </c>
      <c r="N103" s="31">
        <f>IF(N38=0,"",N38/[1]TrRoad_act!N39*100)</f>
        <v>2.6671238419935546</v>
      </c>
      <c r="O103" s="31">
        <f>IF(O38=0,"",O38/[1]TrRoad_act!O39*100)</f>
        <v>2.6701343490032525</v>
      </c>
      <c r="P103" s="31">
        <f>IF(P38=0,"",P38/[1]TrRoad_act!P39*100)</f>
        <v>2.6206302409500788</v>
      </c>
      <c r="Q103" s="31">
        <f>IF(Q38=0,"",Q38/[1]TrRoad_act!Q39*100)</f>
        <v>2.5982912166263037</v>
      </c>
    </row>
    <row r="104" spans="1:17" ht="11.5" customHeight="1" x14ac:dyDescent="0.35">
      <c r="A104" s="29" t="s">
        <v>49</v>
      </c>
      <c r="B104" s="30">
        <f>IF(B43=0,"",B43/[1]TrRoad_act!B40*100)</f>
        <v>51.933967708411735</v>
      </c>
      <c r="C104" s="30">
        <f>IF(C43=0,"",C43/[1]TrRoad_act!C40*100)</f>
        <v>51.471950061058969</v>
      </c>
      <c r="D104" s="30">
        <f>IF(D43=0,"",D43/[1]TrRoad_act!D40*100)</f>
        <v>51.082096099982422</v>
      </c>
      <c r="E104" s="30">
        <f>IF(E43=0,"",E43/[1]TrRoad_act!E40*100)</f>
        <v>50.930800019937159</v>
      </c>
      <c r="F104" s="30">
        <f>IF(F43=0,"",F43/[1]TrRoad_act!F40*100)</f>
        <v>50.695786141592251</v>
      </c>
      <c r="G104" s="30">
        <f>IF(G43=0,"",G43/[1]TrRoad_act!G40*100)</f>
        <v>50.104853706416698</v>
      </c>
      <c r="H104" s="30">
        <f>IF(H43=0,"",H43/[1]TrRoad_act!H40*100)</f>
        <v>49.80505465983078</v>
      </c>
      <c r="I104" s="30">
        <f>IF(I43=0,"",I43/[1]TrRoad_act!I40*100)</f>
        <v>49.395988945439015</v>
      </c>
      <c r="J104" s="30">
        <f>IF(J43=0,"",J43/[1]TrRoad_act!J40*100)</f>
        <v>49.19244360678276</v>
      </c>
      <c r="K104" s="30">
        <f>IF(K43=0,"",K43/[1]TrRoad_act!K40*100)</f>
        <v>49.04401242323727</v>
      </c>
      <c r="L104" s="30">
        <f>IF(L43=0,"",L43/[1]TrRoad_act!L40*100)</f>
        <v>48.970722855551692</v>
      </c>
      <c r="M104" s="30">
        <f>IF(M43=0,"",M43/[1]TrRoad_act!M40*100)</f>
        <v>48.635575049441336</v>
      </c>
      <c r="N104" s="30">
        <f>IF(N43=0,"",N43/[1]TrRoad_act!N40*100)</f>
        <v>48.395847334153288</v>
      </c>
      <c r="O104" s="30">
        <f>IF(O43=0,"",O43/[1]TrRoad_act!O40*100)</f>
        <v>47.944717382186283</v>
      </c>
      <c r="P104" s="30">
        <f>IF(P43=0,"",P43/[1]TrRoad_act!P40*100)</f>
        <v>47.877934023932355</v>
      </c>
      <c r="Q104" s="30">
        <f>IF(Q43=0,"",Q43/[1]TrRoad_act!Q40*100)</f>
        <v>48.190085255348322</v>
      </c>
    </row>
    <row r="105" spans="1:17" ht="11.5" customHeight="1" x14ac:dyDescent="0.35">
      <c r="A105" s="19" t="s">
        <v>41</v>
      </c>
      <c r="B105" s="31">
        <f>IF(B44=0,"",B44/[1]TrRoad_act!B41*100)</f>
        <v>19.50492658986327</v>
      </c>
      <c r="C105" s="31">
        <f>IF(C44=0,"",C44/[1]TrRoad_act!C41*100)</f>
        <v>19.422804873501835</v>
      </c>
      <c r="D105" s="31">
        <f>IF(D44=0,"",D44/[1]TrRoad_act!D41*100)</f>
        <v>19.354587740554532</v>
      </c>
      <c r="E105" s="31">
        <f>IF(E44=0,"",E44/[1]TrRoad_act!E41*100)</f>
        <v>19.429188184922712</v>
      </c>
      <c r="F105" s="31">
        <f>IF(F44=0,"",F44/[1]TrRoad_act!F41*100)</f>
        <v>19.43999959750445</v>
      </c>
      <c r="G105" s="31">
        <f>IF(G44=0,"",G44/[1]TrRoad_act!G41*100)</f>
        <v>19.431425793306651</v>
      </c>
      <c r="H105" s="31">
        <f>IF(H44=0,"",H44/[1]TrRoad_act!H41*100)</f>
        <v>19.452975551710523</v>
      </c>
      <c r="I105" s="31">
        <f>IF(I44=0,"",I44/[1]TrRoad_act!I41*100)</f>
        <v>19.229237042431755</v>
      </c>
      <c r="J105" s="31">
        <f>IF(J44=0,"",J44/[1]TrRoad_act!J41*100)</f>
        <v>19.026506914249744</v>
      </c>
      <c r="K105" s="31">
        <f>IF(K44=0,"",K44/[1]TrRoad_act!K41*100)</f>
        <v>18.917967140037646</v>
      </c>
      <c r="L105" s="31">
        <f>IF(L44=0,"",L44/[1]TrRoad_act!L41*100)</f>
        <v>18.729004582660373</v>
      </c>
      <c r="M105" s="31">
        <f>IF(M44=0,"",M44/[1]TrRoad_act!M41*100)</f>
        <v>18.501466009066693</v>
      </c>
      <c r="N105" s="31">
        <f>IF(N44=0,"",N44/[1]TrRoad_act!N41*100)</f>
        <v>18.390094259295527</v>
      </c>
      <c r="O105" s="31">
        <f>IF(O44=0,"",O44/[1]TrRoad_act!O41*100)</f>
        <v>17.768227973657559</v>
      </c>
      <c r="P105" s="31">
        <f>IF(P44=0,"",P44/[1]TrRoad_act!P41*100)</f>
        <v>17.658724079495791</v>
      </c>
      <c r="Q105" s="31">
        <f>IF(Q44=0,"",Q44/[1]TrRoad_act!Q41*100)</f>
        <v>17.567883826391661</v>
      </c>
    </row>
    <row r="106" spans="1:17" ht="11.5" customHeight="1" x14ac:dyDescent="0.35">
      <c r="A106" s="19" t="s">
        <v>42</v>
      </c>
      <c r="B106" s="31">
        <f>IF(B47=0,"",B47/[1]TrRoad_act!B42*100)</f>
        <v>52.448012321239169</v>
      </c>
      <c r="C106" s="31">
        <f>IF(C47=0,"",C47/[1]TrRoad_act!C42*100)</f>
        <v>51.978241954659453</v>
      </c>
      <c r="D106" s="31">
        <f>IF(D47=0,"",D47/[1]TrRoad_act!D42*100)</f>
        <v>51.58569002215367</v>
      </c>
      <c r="E106" s="31">
        <f>IF(E47=0,"",E47/[1]TrRoad_act!E42*100)</f>
        <v>51.353405307597392</v>
      </c>
      <c r="F106" s="31">
        <f>IF(F47=0,"",F47/[1]TrRoad_act!F42*100)</f>
        <v>51.067595057185301</v>
      </c>
      <c r="G106" s="31">
        <f>IF(G47=0,"",G47/[1]TrRoad_act!G42*100)</f>
        <v>50.497662953041733</v>
      </c>
      <c r="H106" s="31">
        <f>IF(H47=0,"",H47/[1]TrRoad_act!H42*100)</f>
        <v>50.176686767218946</v>
      </c>
      <c r="I106" s="31">
        <f>IF(I47=0,"",I47/[1]TrRoad_act!I42*100)</f>
        <v>49.741107626844595</v>
      </c>
      <c r="J106" s="31">
        <f>IF(J47=0,"",J47/[1]TrRoad_act!J42*100)</f>
        <v>49.556018390339389</v>
      </c>
      <c r="K106" s="31">
        <f>IF(K47=0,"",K47/[1]TrRoad_act!K42*100)</f>
        <v>49.421888647622872</v>
      </c>
      <c r="L106" s="31">
        <f>IF(L47=0,"",L47/[1]TrRoad_act!L42*100)</f>
        <v>49.348916722328887</v>
      </c>
      <c r="M106" s="31">
        <f>IF(M47=0,"",M47/[1]TrRoad_act!M42*100)</f>
        <v>49.0357225683058</v>
      </c>
      <c r="N106" s="31">
        <f>IF(N47=0,"",N47/[1]TrRoad_act!N42*100)</f>
        <v>48.709611750762974</v>
      </c>
      <c r="O106" s="31">
        <f>IF(O47=0,"",O47/[1]TrRoad_act!O42*100)</f>
        <v>48.264350776561436</v>
      </c>
      <c r="P106" s="31">
        <f>IF(P47=0,"",P47/[1]TrRoad_act!P42*100)</f>
        <v>48.221934986268508</v>
      </c>
      <c r="Q106" s="31">
        <f>IF(Q47=0,"",Q47/[1]TrRoad_act!Q42*100)</f>
        <v>48.441162690489428</v>
      </c>
    </row>
    <row r="107" spans="1:17" ht="11.5" customHeight="1" x14ac:dyDescent="0.35">
      <c r="A107" s="19" t="s">
        <v>43</v>
      </c>
      <c r="B107" s="31">
        <f>IF(B50=0,"",B50/[1]TrRoad_act!B43*100)</f>
        <v>45.442095390413634</v>
      </c>
      <c r="C107" s="31">
        <f>IF(C50=0,"",C50/[1]TrRoad_act!C43*100)</f>
        <v>45.405412488552251</v>
      </c>
      <c r="D107" s="31">
        <f>IF(D50=0,"",D50/[1]TrRoad_act!D43*100)</f>
        <v>45.486631444444839</v>
      </c>
      <c r="E107" s="31">
        <f>IF(E50=0,"",E50/[1]TrRoad_act!E43*100)</f>
        <v>45.510739300294979</v>
      </c>
      <c r="F107" s="31">
        <f>IF(F50=0,"",F50/[1]TrRoad_act!F43*100)</f>
        <v>44.329374877190176</v>
      </c>
      <c r="G107" s="31">
        <f>IF(G50=0,"",G50/[1]TrRoad_act!G43*100)</f>
        <v>44.261426878680219</v>
      </c>
      <c r="H107" s="31">
        <f>IF(H50=0,"",H50/[1]TrRoad_act!H43*100)</f>
        <v>44.21570029683425</v>
      </c>
      <c r="I107" s="31">
        <f>IF(I50=0,"",I50/[1]TrRoad_act!I43*100)</f>
        <v>44.174387958951435</v>
      </c>
      <c r="J107" s="31">
        <f>IF(J50=0,"",J50/[1]TrRoad_act!J43*100)</f>
        <v>44.158322221895943</v>
      </c>
      <c r="K107" s="31">
        <f>IF(K50=0,"",K50/[1]TrRoad_act!K43*100)</f>
        <v>44.077923554689349</v>
      </c>
      <c r="L107" s="31">
        <f>IF(L50=0,"",L50/[1]TrRoad_act!L43*100)</f>
        <v>44.098230805539409</v>
      </c>
      <c r="M107" s="31">
        <f>IF(M50=0,"",M50/[1]TrRoad_act!M43*100)</f>
        <v>44.100929004108643</v>
      </c>
      <c r="N107" s="31">
        <f>IF(N50=0,"",N50/[1]TrRoad_act!N43*100)</f>
        <v>44.146765968046182</v>
      </c>
      <c r="O107" s="31">
        <f>IF(O50=0,"",O50/[1]TrRoad_act!O43*100)</f>
        <v>44.188378193378135</v>
      </c>
      <c r="P107" s="31">
        <f>IF(P50=0,"",P50/[1]TrRoad_act!P43*100)</f>
        <v>44.222177565074851</v>
      </c>
      <c r="Q107" s="31">
        <f>IF(Q50=0,"",Q50/[1]TrRoad_act!Q43*100)</f>
        <v>44.258560431281815</v>
      </c>
    </row>
    <row r="108" spans="1:17" ht="11.5" customHeight="1" x14ac:dyDescent="0.35">
      <c r="A108" s="19" t="s">
        <v>44</v>
      </c>
      <c r="B108" s="31">
        <f>IF(B51=0,"",B51/[1]TrRoad_act!B44*100)</f>
        <v>46.689531908045545</v>
      </c>
      <c r="C108" s="31">
        <f>IF(C51=0,"",C51/[1]TrRoad_act!C44*100)</f>
        <v>45.797225932600398</v>
      </c>
      <c r="D108" s="31">
        <f>IF(D51=0,"",D51/[1]TrRoad_act!D44*100)</f>
        <v>43.693696949235381</v>
      </c>
      <c r="E108" s="31">
        <f>IF(E51=0,"",E51/[1]TrRoad_act!E44*100)</f>
        <v>46.532633369020147</v>
      </c>
      <c r="F108" s="31">
        <f>IF(F51=0,"",F51/[1]TrRoad_act!F44*100)</f>
        <v>47.844558917625932</v>
      </c>
      <c r="G108" s="31">
        <f>IF(G51=0,"",G51/[1]TrRoad_act!G44*100)</f>
        <v>44.8128292256145</v>
      </c>
      <c r="H108" s="31">
        <f>IF(H51=0,"",H51/[1]TrRoad_act!H44*100)</f>
        <v>45.361891328520656</v>
      </c>
      <c r="I108" s="31">
        <f>IF(I51=0,"",I51/[1]TrRoad_act!I44*100)</f>
        <v>45.122121686983348</v>
      </c>
      <c r="J108" s="31">
        <f>IF(J51=0,"",J51/[1]TrRoad_act!J44*100)</f>
        <v>43.923820227188266</v>
      </c>
      <c r="K108" s="31">
        <f>IF(K51=0,"",K51/[1]TrRoad_act!K44*100)</f>
        <v>43.549873559823936</v>
      </c>
      <c r="L108" s="31">
        <f>IF(L51=0,"",L51/[1]TrRoad_act!L44*100)</f>
        <v>43.878851843900911</v>
      </c>
      <c r="M108" s="31">
        <f>IF(M51=0,"",M51/[1]TrRoad_act!M44*100)</f>
        <v>43.549982812559364</v>
      </c>
      <c r="N108" s="31">
        <f>IF(N51=0,"",N51/[1]TrRoad_act!N44*100)</f>
        <v>45.667041393962556</v>
      </c>
      <c r="O108" s="31">
        <f>IF(O51=0,"",O51/[1]TrRoad_act!O44*100)</f>
        <v>45.958930105035506</v>
      </c>
      <c r="P108" s="31">
        <f>IF(P51=0,"",P51/[1]TrRoad_act!P44*100)</f>
        <v>45.08794908046039</v>
      </c>
      <c r="Q108" s="31">
        <f>IF(Q51=0,"",Q51/[1]TrRoad_act!Q44*100)</f>
        <v>47.742687156919985</v>
      </c>
    </row>
    <row r="109" spans="1:17" ht="11.5" customHeight="1" x14ac:dyDescent="0.35">
      <c r="A109" s="19" t="s">
        <v>48</v>
      </c>
      <c r="B109" s="31">
        <f>IF(B57=0,"",B57/[1]TrRoad_act!B45*100)</f>
        <v>31.412766730749343</v>
      </c>
      <c r="C109" s="31">
        <f>IF(C57=0,"",C57/[1]TrRoad_act!C45*100)</f>
        <v>31.315377774282322</v>
      </c>
      <c r="D109" s="31">
        <f>IF(D57=0,"",D57/[1]TrRoad_act!D45*100)</f>
        <v>31.253477865828454</v>
      </c>
      <c r="E109" s="31">
        <f>IF(E57=0,"",E57/[1]TrRoad_act!E45*100)</f>
        <v>30.974654538050871</v>
      </c>
      <c r="F109" s="31">
        <f>IF(F57=0,"",F57/[1]TrRoad_act!F45*100)</f>
        <v>30.835553731521522</v>
      </c>
      <c r="G109" s="31">
        <f>IF(G57=0,"",G57/[1]TrRoad_act!G45*100)</f>
        <v>30.193427026134898</v>
      </c>
      <c r="H109" s="31">
        <f>IF(H57=0,"",H57/[1]TrRoad_act!H45*100)</f>
        <v>30.827204135519281</v>
      </c>
      <c r="I109" s="31">
        <f>IF(I57=0,"",I57/[1]TrRoad_act!I45*100)</f>
        <v>30.991321222063164</v>
      </c>
      <c r="J109" s="31">
        <f>IF(J57=0,"",J57/[1]TrRoad_act!J45*100)</f>
        <v>30.616232487297729</v>
      </c>
      <c r="K109" s="31">
        <f>IF(K57=0,"",K57/[1]TrRoad_act!K45*100)</f>
        <v>30.717924581332205</v>
      </c>
      <c r="L109" s="31">
        <f>IF(L57=0,"",L57/[1]TrRoad_act!L45*100)</f>
        <v>30.464280090230734</v>
      </c>
      <c r="M109" s="31">
        <f>IF(M57=0,"",M57/[1]TrRoad_act!M45*100)</f>
        <v>30.189568113240441</v>
      </c>
      <c r="N109" s="31">
        <f>IF(N57=0,"",N57/[1]TrRoad_act!N45*100)</f>
        <v>30.015954708443715</v>
      </c>
      <c r="O109" s="31">
        <f>IF(O57=0,"",O57/[1]TrRoad_act!O45*100)</f>
        <v>29.224669683672932</v>
      </c>
      <c r="P109" s="31">
        <f>IF(P57=0,"",P57/[1]TrRoad_act!P45*100)</f>
        <v>28.613472541063821</v>
      </c>
      <c r="Q109" s="31">
        <f>IF(Q57=0,"",Q57/[1]TrRoad_act!Q45*100)</f>
        <v>27.583012324403843</v>
      </c>
    </row>
    <row r="110" spans="1:17" ht="11.5" customHeight="1" x14ac:dyDescent="0.35">
      <c r="A110" s="23" t="s">
        <v>22</v>
      </c>
      <c r="B110" s="24">
        <f>IF(B62=0,"",B62/[1]TrRoad_act!B46*100)</f>
        <v>16.997044279549627</v>
      </c>
      <c r="C110" s="24">
        <f>IF(C62=0,"",C62/[1]TrRoad_act!C46*100)</f>
        <v>16.835880356334464</v>
      </c>
      <c r="D110" s="24">
        <f>IF(D62=0,"",D62/[1]TrRoad_act!D46*100)</f>
        <v>16.718073436370393</v>
      </c>
      <c r="E110" s="24">
        <f>IF(E62=0,"",E62/[1]TrRoad_act!E46*100)</f>
        <v>16.661788986366453</v>
      </c>
      <c r="F110" s="24">
        <f>IF(F62=0,"",F62/[1]TrRoad_act!F46*100)</f>
        <v>16.549636217988024</v>
      </c>
      <c r="G110" s="24">
        <f>IF(G62=0,"",G62/[1]TrRoad_act!G46*100)</f>
        <v>16.453667579853839</v>
      </c>
      <c r="H110" s="24">
        <f>IF(H62=0,"",H62/[1]TrRoad_act!H46*100)</f>
        <v>16.6472808581739</v>
      </c>
      <c r="I110" s="24">
        <f>IF(I62=0,"",I62/[1]TrRoad_act!I46*100)</f>
        <v>16.390455748844399</v>
      </c>
      <c r="J110" s="24">
        <f>IF(J62=0,"",J62/[1]TrRoad_act!J46*100)</f>
        <v>16.210863345293458</v>
      </c>
      <c r="K110" s="24">
        <f>IF(K62=0,"",K62/[1]TrRoad_act!K46*100)</f>
        <v>15.744377507803515</v>
      </c>
      <c r="L110" s="24">
        <f>IF(L62=0,"",L62/[1]TrRoad_act!L46*100)</f>
        <v>15.787811034919908</v>
      </c>
      <c r="M110" s="24">
        <f>IF(M62=0,"",M62/[1]TrRoad_act!M46*100)</f>
        <v>15.497653679562154</v>
      </c>
      <c r="N110" s="24">
        <f>IF(N62=0,"",N62/[1]TrRoad_act!N46*100)</f>
        <v>15.328261993038931</v>
      </c>
      <c r="O110" s="24">
        <f>IF(O62=0,"",O62/[1]TrRoad_act!O46*100)</f>
        <v>15.121332100347695</v>
      </c>
      <c r="P110" s="24">
        <f>IF(P62=0,"",P62/[1]TrRoad_act!P46*100)</f>
        <v>14.658817934461918</v>
      </c>
      <c r="Q110" s="24">
        <f>IF(Q62=0,"",Q62/[1]TrRoad_act!Q46*100)</f>
        <v>14.631083058759486</v>
      </c>
    </row>
    <row r="111" spans="1:17" ht="11.5" customHeight="1" x14ac:dyDescent="0.35">
      <c r="A111" s="33" t="s">
        <v>50</v>
      </c>
      <c r="B111" s="34">
        <f>IF(B63=0,"",B63/[1]TrRoad_act!B47*100)</f>
        <v>7.4630957062960634</v>
      </c>
      <c r="C111" s="34">
        <f>IF(C63=0,"",C63/[1]TrRoad_act!C47*100)</f>
        <v>7.3358662036318512</v>
      </c>
      <c r="D111" s="34">
        <f>IF(D63=0,"",D63/[1]TrRoad_act!D47*100)</f>
        <v>7.2681974424748592</v>
      </c>
      <c r="E111" s="34">
        <f>IF(E63=0,"",E63/[1]TrRoad_act!E47*100)</f>
        <v>7.1920402592874426</v>
      </c>
      <c r="F111" s="34">
        <f>IF(F63=0,"",F63/[1]TrRoad_act!F47*100)</f>
        <v>7.0923050356921475</v>
      </c>
      <c r="G111" s="34">
        <f>IF(G63=0,"",G63/[1]TrRoad_act!G47*100)</f>
        <v>7.028243118624955</v>
      </c>
      <c r="H111" s="34">
        <f>IF(H63=0,"",H63/[1]TrRoad_act!H47*100)</f>
        <v>6.9271885518059308</v>
      </c>
      <c r="I111" s="34">
        <f>IF(I63=0,"",I63/[1]TrRoad_act!I47*100)</f>
        <v>6.8623803156196708</v>
      </c>
      <c r="J111" s="34">
        <f>IF(J63=0,"",J63/[1]TrRoad_act!J47*100)</f>
        <v>6.8552734541611722</v>
      </c>
      <c r="K111" s="34">
        <f>IF(K63=0,"",K63/[1]TrRoad_act!K47*100)</f>
        <v>6.7900444590490983</v>
      </c>
      <c r="L111" s="34">
        <f>IF(L63=0,"",L63/[1]TrRoad_act!L47*100)</f>
        <v>6.7424544411473217</v>
      </c>
      <c r="M111" s="34">
        <f>IF(M63=0,"",M63/[1]TrRoad_act!M47*100)</f>
        <v>6.6839152681332461</v>
      </c>
      <c r="N111" s="34">
        <f>IF(N63=0,"",N63/[1]TrRoad_act!N47*100)</f>
        <v>6.5855461680847718</v>
      </c>
      <c r="O111" s="34">
        <f>IF(O63=0,"",O63/[1]TrRoad_act!O47*100)</f>
        <v>6.4668388381070905</v>
      </c>
      <c r="P111" s="34">
        <f>IF(P63=0,"",P63/[1]TrRoad_act!P47*100)</f>
        <v>6.3662100527190164</v>
      </c>
      <c r="Q111" s="34">
        <f>IF(Q63=0,"",Q63/[1]TrRoad_act!Q47*100)</f>
        <v>6.2714635328718575</v>
      </c>
    </row>
    <row r="112" spans="1:17" ht="11.5" customHeight="1" x14ac:dyDescent="0.35">
      <c r="A112" s="19" t="s">
        <v>41</v>
      </c>
      <c r="B112" s="31">
        <f>IF(B64=0,"",B64/[1]TrRoad_act!B48*100)</f>
        <v>8.234401205327238</v>
      </c>
      <c r="C112" s="31">
        <f>IF(C64=0,"",C64/[1]TrRoad_act!C48*100)</f>
        <v>8.1433505876818923</v>
      </c>
      <c r="D112" s="31">
        <f>IF(D64=0,"",D64/[1]TrRoad_act!D48*100)</f>
        <v>8.0525976794283061</v>
      </c>
      <c r="E112" s="31">
        <f>IF(E64=0,"",E64/[1]TrRoad_act!E48*100)</f>
        <v>7.9460631466567788</v>
      </c>
      <c r="F112" s="31">
        <f>IF(F64=0,"",F64/[1]TrRoad_act!F48*100)</f>
        <v>7.844461168142856</v>
      </c>
      <c r="G112" s="31">
        <f>IF(G64=0,"",G64/[1]TrRoad_act!G48*100)</f>
        <v>7.7646954176680465</v>
      </c>
      <c r="H112" s="31">
        <f>IF(H64=0,"",H64/[1]TrRoad_act!H48*100)</f>
        <v>7.7123370587187159</v>
      </c>
      <c r="I112" s="31">
        <f>IF(I64=0,"",I64/[1]TrRoad_act!I48*100)</f>
        <v>7.708059375557859</v>
      </c>
      <c r="J112" s="31">
        <f>IF(J64=0,"",J64/[1]TrRoad_act!J48*100)</f>
        <v>7.6540645790536681</v>
      </c>
      <c r="K112" s="31">
        <f>IF(K64=0,"",K64/[1]TrRoad_act!K48*100)</f>
        <v>7.5808825458504741</v>
      </c>
      <c r="L112" s="31">
        <f>IF(L64=0,"",L64/[1]TrRoad_act!L48*100)</f>
        <v>7.3999448287322815</v>
      </c>
      <c r="M112" s="31">
        <f>IF(M64=0,"",M64/[1]TrRoad_act!M48*100)</f>
        <v>7.2671291387895787</v>
      </c>
      <c r="N112" s="31">
        <f>IF(N64=0,"",N64/[1]TrRoad_act!N48*100)</f>
        <v>7.129091050852419</v>
      </c>
      <c r="O112" s="31">
        <f>IF(O64=0,"",O64/[1]TrRoad_act!O48*100)</f>
        <v>6.9938873171938569</v>
      </c>
      <c r="P112" s="31">
        <f>IF(P64=0,"",P64/[1]TrRoad_act!P48*100)</f>
        <v>6.8191465828207063</v>
      </c>
      <c r="Q112" s="31">
        <f>IF(Q64=0,"",Q64/[1]TrRoad_act!Q48*100)</f>
        <v>6.659920250407847</v>
      </c>
    </row>
    <row r="113" spans="1:17" ht="11.5" customHeight="1" x14ac:dyDescent="0.35">
      <c r="A113" s="19" t="s">
        <v>42</v>
      </c>
      <c r="B113" s="31">
        <f>IF(B67=0,"",B67/[1]TrRoad_act!B49*100)</f>
        <v>7.3120282747071332</v>
      </c>
      <c r="C113" s="31">
        <f>IF(C67=0,"",C67/[1]TrRoad_act!C49*100)</f>
        <v>7.1987349884981215</v>
      </c>
      <c r="D113" s="31">
        <f>IF(D67=0,"",D67/[1]TrRoad_act!D49*100)</f>
        <v>7.1540991836996444</v>
      </c>
      <c r="E113" s="31">
        <f>IF(E67=0,"",E67/[1]TrRoad_act!E49*100)</f>
        <v>7.0975451543367623</v>
      </c>
      <c r="F113" s="31">
        <f>IF(F67=0,"",F67/[1]TrRoad_act!F49*100)</f>
        <v>7.0112729062003734</v>
      </c>
      <c r="G113" s="31">
        <f>IF(G67=0,"",G67/[1]TrRoad_act!G49*100)</f>
        <v>6.9593516661099555</v>
      </c>
      <c r="H113" s="31">
        <f>IF(H67=0,"",H67/[1]TrRoad_act!H49*100)</f>
        <v>6.8576644629160741</v>
      </c>
      <c r="I113" s="31">
        <f>IF(I67=0,"",I67/[1]TrRoad_act!I49*100)</f>
        <v>6.7956042357447481</v>
      </c>
      <c r="J113" s="31">
        <f>IF(J67=0,"",J67/[1]TrRoad_act!J49*100)</f>
        <v>6.7952174293943317</v>
      </c>
      <c r="K113" s="31">
        <f>IF(K67=0,"",K67/[1]TrRoad_act!K49*100)</f>
        <v>6.7300095769790751</v>
      </c>
      <c r="L113" s="31">
        <f>IF(L67=0,"",L67/[1]TrRoad_act!L49*100)</f>
        <v>6.6947053857505683</v>
      </c>
      <c r="M113" s="31">
        <f>IF(M67=0,"",M67/[1]TrRoad_act!M49*100)</f>
        <v>6.6424619342740927</v>
      </c>
      <c r="N113" s="31">
        <f>IF(N67=0,"",N67/[1]TrRoad_act!N49*100)</f>
        <v>6.5474716677007523</v>
      </c>
      <c r="O113" s="31">
        <f>IF(O67=0,"",O67/[1]TrRoad_act!O49*100)</f>
        <v>6.4306371217263694</v>
      </c>
      <c r="P113" s="31">
        <f>IF(P67=0,"",P67/[1]TrRoad_act!P49*100)</f>
        <v>6.3344411734371668</v>
      </c>
      <c r="Q113" s="31">
        <f>IF(Q67=0,"",Q67/[1]TrRoad_act!Q49*100)</f>
        <v>6.2416268467188569</v>
      </c>
    </row>
    <row r="114" spans="1:17" ht="11.5" customHeight="1" x14ac:dyDescent="0.35">
      <c r="A114" s="19" t="s">
        <v>43</v>
      </c>
      <c r="B114" s="31">
        <f>IF(B70=0,"",B70/[1]TrRoad_act!B50*100)</f>
        <v>10.709780533078845</v>
      </c>
      <c r="C114" s="31">
        <f>IF(C70=0,"",C70/[1]TrRoad_act!C50*100)</f>
        <v>8.4185194836597681</v>
      </c>
      <c r="D114" s="31">
        <f>IF(D70=0,"",D70/[1]TrRoad_act!D50*100)</f>
        <v>6.982665124156032</v>
      </c>
      <c r="E114" s="31">
        <f>IF(E70=0,"",E70/[1]TrRoad_act!E50*100)</f>
        <v>6.4259233116410002</v>
      </c>
      <c r="F114" s="31">
        <f>IF(F70=0,"",F70/[1]TrRoad_act!F50*100)</f>
        <v>6.1919045366959411</v>
      </c>
      <c r="G114" s="31">
        <f>IF(G70=0,"",G70/[1]TrRoad_act!G50*100)</f>
        <v>5.9362504708207053</v>
      </c>
      <c r="H114" s="31">
        <f>IF(H70=0,"",H70/[1]TrRoad_act!H50*100)</f>
        <v>5.9459041980311556</v>
      </c>
      <c r="I114" s="31">
        <f>IF(I70=0,"",I70/[1]TrRoad_act!I50*100)</f>
        <v>5.8832906449980253</v>
      </c>
      <c r="J114" s="31">
        <f>IF(J70=0,"",J70/[1]TrRoad_act!J50*100)</f>
        <v>6.0438370217741051</v>
      </c>
      <c r="K114" s="31">
        <f>IF(K70=0,"",K70/[1]TrRoad_act!K50*100)</f>
        <v>6.405715455635784</v>
      </c>
      <c r="L114" s="31">
        <f>IF(L70=0,"",L70/[1]TrRoad_act!L50*100)</f>
        <v>6.4586422054297561</v>
      </c>
      <c r="M114" s="31">
        <f>IF(M70=0,"",M70/[1]TrRoad_act!M50*100)</f>
        <v>6.609065804787166</v>
      </c>
      <c r="N114" s="31">
        <f>IF(N70=0,"",N70/[1]TrRoad_act!N50*100)</f>
        <v>6.6345900178130481</v>
      </c>
      <c r="O114" s="31">
        <f>IF(O70=0,"",O70/[1]TrRoad_act!O50*100)</f>
        <v>6.4889912311555564</v>
      </c>
      <c r="P114" s="31">
        <f>IF(P70=0,"",P70/[1]TrRoad_act!P50*100)</f>
        <v>6.6228758272282127</v>
      </c>
      <c r="Q114" s="31">
        <f>IF(Q70=0,"",Q70/[1]TrRoad_act!Q50*100)</f>
        <v>6.754195272445723</v>
      </c>
    </row>
    <row r="115" spans="1:17" ht="11.5" customHeight="1" x14ac:dyDescent="0.35">
      <c r="A115" s="19" t="s">
        <v>44</v>
      </c>
      <c r="B115" s="31">
        <f>IF(B71=0,"",B71/[1]TrRoad_act!B51*100)</f>
        <v>10.392735974571583</v>
      </c>
      <c r="C115" s="31">
        <f>IF(C71=0,"",C71/[1]TrRoad_act!C51*100)</f>
        <v>10.14483159482649</v>
      </c>
      <c r="D115" s="31">
        <f>IF(D71=0,"",D71/[1]TrRoad_act!D51*100)</f>
        <v>9.9323816535242333</v>
      </c>
      <c r="E115" s="31">
        <f>IF(E71=0,"",E71/[1]TrRoad_act!E51*100)</f>
        <v>9.7560534486817847</v>
      </c>
      <c r="F115" s="31">
        <f>IF(F71=0,"",F71/[1]TrRoad_act!F51*100)</f>
        <v>9.6500866485728043</v>
      </c>
      <c r="G115" s="31">
        <f>IF(G71=0,"",G71/[1]TrRoad_act!G51*100)</f>
        <v>9.5479381691399183</v>
      </c>
      <c r="H115" s="31">
        <f>IF(H71=0,"",H71/[1]TrRoad_act!H51*100)</f>
        <v>9.4319706229553937</v>
      </c>
      <c r="I115" s="31">
        <f>IF(I71=0,"",I71/[1]TrRoad_act!I51*100)</f>
        <v>9.4085776231907392</v>
      </c>
      <c r="J115" s="31">
        <f>IF(J71=0,"",J71/[1]TrRoad_act!J51*100)</f>
        <v>9.286607442894093</v>
      </c>
      <c r="K115" s="31">
        <f>IF(K71=0,"",K71/[1]TrRoad_act!K51*100)</f>
        <v>9.0740020253924207</v>
      </c>
      <c r="L115" s="31">
        <f>IF(L71=0,"",L71/[1]TrRoad_act!L51*100)</f>
        <v>8.8630982554332789</v>
      </c>
      <c r="M115" s="31">
        <f>IF(M71=0,"",M71/[1]TrRoad_act!M51*100)</f>
        <v>8.8013337282501105</v>
      </c>
      <c r="N115" s="31">
        <f>IF(N71=0,"",N71/[1]TrRoad_act!N51*100)</f>
        <v>8.695766661482919</v>
      </c>
      <c r="O115" s="31">
        <f>IF(O71=0,"",O71/[1]TrRoad_act!O51*100)</f>
        <v>8.6856815875487481</v>
      </c>
      <c r="P115" s="31">
        <f>IF(P71=0,"",P71/[1]TrRoad_act!P51*100)</f>
        <v>8.5983294554093774</v>
      </c>
      <c r="Q115" s="31">
        <f>IF(Q71=0,"",Q71/[1]TrRoad_act!Q51*100)</f>
        <v>8.5941252371741808</v>
      </c>
    </row>
    <row r="116" spans="1:17" ht="11.5" customHeight="1" x14ac:dyDescent="0.35">
      <c r="A116" s="19" t="s">
        <v>48</v>
      </c>
      <c r="B116" s="31">
        <f>IF(B77=0,"",B77/[1]TrRoad_act!B52*100)</f>
        <v>4.7348992183731164</v>
      </c>
      <c r="C116" s="31">
        <f>IF(C77=0,"",C77/[1]TrRoad_act!C52*100)</f>
        <v>4.5881724783144087</v>
      </c>
      <c r="D116" s="31">
        <f>IF(D77=0,"",D77/[1]TrRoad_act!D52*100)</f>
        <v>4.5700668769618469</v>
      </c>
      <c r="E116" s="31">
        <f>IF(E77=0,"",E77/[1]TrRoad_act!E52*100)</f>
        <v>4.5592139620845096</v>
      </c>
      <c r="F116" s="31">
        <f>IF(F77=0,"",F77/[1]TrRoad_act!F52*100)</f>
        <v>3.7132008897077453</v>
      </c>
      <c r="G116" s="31">
        <f>IF(G77=0,"",G77/[1]TrRoad_act!G52*100)</f>
        <v>3.6691163093515549</v>
      </c>
      <c r="H116" s="31">
        <f>IF(H77=0,"",H77/[1]TrRoad_act!H52*100)</f>
        <v>3.6479614995089968</v>
      </c>
      <c r="I116" s="31">
        <f>IF(I77=0,"",I77/[1]TrRoad_act!I52*100)</f>
        <v>3.6393803400092359</v>
      </c>
      <c r="J116" s="31">
        <f>IF(J77=0,"",J77/[1]TrRoad_act!J52*100)</f>
        <v>3.5343716503114178</v>
      </c>
      <c r="K116" s="31">
        <f>IF(K77=0,"",K77/[1]TrRoad_act!K52*100)</f>
        <v>3.5713613996617517</v>
      </c>
      <c r="L116" s="31">
        <f>IF(L77=0,"",L77/[1]TrRoad_act!L52*100)</f>
        <v>3.4800612794231744</v>
      </c>
      <c r="M116" s="31">
        <f>IF(M77=0,"",M77/[1]TrRoad_act!M52*100)</f>
        <v>3.4223675825289708</v>
      </c>
      <c r="N116" s="31">
        <f>IF(N77=0,"",N77/[1]TrRoad_act!N52*100)</f>
        <v>3.658403613271882</v>
      </c>
      <c r="O116" s="31">
        <f>IF(O77=0,"",O77/[1]TrRoad_act!O52*100)</f>
        <v>3.6327847231633155</v>
      </c>
      <c r="P116" s="31">
        <f>IF(P77=0,"",P77/[1]TrRoad_act!P52*100)</f>
        <v>3.4419277141885729</v>
      </c>
      <c r="Q116" s="31">
        <f>IF(Q77=0,"",Q77/[1]TrRoad_act!Q52*100)</f>
        <v>3.3847378374385206</v>
      </c>
    </row>
    <row r="117" spans="1:17" ht="11.5" customHeight="1" x14ac:dyDescent="0.35">
      <c r="A117" s="29" t="s">
        <v>58</v>
      </c>
      <c r="B117" s="30">
        <f>IF(B82=0,"",B82/[1]TrRoad_act!B53*100)</f>
        <v>41.507964981287827</v>
      </c>
      <c r="C117" s="30">
        <f>IF(C82=0,"",C82/[1]TrRoad_act!C53*100)</f>
        <v>41.309314985980791</v>
      </c>
      <c r="D117" s="30">
        <f>IF(D82=0,"",D82/[1]TrRoad_act!D53*100)</f>
        <v>40.959056479764129</v>
      </c>
      <c r="E117" s="30">
        <f>IF(E82=0,"",E82/[1]TrRoad_act!E53*100)</f>
        <v>41.603625661884742</v>
      </c>
      <c r="F117" s="30">
        <f>IF(F82=0,"",F82/[1]TrRoad_act!F53*100)</f>
        <v>40.21780798758207</v>
      </c>
      <c r="G117" s="30">
        <f>IF(G82=0,"",G82/[1]TrRoad_act!G53*100)</f>
        <v>40.306398322804732</v>
      </c>
      <c r="H117" s="30">
        <f>IF(H82=0,"",H82/[1]TrRoad_act!H53*100)</f>
        <v>40.970743445246967</v>
      </c>
      <c r="I117" s="30">
        <f>IF(I82=0,"",I82/[1]TrRoad_act!I53*100)</f>
        <v>40.634068136766793</v>
      </c>
      <c r="J117" s="30">
        <f>IF(J82=0,"",J82/[1]TrRoad_act!J53*100)</f>
        <v>40.363707109375348</v>
      </c>
      <c r="K117" s="30">
        <f>IF(K82=0,"",K82/[1]TrRoad_act!K53*100)</f>
        <v>40.818628936081851</v>
      </c>
      <c r="L117" s="30">
        <f>IF(L82=0,"",L82/[1]TrRoad_act!L53*100)</f>
        <v>41.728936582719264</v>
      </c>
      <c r="M117" s="30">
        <f>IF(M82=0,"",M82/[1]TrRoad_act!M53*100)</f>
        <v>41.05537277191555</v>
      </c>
      <c r="N117" s="30">
        <f>IF(N82=0,"",N82/[1]TrRoad_act!N53*100)</f>
        <v>40.890886737771872</v>
      </c>
      <c r="O117" s="30">
        <f>IF(O82=0,"",O82/[1]TrRoad_act!O53*100)</f>
        <v>39.914938765192652</v>
      </c>
      <c r="P117" s="30">
        <f>IF(P82=0,"",P82/[1]TrRoad_act!P53*100)</f>
        <v>38.858699242685077</v>
      </c>
      <c r="Q117" s="30">
        <f>IF(Q82=0,"",Q82/[1]TrRoad_act!Q53*100)</f>
        <v>38.683359232506511</v>
      </c>
    </row>
    <row r="118" spans="1:17" ht="11.5" customHeight="1" x14ac:dyDescent="0.35">
      <c r="A118" s="19" t="s">
        <v>52</v>
      </c>
      <c r="B118" s="31">
        <f>IF(B83=0,"",B83/[1]TrRoad_act!B54*100)</f>
        <v>38.151165882381676</v>
      </c>
      <c r="C118" s="31">
        <f>IF(C83=0,"",C83/[1]TrRoad_act!C54*100)</f>
        <v>38.305791720352133</v>
      </c>
      <c r="D118" s="31">
        <f>IF(D83=0,"",D83/[1]TrRoad_act!D54*100)</f>
        <v>37.896600060783555</v>
      </c>
      <c r="E118" s="31">
        <f>IF(E83=0,"",E83/[1]TrRoad_act!E54*100)</f>
        <v>38.224357373118792</v>
      </c>
      <c r="F118" s="31">
        <f>IF(F83=0,"",F83/[1]TrRoad_act!F54*100)</f>
        <v>37.862880217468323</v>
      </c>
      <c r="G118" s="31">
        <f>IF(G83=0,"",G83/[1]TrRoad_act!G54*100)</f>
        <v>37.992941396867081</v>
      </c>
      <c r="H118" s="31">
        <f>IF(H83=0,"",H83/[1]TrRoad_act!H54*100)</f>
        <v>38.395323382711901</v>
      </c>
      <c r="I118" s="31">
        <f>IF(I83=0,"",I83/[1]TrRoad_act!I54*100)</f>
        <v>38.41823484794989</v>
      </c>
      <c r="J118" s="31">
        <f>IF(J83=0,"",J83/[1]TrRoad_act!J54*100)</f>
        <v>38.419543276341741</v>
      </c>
      <c r="K118" s="31">
        <f>IF(K83=0,"",K83/[1]TrRoad_act!K54*100)</f>
        <v>38.712484381107252</v>
      </c>
      <c r="L118" s="31">
        <f>IF(L83=0,"",L83/[1]TrRoad_act!L54*100)</f>
        <v>38.686016302672584</v>
      </c>
      <c r="M118" s="31">
        <f>IF(M83=0,"",M83/[1]TrRoad_act!M54*100)</f>
        <v>38.115644710157113</v>
      </c>
      <c r="N118" s="31">
        <f>IF(N83=0,"",N83/[1]TrRoad_act!N54*100)</f>
        <v>37.380168241472731</v>
      </c>
      <c r="O118" s="31">
        <f>IF(O83=0,"",O83/[1]TrRoad_act!O54*100)</f>
        <v>36.296408550657432</v>
      </c>
      <c r="P118" s="31">
        <f>IF(P83=0,"",P83/[1]TrRoad_act!P54*100)</f>
        <v>36.108215158590895</v>
      </c>
      <c r="Q118" s="31">
        <f>IF(Q83=0,"",Q83/[1]TrRoad_act!Q54*100)</f>
        <v>35.589626186466468</v>
      </c>
    </row>
    <row r="119" spans="1:17" ht="11.5" customHeight="1" x14ac:dyDescent="0.35">
      <c r="A119" s="40" t="s">
        <v>53</v>
      </c>
      <c r="B119" s="36">
        <f>IF(B89=0,"",B89/[1]TrRoad_act!B55*100)</f>
        <v>54.143294932837364</v>
      </c>
      <c r="C119" s="36">
        <f>IF(C89=0,"",C89/[1]TrRoad_act!C55*100)</f>
        <v>52.215331323898518</v>
      </c>
      <c r="D119" s="36">
        <f>IF(D89=0,"",D89/[1]TrRoad_act!D55*100)</f>
        <v>51.760882846835088</v>
      </c>
      <c r="E119" s="36">
        <f>IF(E89=0,"",E89/[1]TrRoad_act!E55*100)</f>
        <v>53.502671742507836</v>
      </c>
      <c r="F119" s="36">
        <f>IF(F89=0,"",F89/[1]TrRoad_act!F55*100)</f>
        <v>47.827697183954839</v>
      </c>
      <c r="G119" s="36">
        <f>IF(G89=0,"",G89/[1]TrRoad_act!G55*100)</f>
        <v>47.721656102225012</v>
      </c>
      <c r="H119" s="36">
        <f>IF(H89=0,"",H89/[1]TrRoad_act!H55*100)</f>
        <v>48.955869131382848</v>
      </c>
      <c r="I119" s="36">
        <f>IF(I89=0,"",I89/[1]TrRoad_act!I55*100)</f>
        <v>47.536243605314489</v>
      </c>
      <c r="J119" s="36">
        <f>IF(J89=0,"",J89/[1]TrRoad_act!J55*100)</f>
        <v>46.305632964157759</v>
      </c>
      <c r="K119" s="36">
        <f>IF(K89=0,"",K89/[1]TrRoad_act!K55*100)</f>
        <v>47.485360734090627</v>
      </c>
      <c r="L119" s="36">
        <f>IF(L89=0,"",L89/[1]TrRoad_act!L55*100)</f>
        <v>50.987714727864599</v>
      </c>
      <c r="M119" s="36">
        <f>IF(M89=0,"",M89/[1]TrRoad_act!M55*100)</f>
        <v>50.024690518359172</v>
      </c>
      <c r="N119" s="36">
        <f>IF(N89=0,"",N89/[1]TrRoad_act!N55*100)</f>
        <v>51.011412786766165</v>
      </c>
      <c r="O119" s="36">
        <f>IF(O89=0,"",O89/[1]TrRoad_act!O55*100)</f>
        <v>49.773291185651978</v>
      </c>
      <c r="P119" s="36">
        <f>IF(P89=0,"",P89/[1]TrRoad_act!P55*100)</f>
        <v>46.398769138762034</v>
      </c>
      <c r="Q119" s="36">
        <f>IF(Q89=0,"",Q89/[1]TrRoad_act!Q55*100)</f>
        <v>47.200427889864173</v>
      </c>
    </row>
    <row r="121" spans="1:17" ht="11.5" customHeight="1" x14ac:dyDescent="0.35">
      <c r="A121" s="13" t="s">
        <v>59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 spans="1:17" ht="11.5" customHeight="1" x14ac:dyDescent="0.35">
      <c r="A122" s="23" t="s">
        <v>60</v>
      </c>
      <c r="B122" s="42">
        <f>IF([1]TrRoad_act!B4=0,"",B18/[1]TrRoad_act!B4*1000)</f>
        <v>32.910816363910257</v>
      </c>
      <c r="C122" s="42">
        <f>IF([1]TrRoad_act!C4=0,"",C18/[1]TrRoad_act!C4*1000)</f>
        <v>32.784822701082646</v>
      </c>
      <c r="D122" s="42">
        <f>IF([1]TrRoad_act!D4=0,"",D18/[1]TrRoad_act!D4*1000)</f>
        <v>32.759181978915343</v>
      </c>
      <c r="E122" s="42">
        <f>IF([1]TrRoad_act!E4=0,"",E18/[1]TrRoad_act!E4*1000)</f>
        <v>32.470478606818801</v>
      </c>
      <c r="F122" s="42">
        <f>IF([1]TrRoad_act!F4=0,"",F18/[1]TrRoad_act!F4*1000)</f>
        <v>32.519040090423552</v>
      </c>
      <c r="G122" s="42">
        <f>IF([1]TrRoad_act!G4=0,"",G18/[1]TrRoad_act!G4*1000)</f>
        <v>32.441240225824096</v>
      </c>
      <c r="H122" s="42">
        <f>IF([1]TrRoad_act!H4=0,"",H18/[1]TrRoad_act!H4*1000)</f>
        <v>32.907044242544011</v>
      </c>
      <c r="I122" s="42">
        <f>IF([1]TrRoad_act!I4=0,"",I18/[1]TrRoad_act!I4*1000)</f>
        <v>32.766273309660235</v>
      </c>
      <c r="J122" s="42">
        <f>IF([1]TrRoad_act!J4=0,"",J18/[1]TrRoad_act!J4*1000)</f>
        <v>32.28656256478542</v>
      </c>
      <c r="K122" s="42">
        <f>IF([1]TrRoad_act!K4=0,"",K18/[1]TrRoad_act!K4*1000)</f>
        <v>31.902961495838273</v>
      </c>
      <c r="L122" s="42">
        <f>IF([1]TrRoad_act!L4=0,"",L18/[1]TrRoad_act!L4*1000)</f>
        <v>31.644768250593376</v>
      </c>
      <c r="M122" s="42">
        <f>IF([1]TrRoad_act!M4=0,"",M18/[1]TrRoad_act!M4*1000)</f>
        <v>31.532761386434764</v>
      </c>
      <c r="N122" s="42">
        <f>IF([1]TrRoad_act!N4=0,"",N18/[1]TrRoad_act!N4*1000)</f>
        <v>31.204347931891892</v>
      </c>
      <c r="O122" s="42">
        <f>IF([1]TrRoad_act!O4=0,"",O18/[1]TrRoad_act!O4*1000)</f>
        <v>30.698631425172021</v>
      </c>
      <c r="P122" s="42">
        <f>IF([1]TrRoad_act!P4=0,"",P18/[1]TrRoad_act!P4*1000)</f>
        <v>31.277402611451926</v>
      </c>
      <c r="Q122" s="42">
        <f>IF([1]TrRoad_act!Q4=0,"",Q18/[1]TrRoad_act!Q4*1000)</f>
        <v>32.838515092165437</v>
      </c>
    </row>
    <row r="123" spans="1:17" ht="11.5" customHeight="1" x14ac:dyDescent="0.35">
      <c r="A123" s="33" t="s">
        <v>56</v>
      </c>
      <c r="B123" s="43">
        <f>IF([1]TrRoad_act!B5=0,"",B19/[1]TrRoad_act!B5*1000)</f>
        <v>32.439268397040138</v>
      </c>
      <c r="C123" s="43">
        <f>IF([1]TrRoad_act!C5=0,"",C19/[1]TrRoad_act!C5*1000)</f>
        <v>32.038254572633868</v>
      </c>
      <c r="D123" s="43">
        <f>IF([1]TrRoad_act!D5=0,"",D19/[1]TrRoad_act!D5*1000)</f>
        <v>31.835636002703101</v>
      </c>
      <c r="E123" s="43">
        <f>IF([1]TrRoad_act!E5=0,"",E19/[1]TrRoad_act!E5*1000)</f>
        <v>31.563754997667289</v>
      </c>
      <c r="F123" s="43">
        <f>IF([1]TrRoad_act!F5=0,"",F19/[1]TrRoad_act!F5*1000)</f>
        <v>31.106644467637771</v>
      </c>
      <c r="G123" s="43">
        <f>IF([1]TrRoad_act!G5=0,"",G19/[1]TrRoad_act!G5*1000)</f>
        <v>31.027575837952771</v>
      </c>
      <c r="H123" s="43">
        <f>IF([1]TrRoad_act!H5=0,"",H19/[1]TrRoad_act!H5*1000)</f>
        <v>30.56468368920665</v>
      </c>
      <c r="I123" s="43">
        <f>IF([1]TrRoad_act!I5=0,"",I19/[1]TrRoad_act!I5*1000)</f>
        <v>30.392518275225928</v>
      </c>
      <c r="J123" s="43">
        <f>IF([1]TrRoad_act!J5=0,"",J19/[1]TrRoad_act!J5*1000)</f>
        <v>30.025812676840989</v>
      </c>
      <c r="K123" s="43">
        <f>IF([1]TrRoad_act!K5=0,"",K19/[1]TrRoad_act!K5*1000)</f>
        <v>30.442898225191186</v>
      </c>
      <c r="L123" s="43">
        <f>IF([1]TrRoad_act!L5=0,"",L19/[1]TrRoad_act!L5*1000)</f>
        <v>30.677190084003747</v>
      </c>
      <c r="M123" s="43">
        <f>IF([1]TrRoad_act!M5=0,"",M19/[1]TrRoad_act!M5*1000)</f>
        <v>30.043833462185372</v>
      </c>
      <c r="N123" s="43">
        <f>IF([1]TrRoad_act!N5=0,"",N19/[1]TrRoad_act!N5*1000)</f>
        <v>29.348408313663043</v>
      </c>
      <c r="O123" s="43">
        <f>IF([1]TrRoad_act!O5=0,"",O19/[1]TrRoad_act!O5*1000)</f>
        <v>29.031772119048263</v>
      </c>
      <c r="P123" s="43">
        <f>IF([1]TrRoad_act!P5=0,"",P19/[1]TrRoad_act!P5*1000)</f>
        <v>29.189473073349891</v>
      </c>
      <c r="Q123" s="43">
        <f>IF([1]TrRoad_act!Q5=0,"",Q19/[1]TrRoad_act!Q5*1000)</f>
        <v>30.832583856475051</v>
      </c>
    </row>
    <row r="124" spans="1:17" ht="11.5" customHeight="1" x14ac:dyDescent="0.35">
      <c r="A124" s="29" t="s">
        <v>40</v>
      </c>
      <c r="B124" s="44">
        <f>IF([1]TrRoad_act!B6=0,"",B23/[1]TrRoad_act!B6*1000)</f>
        <v>34.030787032143486</v>
      </c>
      <c r="C124" s="44">
        <f>IF([1]TrRoad_act!C6=0,"",C23/[1]TrRoad_act!C6*1000)</f>
        <v>33.863286135808046</v>
      </c>
      <c r="D124" s="44">
        <f>IF([1]TrRoad_act!D6=0,"",D23/[1]TrRoad_act!D6*1000)</f>
        <v>33.775397086548168</v>
      </c>
      <c r="E124" s="44">
        <f>IF([1]TrRoad_act!E6=0,"",E23/[1]TrRoad_act!E6*1000)</f>
        <v>33.492596158012873</v>
      </c>
      <c r="F124" s="44">
        <f>IF([1]TrRoad_act!F6=0,"",F23/[1]TrRoad_act!F6*1000)</f>
        <v>33.538917733999433</v>
      </c>
      <c r="G124" s="44">
        <f>IF([1]TrRoad_act!G6=0,"",G23/[1]TrRoad_act!G6*1000)</f>
        <v>33.49932071120319</v>
      </c>
      <c r="H124" s="44">
        <f>IF([1]TrRoad_act!H6=0,"",H23/[1]TrRoad_act!H6*1000)</f>
        <v>33.9941718827315</v>
      </c>
      <c r="I124" s="44">
        <f>IF([1]TrRoad_act!I6=0,"",I23/[1]TrRoad_act!I6*1000)</f>
        <v>33.902255203567371</v>
      </c>
      <c r="J124" s="44">
        <f>IF([1]TrRoad_act!J6=0,"",J23/[1]TrRoad_act!J6*1000)</f>
        <v>33.424383110343847</v>
      </c>
      <c r="K124" s="44">
        <f>IF([1]TrRoad_act!K6=0,"",K23/[1]TrRoad_act!K6*1000)</f>
        <v>32.836623041297599</v>
      </c>
      <c r="L124" s="44">
        <f>IF([1]TrRoad_act!L6=0,"",L23/[1]TrRoad_act!L6*1000)</f>
        <v>32.515056525627507</v>
      </c>
      <c r="M124" s="44">
        <f>IF([1]TrRoad_act!M6=0,"",M23/[1]TrRoad_act!M6*1000)</f>
        <v>32.434737991456991</v>
      </c>
      <c r="N124" s="44">
        <f>IF([1]TrRoad_act!N6=0,"",N23/[1]TrRoad_act!N6*1000)</f>
        <v>32.137482983779485</v>
      </c>
      <c r="O124" s="44">
        <f>IF([1]TrRoad_act!O6=0,"",O23/[1]TrRoad_act!O6*1000)</f>
        <v>31.536663466162207</v>
      </c>
      <c r="P124" s="44">
        <f>IF([1]TrRoad_act!P6=0,"",P23/[1]TrRoad_act!P6*1000)</f>
        <v>32.110428576144152</v>
      </c>
      <c r="Q124" s="44">
        <f>IF([1]TrRoad_act!Q6=0,"",Q23/[1]TrRoad_act!Q6*1000)</f>
        <v>33.795782483362423</v>
      </c>
    </row>
    <row r="125" spans="1:17" ht="11.5" customHeight="1" x14ac:dyDescent="0.35">
      <c r="A125" s="19" t="s">
        <v>41</v>
      </c>
      <c r="B125" s="45">
        <f>IF([1]TrRoad_act!B7=0,"",B24/[1]TrRoad_act!B7*1000)</f>
        <v>34.393254335420693</v>
      </c>
      <c r="C125" s="45">
        <f>IF([1]TrRoad_act!C7=0,"",C24/[1]TrRoad_act!C7*1000)</f>
        <v>34.364282182245738</v>
      </c>
      <c r="D125" s="45">
        <f>IF([1]TrRoad_act!D7=0,"",D24/[1]TrRoad_act!D7*1000)</f>
        <v>34.40199923278081</v>
      </c>
      <c r="E125" s="45">
        <f>IF([1]TrRoad_act!E7=0,"",E24/[1]TrRoad_act!E7*1000)</f>
        <v>34.230191747482394</v>
      </c>
      <c r="F125" s="45">
        <f>IF([1]TrRoad_act!F7=0,"",F24/[1]TrRoad_act!F7*1000)</f>
        <v>34.552425401009813</v>
      </c>
      <c r="G125" s="45">
        <f>IF([1]TrRoad_act!G7=0,"",G24/[1]TrRoad_act!G7*1000)</f>
        <v>34.546882887246291</v>
      </c>
      <c r="H125" s="45">
        <f>IF([1]TrRoad_act!H7=0,"",H24/[1]TrRoad_act!H7*1000)</f>
        <v>35.22177083734617</v>
      </c>
      <c r="I125" s="45">
        <f>IF([1]TrRoad_act!I7=0,"",I24/[1]TrRoad_act!I7*1000)</f>
        <v>35.059818916446943</v>
      </c>
      <c r="J125" s="45">
        <f>IF([1]TrRoad_act!J7=0,"",J24/[1]TrRoad_act!J7*1000)</f>
        <v>34.574736603085675</v>
      </c>
      <c r="K125" s="45">
        <f>IF([1]TrRoad_act!K7=0,"",K24/[1]TrRoad_act!K7*1000)</f>
        <v>33.906126543095624</v>
      </c>
      <c r="L125" s="45">
        <f>IF([1]TrRoad_act!L7=0,"",L24/[1]TrRoad_act!L7*1000)</f>
        <v>33.50053318219539</v>
      </c>
      <c r="M125" s="45">
        <f>IF([1]TrRoad_act!M7=0,"",M24/[1]TrRoad_act!M7*1000)</f>
        <v>33.417076494533461</v>
      </c>
      <c r="N125" s="45">
        <f>IF([1]TrRoad_act!N7=0,"",N24/[1]TrRoad_act!N7*1000)</f>
        <v>33.024400024686827</v>
      </c>
      <c r="O125" s="45">
        <f>IF([1]TrRoad_act!O7=0,"",O24/[1]TrRoad_act!O7*1000)</f>
        <v>32.602361238768722</v>
      </c>
      <c r="P125" s="45">
        <f>IF([1]TrRoad_act!P7=0,"",P24/[1]TrRoad_act!P7*1000)</f>
        <v>33.125949312446849</v>
      </c>
      <c r="Q125" s="45">
        <f>IF([1]TrRoad_act!Q7=0,"",Q24/[1]TrRoad_act!Q7*1000)</f>
        <v>32.501744957521431</v>
      </c>
    </row>
    <row r="126" spans="1:17" ht="11.5" customHeight="1" x14ac:dyDescent="0.35">
      <c r="A126" s="19" t="s">
        <v>42</v>
      </c>
      <c r="B126" s="45">
        <f>IF([1]TrRoad_act!B8=0,"",B27/[1]TrRoad_act!B8*1000)</f>
        <v>32.728790816803055</v>
      </c>
      <c r="C126" s="45">
        <f>IF([1]TrRoad_act!C8=0,"",C27/[1]TrRoad_act!C8*1000)</f>
        <v>32.304815728975946</v>
      </c>
      <c r="D126" s="45">
        <f>IF([1]TrRoad_act!D8=0,"",D27/[1]TrRoad_act!D8*1000)</f>
        <v>32.075214027946473</v>
      </c>
      <c r="E126" s="45">
        <f>IF([1]TrRoad_act!E8=0,"",E27/[1]TrRoad_act!E8*1000)</f>
        <v>31.761052009394461</v>
      </c>
      <c r="F126" s="45">
        <f>IF([1]TrRoad_act!F8=0,"",F27/[1]TrRoad_act!F8*1000)</f>
        <v>31.513792785024226</v>
      </c>
      <c r="G126" s="45">
        <f>IF([1]TrRoad_act!G8=0,"",G27/[1]TrRoad_act!G8*1000)</f>
        <v>31.515510575169763</v>
      </c>
      <c r="H126" s="45">
        <f>IF([1]TrRoad_act!H8=0,"",H27/[1]TrRoad_act!H8*1000)</f>
        <v>31.963902254044932</v>
      </c>
      <c r="I126" s="45">
        <f>IF([1]TrRoad_act!I8=0,"",I27/[1]TrRoad_act!I8*1000)</f>
        <v>32.125734521554442</v>
      </c>
      <c r="J126" s="45">
        <f>IF([1]TrRoad_act!J8=0,"",J27/[1]TrRoad_act!J8*1000)</f>
        <v>31.699936876517487</v>
      </c>
      <c r="K126" s="45">
        <f>IF([1]TrRoad_act!K8=0,"",K27/[1]TrRoad_act!K8*1000)</f>
        <v>31.251863505771006</v>
      </c>
      <c r="L126" s="45">
        <f>IF([1]TrRoad_act!L8=0,"",L27/[1]TrRoad_act!L8*1000)</f>
        <v>31.107849334539349</v>
      </c>
      <c r="M126" s="45">
        <f>IF([1]TrRoad_act!M8=0,"",M27/[1]TrRoad_act!M8*1000)</f>
        <v>30.948885237670861</v>
      </c>
      <c r="N126" s="45">
        <f>IF([1]TrRoad_act!N8=0,"",N27/[1]TrRoad_act!N8*1000)</f>
        <v>30.728170347534277</v>
      </c>
      <c r="O126" s="45">
        <f>IF([1]TrRoad_act!O8=0,"",O27/[1]TrRoad_act!O8*1000)</f>
        <v>30.04727868716672</v>
      </c>
      <c r="P126" s="45">
        <f>IF([1]TrRoad_act!P8=0,"",P27/[1]TrRoad_act!P8*1000)</f>
        <v>30.731092235544736</v>
      </c>
      <c r="Q126" s="45">
        <f>IF([1]TrRoad_act!Q8=0,"",Q27/[1]TrRoad_act!Q8*1000)</f>
        <v>34.250527986345567</v>
      </c>
    </row>
    <row r="127" spans="1:17" ht="11.5" customHeight="1" x14ac:dyDescent="0.35">
      <c r="A127" s="19" t="s">
        <v>43</v>
      </c>
      <c r="B127" s="45">
        <f>IF([1]TrRoad_act!B9=0,"",B30/[1]TrRoad_act!B9*1000)</f>
        <v>39.080715590128285</v>
      </c>
      <c r="C127" s="45">
        <f>IF([1]TrRoad_act!C9=0,"",C30/[1]TrRoad_act!C9*1000)</f>
        <v>39.737437112034002</v>
      </c>
      <c r="D127" s="45">
        <f>IF([1]TrRoad_act!D9=0,"",D30/[1]TrRoad_act!D9*1000)</f>
        <v>39.864005761404435</v>
      </c>
      <c r="E127" s="45">
        <f>IF([1]TrRoad_act!E9=0,"",E30/[1]TrRoad_act!E9*1000)</f>
        <v>39.379537559253578</v>
      </c>
      <c r="F127" s="45">
        <f>IF([1]TrRoad_act!F9=0,"",F30/[1]TrRoad_act!F9*1000)</f>
        <v>40.367674436069571</v>
      </c>
      <c r="G127" s="45">
        <f>IF([1]TrRoad_act!G9=0,"",G30/[1]TrRoad_act!G9*1000)</f>
        <v>41.088395940587041</v>
      </c>
      <c r="H127" s="45">
        <f>IF([1]TrRoad_act!H9=0,"",H30/[1]TrRoad_act!H9*1000)</f>
        <v>42.656634982407851</v>
      </c>
      <c r="I127" s="45">
        <f>IF([1]TrRoad_act!I9=0,"",I30/[1]TrRoad_act!I9*1000)</f>
        <v>41.807976653093014</v>
      </c>
      <c r="J127" s="45">
        <f>IF([1]TrRoad_act!J9=0,"",J30/[1]TrRoad_act!J9*1000)</f>
        <v>42.632656393862391</v>
      </c>
      <c r="K127" s="45">
        <f>IF([1]TrRoad_act!K9=0,"",K30/[1]TrRoad_act!K9*1000)</f>
        <v>42.009152285353039</v>
      </c>
      <c r="L127" s="45">
        <f>IF([1]TrRoad_act!L9=0,"",L30/[1]TrRoad_act!L9*1000)</f>
        <v>40.796078450122579</v>
      </c>
      <c r="M127" s="45">
        <f>IF([1]TrRoad_act!M9=0,"",M30/[1]TrRoad_act!M9*1000)</f>
        <v>43.733252850919442</v>
      </c>
      <c r="N127" s="45">
        <f>IF([1]TrRoad_act!N9=0,"",N30/[1]TrRoad_act!N9*1000)</f>
        <v>44.889315746552597</v>
      </c>
      <c r="O127" s="45">
        <f>IF([1]TrRoad_act!O9=0,"",O30/[1]TrRoad_act!O9*1000)</f>
        <v>43.225160911991672</v>
      </c>
      <c r="P127" s="45">
        <f>IF([1]TrRoad_act!P9=0,"",P30/[1]TrRoad_act!P9*1000)</f>
        <v>43.705581904990588</v>
      </c>
      <c r="Q127" s="45">
        <f>IF([1]TrRoad_act!Q9=0,"",Q30/[1]TrRoad_act!Q9*1000)</f>
        <v>42.560639610160557</v>
      </c>
    </row>
    <row r="128" spans="1:17" ht="11.5" customHeight="1" x14ac:dyDescent="0.35">
      <c r="A128" s="19" t="s">
        <v>44</v>
      </c>
      <c r="B128" s="45">
        <f>IF([1]TrRoad_act!B10=0,"",B31/[1]TrRoad_act!B10*1000)</f>
        <v>39.46896665180212</v>
      </c>
      <c r="C128" s="45">
        <f>IF([1]TrRoad_act!C10=0,"",C31/[1]TrRoad_act!C10*1000)</f>
        <v>40.50599815691146</v>
      </c>
      <c r="D128" s="45">
        <f>IF([1]TrRoad_act!D10=0,"",D31/[1]TrRoad_act!D10*1000)</f>
        <v>40.521247529908749</v>
      </c>
      <c r="E128" s="45">
        <f>IF([1]TrRoad_act!E10=0,"",E31/[1]TrRoad_act!E10*1000)</f>
        <v>40.551818928666783</v>
      </c>
      <c r="F128" s="45">
        <f>IF([1]TrRoad_act!F10=0,"",F31/[1]TrRoad_act!F10*1000)</f>
        <v>41.213639690931025</v>
      </c>
      <c r="G128" s="45">
        <f>IF([1]TrRoad_act!G10=0,"",G31/[1]TrRoad_act!G10*1000)</f>
        <v>42.514880358613212</v>
      </c>
      <c r="H128" s="45">
        <f>IF([1]TrRoad_act!H10=0,"",H31/[1]TrRoad_act!H10*1000)</f>
        <v>42.350084023059786</v>
      </c>
      <c r="I128" s="45">
        <f>IF([1]TrRoad_act!I10=0,"",I31/[1]TrRoad_act!I10*1000)</f>
        <v>42.36150392340069</v>
      </c>
      <c r="J128" s="45">
        <f>IF([1]TrRoad_act!J10=0,"",J31/[1]TrRoad_act!J10*1000)</f>
        <v>40.920353101006079</v>
      </c>
      <c r="K128" s="45">
        <f>IF([1]TrRoad_act!K10=0,"",K31/[1]TrRoad_act!K10*1000)</f>
        <v>39.636651280023138</v>
      </c>
      <c r="L128" s="45">
        <f>IF([1]TrRoad_act!L10=0,"",L31/[1]TrRoad_act!L10*1000)</f>
        <v>38.630348921725918</v>
      </c>
      <c r="M128" s="45">
        <f>IF([1]TrRoad_act!M10=0,"",M31/[1]TrRoad_act!M10*1000)</f>
        <v>39.546864907545</v>
      </c>
      <c r="N128" s="45">
        <f>IF([1]TrRoad_act!N10=0,"",N31/[1]TrRoad_act!N10*1000)</f>
        <v>42.271734630361088</v>
      </c>
      <c r="O128" s="45">
        <f>IF([1]TrRoad_act!O10=0,"",O31/[1]TrRoad_act!O10*1000)</f>
        <v>40.086042395622052</v>
      </c>
      <c r="P128" s="45">
        <f>IF([1]TrRoad_act!P10=0,"",P31/[1]TrRoad_act!P10*1000)</f>
        <v>40.848735320357491</v>
      </c>
      <c r="Q128" s="45">
        <f>IF([1]TrRoad_act!Q10=0,"",Q31/[1]TrRoad_act!Q10*1000)</f>
        <v>39.103430769215059</v>
      </c>
    </row>
    <row r="129" spans="1:17" ht="11.5" customHeight="1" x14ac:dyDescent="0.35">
      <c r="A129" s="19" t="s">
        <v>57</v>
      </c>
      <c r="B129" s="45" t="str">
        <f>IF([1]TrRoad_act!B11=0,"",B34/[1]TrRoad_act!B11*1000)</f>
        <v/>
      </c>
      <c r="C129" s="45" t="str">
        <f>IF([1]TrRoad_act!C11=0,"",C34/[1]TrRoad_act!C11*1000)</f>
        <v/>
      </c>
      <c r="D129" s="45" t="str">
        <f>IF([1]TrRoad_act!D11=0,"",D34/[1]TrRoad_act!D11*1000)</f>
        <v/>
      </c>
      <c r="E129" s="45" t="str">
        <f>IF([1]TrRoad_act!E11=0,"",E34/[1]TrRoad_act!E11*1000)</f>
        <v/>
      </c>
      <c r="F129" s="45" t="str">
        <f>IF([1]TrRoad_act!F11=0,"",F34/[1]TrRoad_act!F11*1000)</f>
        <v/>
      </c>
      <c r="G129" s="45" t="str">
        <f>IF([1]TrRoad_act!G11=0,"",G34/[1]TrRoad_act!G11*1000)</f>
        <v/>
      </c>
      <c r="H129" s="45" t="str">
        <f>IF([1]TrRoad_act!H11=0,"",H34/[1]TrRoad_act!H11*1000)</f>
        <v/>
      </c>
      <c r="I129" s="45" t="str">
        <f>IF([1]TrRoad_act!I11=0,"",I34/[1]TrRoad_act!I11*1000)</f>
        <v/>
      </c>
      <c r="J129" s="45">
        <f>IF([1]TrRoad_act!J11=0,"",J34/[1]TrRoad_act!J11*1000)</f>
        <v>19.691495150278367</v>
      </c>
      <c r="K129" s="45">
        <f>IF([1]TrRoad_act!K11=0,"",K34/[1]TrRoad_act!K11*1000)</f>
        <v>20.146418435119099</v>
      </c>
      <c r="L129" s="45">
        <f>IF([1]TrRoad_act!L11=0,"",L34/[1]TrRoad_act!L11*1000)</f>
        <v>26.894402074614487</v>
      </c>
      <c r="M129" s="45">
        <f>IF([1]TrRoad_act!M11=0,"",M34/[1]TrRoad_act!M11*1000)</f>
        <v>24.142486646596197</v>
      </c>
      <c r="N129" s="45">
        <f>IF([1]TrRoad_act!N11=0,"",N34/[1]TrRoad_act!N11*1000)</f>
        <v>26.747446214990021</v>
      </c>
      <c r="O129" s="45">
        <f>IF([1]TrRoad_act!O11=0,"",O34/[1]TrRoad_act!O11*1000)</f>
        <v>25.811820930501273</v>
      </c>
      <c r="P129" s="45">
        <f>IF([1]TrRoad_act!P11=0,"",P34/[1]TrRoad_act!P11*1000)</f>
        <v>24.772673283033267</v>
      </c>
      <c r="Q129" s="45">
        <f>IF([1]TrRoad_act!Q11=0,"",Q34/[1]TrRoad_act!Q11*1000)</f>
        <v>29.915815504666252</v>
      </c>
    </row>
    <row r="130" spans="1:17" ht="11.5" customHeight="1" x14ac:dyDescent="0.35">
      <c r="A130" s="19" t="s">
        <v>48</v>
      </c>
      <c r="B130" s="45" t="str">
        <f>IF([1]TrRoad_act!B12=0,"",B38/[1]TrRoad_act!B12*1000)</f>
        <v/>
      </c>
      <c r="C130" s="45" t="str">
        <f>IF([1]TrRoad_act!C12=0,"",C38/[1]TrRoad_act!C12*1000)</f>
        <v/>
      </c>
      <c r="D130" s="45" t="str">
        <f>IF([1]TrRoad_act!D12=0,"",D38/[1]TrRoad_act!D12*1000)</f>
        <v/>
      </c>
      <c r="E130" s="45">
        <f>IF([1]TrRoad_act!E12=0,"",E38/[1]TrRoad_act!E12*1000)</f>
        <v>22.21463226628034</v>
      </c>
      <c r="F130" s="45">
        <f>IF([1]TrRoad_act!F12=0,"",F38/[1]TrRoad_act!F12*1000)</f>
        <v>21.162325940800198</v>
      </c>
      <c r="G130" s="45">
        <f>IF([1]TrRoad_act!G12=0,"",G38/[1]TrRoad_act!G12*1000)</f>
        <v>22.913208960906655</v>
      </c>
      <c r="H130" s="45">
        <f>IF([1]TrRoad_act!H12=0,"",H38/[1]TrRoad_act!H12*1000)</f>
        <v>19.261364491376931</v>
      </c>
      <c r="I130" s="45">
        <f>IF([1]TrRoad_act!I12=0,"",I38/[1]TrRoad_act!I12*1000)</f>
        <v>19.053808796534721</v>
      </c>
      <c r="J130" s="45">
        <f>IF([1]TrRoad_act!J12=0,"",J38/[1]TrRoad_act!J12*1000)</f>
        <v>18.912901738033334</v>
      </c>
      <c r="K130" s="45">
        <f>IF([1]TrRoad_act!K12=0,"",K38/[1]TrRoad_act!K12*1000)</f>
        <v>18.902833029909068</v>
      </c>
      <c r="L130" s="45">
        <f>IF([1]TrRoad_act!L12=0,"",L38/[1]TrRoad_act!L12*1000)</f>
        <v>17.037604369295714</v>
      </c>
      <c r="M130" s="45">
        <f>IF([1]TrRoad_act!M12=0,"",M38/[1]TrRoad_act!M12*1000)</f>
        <v>17.365986493311034</v>
      </c>
      <c r="N130" s="45">
        <f>IF([1]TrRoad_act!N12=0,"",N38/[1]TrRoad_act!N12*1000)</f>
        <v>17.95786871574628</v>
      </c>
      <c r="O130" s="45">
        <f>IF([1]TrRoad_act!O12=0,"",O38/[1]TrRoad_act!O12*1000)</f>
        <v>17.805732217993725</v>
      </c>
      <c r="P130" s="45">
        <f>IF([1]TrRoad_act!P12=0,"",P38/[1]TrRoad_act!P12*1000)</f>
        <v>17.987542621331002</v>
      </c>
      <c r="Q130" s="45">
        <f>IF([1]TrRoad_act!Q12=0,"",Q38/[1]TrRoad_act!Q12*1000)</f>
        <v>17.809610249263233</v>
      </c>
    </row>
    <row r="131" spans="1:17" ht="11.5" customHeight="1" x14ac:dyDescent="0.35">
      <c r="A131" s="29" t="s">
        <v>49</v>
      </c>
      <c r="B131" s="44">
        <f>IF([1]TrRoad_act!B13=0,"",B43/[1]TrRoad_act!B13*1000)</f>
        <v>24.261550273256049</v>
      </c>
      <c r="C131" s="44">
        <f>IF([1]TrRoad_act!C13=0,"",C43/[1]TrRoad_act!C13*1000)</f>
        <v>24.335259935779817</v>
      </c>
      <c r="D131" s="44">
        <f>IF([1]TrRoad_act!D13=0,"",D43/[1]TrRoad_act!D13*1000)</f>
        <v>24.575370991467022</v>
      </c>
      <c r="E131" s="44">
        <f>IF([1]TrRoad_act!E13=0,"",E43/[1]TrRoad_act!E13*1000)</f>
        <v>24.280897935197824</v>
      </c>
      <c r="F131" s="44">
        <f>IF([1]TrRoad_act!F13=0,"",F43/[1]TrRoad_act!F13*1000)</f>
        <v>24.374365847295358</v>
      </c>
      <c r="G131" s="44">
        <f>IF([1]TrRoad_act!G13=0,"",G43/[1]TrRoad_act!G13*1000)</f>
        <v>24.054941357247337</v>
      </c>
      <c r="H131" s="44">
        <f>IF([1]TrRoad_act!H13=0,"",H43/[1]TrRoad_act!H13*1000)</f>
        <v>24.367081061518213</v>
      </c>
      <c r="I131" s="44">
        <f>IF([1]TrRoad_act!I13=0,"",I43/[1]TrRoad_act!I13*1000)</f>
        <v>23.91034930041965</v>
      </c>
      <c r="J131" s="44">
        <f>IF([1]TrRoad_act!J13=0,"",J43/[1]TrRoad_act!J13*1000)</f>
        <v>23.56442897488305</v>
      </c>
      <c r="K131" s="44">
        <f>IF([1]TrRoad_act!K13=0,"",K43/[1]TrRoad_act!K13*1000)</f>
        <v>24.237366745639111</v>
      </c>
      <c r="L131" s="44">
        <f>IF([1]TrRoad_act!L13=0,"",L43/[1]TrRoad_act!L13*1000)</f>
        <v>24.436193584344199</v>
      </c>
      <c r="M131" s="44">
        <f>IF([1]TrRoad_act!M13=0,"",M43/[1]TrRoad_act!M13*1000)</f>
        <v>24.259906994274463</v>
      </c>
      <c r="N131" s="44">
        <f>IF([1]TrRoad_act!N13=0,"",N43/[1]TrRoad_act!N13*1000)</f>
        <v>23.854342398775419</v>
      </c>
      <c r="O131" s="44">
        <f>IF([1]TrRoad_act!O13=0,"",O43/[1]TrRoad_act!O13*1000)</f>
        <v>23.980020014500489</v>
      </c>
      <c r="P131" s="44">
        <f>IF([1]TrRoad_act!P13=0,"",P43/[1]TrRoad_act!P13*1000)</f>
        <v>24.543851639611344</v>
      </c>
      <c r="Q131" s="44">
        <f>IF([1]TrRoad_act!Q13=0,"",Q43/[1]TrRoad_act!Q13*1000)</f>
        <v>24.985079351223849</v>
      </c>
    </row>
    <row r="132" spans="1:17" ht="11.5" customHeight="1" x14ac:dyDescent="0.35">
      <c r="A132" s="19" t="s">
        <v>41</v>
      </c>
      <c r="B132" s="45">
        <f>IF([1]TrRoad_act!B14=0,"",B44/[1]TrRoad_act!B14*1000)</f>
        <v>25.146922668385635</v>
      </c>
      <c r="C132" s="45">
        <f>IF([1]TrRoad_act!C14=0,"",C44/[1]TrRoad_act!C14*1000)</f>
        <v>25.164812747420385</v>
      </c>
      <c r="D132" s="45">
        <f>IF([1]TrRoad_act!D14=0,"",D44/[1]TrRoad_act!D14*1000)</f>
        <v>25.008101266713005</v>
      </c>
      <c r="E132" s="45">
        <f>IF([1]TrRoad_act!E14=0,"",E44/[1]TrRoad_act!E14*1000)</f>
        <v>24.324386241357054</v>
      </c>
      <c r="F132" s="45">
        <f>IF([1]TrRoad_act!F14=0,"",F44/[1]TrRoad_act!F14*1000)</f>
        <v>23.953761596211294</v>
      </c>
      <c r="G132" s="45">
        <f>IF([1]TrRoad_act!G14=0,"",G44/[1]TrRoad_act!G14*1000)</f>
        <v>23.560835083431272</v>
      </c>
      <c r="H132" s="45">
        <f>IF([1]TrRoad_act!H14=0,"",H44/[1]TrRoad_act!H14*1000)</f>
        <v>24.130276089720869</v>
      </c>
      <c r="I132" s="45">
        <f>IF([1]TrRoad_act!I14=0,"",I44/[1]TrRoad_act!I14*1000)</f>
        <v>23.009506647382636</v>
      </c>
      <c r="J132" s="45">
        <f>IF([1]TrRoad_act!J14=0,"",J44/[1]TrRoad_act!J14*1000)</f>
        <v>22.513056718991031</v>
      </c>
      <c r="K132" s="45">
        <f>IF([1]TrRoad_act!K14=0,"",K44/[1]TrRoad_act!K14*1000)</f>
        <v>22.568555657041561</v>
      </c>
      <c r="L132" s="45">
        <f>IF([1]TrRoad_act!L14=0,"",L44/[1]TrRoad_act!L14*1000)</f>
        <v>22.221226894209131</v>
      </c>
      <c r="M132" s="45">
        <f>IF([1]TrRoad_act!M14=0,"",M44/[1]TrRoad_act!M14*1000)</f>
        <v>21.528762792858572</v>
      </c>
      <c r="N132" s="45">
        <f>IF([1]TrRoad_act!N14=0,"",N44/[1]TrRoad_act!N14*1000)</f>
        <v>21.033590549372917</v>
      </c>
      <c r="O132" s="45">
        <f>IF([1]TrRoad_act!O14=0,"",O44/[1]TrRoad_act!O14*1000)</f>
        <v>20.068808021311021</v>
      </c>
      <c r="P132" s="45">
        <f>IF([1]TrRoad_act!P14=0,"",P44/[1]TrRoad_act!P14*1000)</f>
        <v>20.754078059013942</v>
      </c>
      <c r="Q132" s="45">
        <f>IF([1]TrRoad_act!Q14=0,"",Q44/[1]TrRoad_act!Q14*1000)</f>
        <v>20.616227489797652</v>
      </c>
    </row>
    <row r="133" spans="1:17" ht="11.5" customHeight="1" x14ac:dyDescent="0.35">
      <c r="A133" s="19" t="s">
        <v>42</v>
      </c>
      <c r="B133" s="45">
        <f>IF([1]TrRoad_act!B15=0,"",B47/[1]TrRoad_act!B15*1000)</f>
        <v>24.315490996190977</v>
      </c>
      <c r="C133" s="45">
        <f>IF([1]TrRoad_act!C15=0,"",C47/[1]TrRoad_act!C15*1000)</f>
        <v>24.396263061687339</v>
      </c>
      <c r="D133" s="45">
        <f>IF([1]TrRoad_act!D15=0,"",D47/[1]TrRoad_act!D15*1000)</f>
        <v>24.642443160644888</v>
      </c>
      <c r="E133" s="45">
        <f>IF([1]TrRoad_act!E15=0,"",E47/[1]TrRoad_act!E15*1000)</f>
        <v>24.350013187923423</v>
      </c>
      <c r="F133" s="45">
        <f>IF([1]TrRoad_act!F15=0,"",F47/[1]TrRoad_act!F15*1000)</f>
        <v>24.459292993992815</v>
      </c>
      <c r="G133" s="45">
        <f>IF([1]TrRoad_act!G15=0,"",G47/[1]TrRoad_act!G15*1000)</f>
        <v>24.174963356681225</v>
      </c>
      <c r="H133" s="45">
        <f>IF([1]TrRoad_act!H15=0,"",H47/[1]TrRoad_act!H15*1000)</f>
        <v>24.48504809343056</v>
      </c>
      <c r="I133" s="45">
        <f>IF([1]TrRoad_act!I15=0,"",I47/[1]TrRoad_act!I15*1000)</f>
        <v>24.037939389784697</v>
      </c>
      <c r="J133" s="45">
        <f>IF([1]TrRoad_act!J15=0,"",J47/[1]TrRoad_act!J15*1000)</f>
        <v>23.687225614581941</v>
      </c>
      <c r="K133" s="45">
        <f>IF([1]TrRoad_act!K15=0,"",K47/[1]TrRoad_act!K15*1000)</f>
        <v>24.395882919904743</v>
      </c>
      <c r="L133" s="45">
        <f>IF([1]TrRoad_act!L15=0,"",L47/[1]TrRoad_act!L15*1000)</f>
        <v>24.608907031415473</v>
      </c>
      <c r="M133" s="45">
        <f>IF([1]TrRoad_act!M15=0,"",M47/[1]TrRoad_act!M15*1000)</f>
        <v>24.401066036452626</v>
      </c>
      <c r="N133" s="45">
        <f>IF([1]TrRoad_act!N15=0,"",N47/[1]TrRoad_act!N15*1000)</f>
        <v>23.966474782209211</v>
      </c>
      <c r="O133" s="45">
        <f>IF([1]TrRoad_act!O15=0,"",O47/[1]TrRoad_act!O15*1000)</f>
        <v>24.105041053375459</v>
      </c>
      <c r="P133" s="45">
        <f>IF([1]TrRoad_act!P15=0,"",P47/[1]TrRoad_act!P15*1000)</f>
        <v>24.689990805762044</v>
      </c>
      <c r="Q133" s="45">
        <f>IF([1]TrRoad_act!Q15=0,"",Q47/[1]TrRoad_act!Q15*1000)</f>
        <v>25.189851028916785</v>
      </c>
    </row>
    <row r="134" spans="1:17" ht="11.5" customHeight="1" x14ac:dyDescent="0.35">
      <c r="A134" s="19" t="s">
        <v>43</v>
      </c>
      <c r="B134" s="45">
        <f>IF([1]TrRoad_act!B16=0,"",B50/[1]TrRoad_act!B16*1000)</f>
        <v>15.988653113081924</v>
      </c>
      <c r="C134" s="45">
        <f>IF([1]TrRoad_act!C16=0,"",C50/[1]TrRoad_act!C16*1000)</f>
        <v>16.854933816286255</v>
      </c>
      <c r="D134" s="45">
        <f>IF([1]TrRoad_act!D16=0,"",D50/[1]TrRoad_act!D16*1000)</f>
        <v>17.749000726069188</v>
      </c>
      <c r="E134" s="45">
        <f>IF([1]TrRoad_act!E16=0,"",E50/[1]TrRoad_act!E16*1000)</f>
        <v>17.688248049577879</v>
      </c>
      <c r="F134" s="45">
        <f>IF([1]TrRoad_act!F16=0,"",F50/[1]TrRoad_act!F16*1000)</f>
        <v>16.067226603815271</v>
      </c>
      <c r="G134" s="45">
        <f>IF([1]TrRoad_act!G16=0,"",G50/[1]TrRoad_act!G16*1000)</f>
        <v>17.024456994769462</v>
      </c>
      <c r="H134" s="45">
        <f>IF([1]TrRoad_act!H16=0,"",H50/[1]TrRoad_act!H16*1000)</f>
        <v>16.611767429614812</v>
      </c>
      <c r="I134" s="45">
        <f>IF([1]TrRoad_act!I16=0,"",I50/[1]TrRoad_act!I16*1000)</f>
        <v>17.598821353219979</v>
      </c>
      <c r="J134" s="45">
        <f>IF([1]TrRoad_act!J16=0,"",J50/[1]TrRoad_act!J16*1000)</f>
        <v>17.558088976170037</v>
      </c>
      <c r="K134" s="45">
        <f>IF([1]TrRoad_act!K16=0,"",K50/[1]TrRoad_act!K16*1000)</f>
        <v>18.837289868721516</v>
      </c>
      <c r="L134" s="45">
        <f>IF([1]TrRoad_act!L16=0,"",L50/[1]TrRoad_act!L16*1000)</f>
        <v>19.631245849955267</v>
      </c>
      <c r="M134" s="45">
        <f>IF([1]TrRoad_act!M16=0,"",M50/[1]TrRoad_act!M16*1000)</f>
        <v>20.401717376621097</v>
      </c>
      <c r="N134" s="45">
        <f>IF([1]TrRoad_act!N16=0,"",N50/[1]TrRoad_act!N16*1000)</f>
        <v>20.273757614439241</v>
      </c>
      <c r="O134" s="45">
        <f>IF([1]TrRoad_act!O16=0,"",O50/[1]TrRoad_act!O16*1000)</f>
        <v>20.84782332448334</v>
      </c>
      <c r="P134" s="45">
        <f>IF([1]TrRoad_act!P16=0,"",P50/[1]TrRoad_act!P16*1000)</f>
        <v>20.501377095929698</v>
      </c>
      <c r="Q134" s="45">
        <f>IF([1]TrRoad_act!Q16=0,"",Q50/[1]TrRoad_act!Q16*1000)</f>
        <v>22.303308933309822</v>
      </c>
    </row>
    <row r="135" spans="1:17" ht="11.5" customHeight="1" x14ac:dyDescent="0.35">
      <c r="A135" s="19" t="s">
        <v>44</v>
      </c>
      <c r="B135" s="45">
        <f>IF([1]TrRoad_act!B17=0,"",B51/[1]TrRoad_act!B17*1000)</f>
        <v>22.585415250135672</v>
      </c>
      <c r="C135" s="45">
        <f>IF([1]TrRoad_act!C17=0,"",C51/[1]TrRoad_act!C17*1000)</f>
        <v>22.267082979396946</v>
      </c>
      <c r="D135" s="45">
        <f>IF([1]TrRoad_act!D17=0,"",D51/[1]TrRoad_act!D17*1000)</f>
        <v>22.011750590883207</v>
      </c>
      <c r="E135" s="45">
        <f>IF([1]TrRoad_act!E17=0,"",E51/[1]TrRoad_act!E17*1000)</f>
        <v>22.404460475203521</v>
      </c>
      <c r="F135" s="45">
        <f>IF([1]TrRoad_act!F17=0,"",F51/[1]TrRoad_act!F17*1000)</f>
        <v>22.593237120333651</v>
      </c>
      <c r="G135" s="45">
        <f>IF([1]TrRoad_act!G17=0,"",G51/[1]TrRoad_act!G17*1000)</f>
        <v>20.892415046189392</v>
      </c>
      <c r="H135" s="45">
        <f>IF([1]TrRoad_act!H17=0,"",H51/[1]TrRoad_act!H17*1000)</f>
        <v>22.052917381399553</v>
      </c>
      <c r="I135" s="45">
        <f>IF([1]TrRoad_act!I17=0,"",I51/[1]TrRoad_act!I17*1000)</f>
        <v>21.130168119309577</v>
      </c>
      <c r="J135" s="45">
        <f>IF([1]TrRoad_act!J17=0,"",J51/[1]TrRoad_act!J17*1000)</f>
        <v>21.057642736610056</v>
      </c>
      <c r="K135" s="45">
        <f>IF([1]TrRoad_act!K17=0,"",K51/[1]TrRoad_act!K17*1000)</f>
        <v>20.927774532839813</v>
      </c>
      <c r="L135" s="45">
        <f>IF([1]TrRoad_act!L17=0,"",L51/[1]TrRoad_act!L17*1000)</f>
        <v>21.090702407029106</v>
      </c>
      <c r="M135" s="45">
        <f>IF([1]TrRoad_act!M17=0,"",M51/[1]TrRoad_act!M17*1000)</f>
        <v>22.092379803177014</v>
      </c>
      <c r="N135" s="45">
        <f>IF([1]TrRoad_act!N17=0,"",N51/[1]TrRoad_act!N17*1000)</f>
        <v>22.592675160547916</v>
      </c>
      <c r="O135" s="45">
        <f>IF([1]TrRoad_act!O17=0,"",O51/[1]TrRoad_act!O17*1000)</f>
        <v>23.130916945678706</v>
      </c>
      <c r="P135" s="45">
        <f>IF([1]TrRoad_act!P17=0,"",P51/[1]TrRoad_act!P17*1000)</f>
        <v>23.412962625400468</v>
      </c>
      <c r="Q135" s="45">
        <f>IF([1]TrRoad_act!Q17=0,"",Q51/[1]TrRoad_act!Q17*1000)</f>
        <v>23.359066342917014</v>
      </c>
    </row>
    <row r="136" spans="1:17" ht="11.5" customHeight="1" x14ac:dyDescent="0.35">
      <c r="A136" s="19" t="s">
        <v>48</v>
      </c>
      <c r="B136" s="45">
        <f>IF([1]TrRoad_act!B18=0,"",B57/[1]TrRoad_act!B18*1000)</f>
        <v>12.951529965074412</v>
      </c>
      <c r="C136" s="45">
        <f>IF([1]TrRoad_act!C18=0,"",C57/[1]TrRoad_act!C18*1000)</f>
        <v>13.235811665558812</v>
      </c>
      <c r="D136" s="45">
        <f>IF([1]TrRoad_act!D18=0,"",D57/[1]TrRoad_act!D18*1000)</f>
        <v>13.520444776469276</v>
      </c>
      <c r="E136" s="45">
        <f>IF([1]TrRoad_act!E18=0,"",E57/[1]TrRoad_act!E18*1000)</f>
        <v>13.161762664833137</v>
      </c>
      <c r="F136" s="45">
        <f>IF([1]TrRoad_act!F18=0,"",F57/[1]TrRoad_act!F18*1000)</f>
        <v>13.391333978059295</v>
      </c>
      <c r="G136" s="45">
        <f>IF([1]TrRoad_act!G18=0,"",G57/[1]TrRoad_act!G18*1000)</f>
        <v>12.364128351495214</v>
      </c>
      <c r="H136" s="45">
        <f>IF([1]TrRoad_act!H18=0,"",H57/[1]TrRoad_act!H18*1000)</f>
        <v>12.491867945005611</v>
      </c>
      <c r="I136" s="45">
        <f>IF([1]TrRoad_act!I18=0,"",I57/[1]TrRoad_act!I18*1000)</f>
        <v>12.695845188757174</v>
      </c>
      <c r="J136" s="45">
        <f>IF([1]TrRoad_act!J18=0,"",J57/[1]TrRoad_act!J18*1000)</f>
        <v>12.531981759744996</v>
      </c>
      <c r="K136" s="45">
        <f>IF([1]TrRoad_act!K18=0,"",K57/[1]TrRoad_act!K18*1000)</f>
        <v>13.497595918586342</v>
      </c>
      <c r="L136" s="45">
        <f>IF([1]TrRoad_act!L18=0,"",L57/[1]TrRoad_act!L18*1000)</f>
        <v>14.056210018250118</v>
      </c>
      <c r="M136" s="45">
        <f>IF([1]TrRoad_act!M18=0,"",M57/[1]TrRoad_act!M18*1000)</f>
        <v>14.199919648407127</v>
      </c>
      <c r="N136" s="45">
        <f>IF([1]TrRoad_act!N18=0,"",N57/[1]TrRoad_act!N18*1000)</f>
        <v>14.097857138335261</v>
      </c>
      <c r="O136" s="45">
        <f>IF([1]TrRoad_act!O18=0,"",O57/[1]TrRoad_act!O18*1000)</f>
        <v>13.107805527684551</v>
      </c>
      <c r="P136" s="45">
        <f>IF([1]TrRoad_act!P18=0,"",P57/[1]TrRoad_act!P18*1000)</f>
        <v>12.786114093792953</v>
      </c>
      <c r="Q136" s="45">
        <f>IF([1]TrRoad_act!Q18=0,"",Q57/[1]TrRoad_act!Q18*1000)</f>
        <v>12.817824297466663</v>
      </c>
    </row>
    <row r="137" spans="1:17" ht="11.5" customHeight="1" x14ac:dyDescent="0.35">
      <c r="A137" s="23" t="s">
        <v>61</v>
      </c>
      <c r="B137" s="42">
        <f>IF([1]TrRoad_act!B19=0,"",B62/[1]TrRoad_act!B19*1000)</f>
        <v>51.86787738974558</v>
      </c>
      <c r="C137" s="42">
        <f>IF([1]TrRoad_act!C19=0,"",C62/[1]TrRoad_act!C19*1000)</f>
        <v>51.670590194696388</v>
      </c>
      <c r="D137" s="42">
        <f>IF([1]TrRoad_act!D19=0,"",D62/[1]TrRoad_act!D19*1000)</f>
        <v>50.824425774742814</v>
      </c>
      <c r="E137" s="42">
        <f>IF([1]TrRoad_act!E19=0,"",E62/[1]TrRoad_act!E19*1000)</f>
        <v>52.273107964735608</v>
      </c>
      <c r="F137" s="42">
        <f>IF([1]TrRoad_act!F19=0,"",F62/[1]TrRoad_act!F19*1000)</f>
        <v>50.253648599653545</v>
      </c>
      <c r="G137" s="42">
        <f>IF([1]TrRoad_act!G19=0,"",G62/[1]TrRoad_act!G19*1000)</f>
        <v>50.36417109524772</v>
      </c>
      <c r="H137" s="42">
        <f>IF([1]TrRoad_act!H19=0,"",H62/[1]TrRoad_act!H19*1000)</f>
        <v>49.998912635189875</v>
      </c>
      <c r="I137" s="42">
        <f>IF([1]TrRoad_act!I19=0,"",I62/[1]TrRoad_act!I19*1000)</f>
        <v>49.803925646642242</v>
      </c>
      <c r="J137" s="42">
        <f>IF([1]TrRoad_act!J19=0,"",J62/[1]TrRoad_act!J19*1000)</f>
        <v>49.666350342748949</v>
      </c>
      <c r="K137" s="42">
        <f>IF([1]TrRoad_act!K19=0,"",K62/[1]TrRoad_act!K19*1000)</f>
        <v>51.861122321402298</v>
      </c>
      <c r="L137" s="42">
        <f>IF([1]TrRoad_act!L19=0,"",L62/[1]TrRoad_act!L19*1000)</f>
        <v>51.712461045325213</v>
      </c>
      <c r="M137" s="42">
        <f>IF([1]TrRoad_act!M19=0,"",M62/[1]TrRoad_act!M19*1000)</f>
        <v>51.471738764007164</v>
      </c>
      <c r="N137" s="42">
        <f>IF([1]TrRoad_act!N19=0,"",N62/[1]TrRoad_act!N19*1000)</f>
        <v>50.878147780255212</v>
      </c>
      <c r="O137" s="42">
        <f>IF([1]TrRoad_act!O19=0,"",O62/[1]TrRoad_act!O19*1000)</f>
        <v>49.35974830211498</v>
      </c>
      <c r="P137" s="42">
        <f>IF([1]TrRoad_act!P19=0,"",P62/[1]TrRoad_act!P19*1000)</f>
        <v>48.829225189960979</v>
      </c>
      <c r="Q137" s="42">
        <f>IF([1]TrRoad_act!Q19=0,"",Q62/[1]TrRoad_act!Q19*1000)</f>
        <v>48.220427326598035</v>
      </c>
    </row>
    <row r="138" spans="1:17" ht="11.5" customHeight="1" x14ac:dyDescent="0.35">
      <c r="A138" s="33" t="s">
        <v>50</v>
      </c>
      <c r="B138" s="43">
        <f>IF([1]TrRoad_act!B20=0,"",B63/[1]TrRoad_act!B20*1000)</f>
        <v>296.1170940981836</v>
      </c>
      <c r="C138" s="43">
        <f>IF([1]TrRoad_act!C20=0,"",C63/[1]TrRoad_act!C20*1000)</f>
        <v>288.43364248811775</v>
      </c>
      <c r="D138" s="43">
        <f>IF([1]TrRoad_act!D20=0,"",D63/[1]TrRoad_act!D20*1000)</f>
        <v>286.29950589118693</v>
      </c>
      <c r="E138" s="43">
        <f>IF([1]TrRoad_act!E20=0,"",E63/[1]TrRoad_act!E20*1000)</f>
        <v>283.87134463294547</v>
      </c>
      <c r="F138" s="43">
        <f>IF([1]TrRoad_act!F20=0,"",F63/[1]TrRoad_act!F20*1000)</f>
        <v>279.53114261752154</v>
      </c>
      <c r="G138" s="43">
        <f>IF([1]TrRoad_act!G20=0,"",G63/[1]TrRoad_act!G20*1000)</f>
        <v>277.80641625073775</v>
      </c>
      <c r="H138" s="43">
        <f>IF([1]TrRoad_act!H20=0,"",H63/[1]TrRoad_act!H20*1000)</f>
        <v>270.69476473761557</v>
      </c>
      <c r="I138" s="43">
        <f>IF([1]TrRoad_act!I20=0,"",I63/[1]TrRoad_act!I20*1000)</f>
        <v>267.27406117013891</v>
      </c>
      <c r="J138" s="43">
        <f>IF([1]TrRoad_act!J20=0,"",J63/[1]TrRoad_act!J20*1000)</f>
        <v>267.27428102690772</v>
      </c>
      <c r="K138" s="43">
        <f>IF([1]TrRoad_act!K20=0,"",K63/[1]TrRoad_act!K20*1000)</f>
        <v>265.74267111222429</v>
      </c>
      <c r="L138" s="43">
        <f>IF([1]TrRoad_act!L20=0,"",L63/[1]TrRoad_act!L20*1000)</f>
        <v>266.04979223539357</v>
      </c>
      <c r="M138" s="43">
        <f>IF([1]TrRoad_act!M20=0,"",M63/[1]TrRoad_act!M20*1000)</f>
        <v>263.70635862446329</v>
      </c>
      <c r="N138" s="43">
        <f>IF([1]TrRoad_act!N20=0,"",N63/[1]TrRoad_act!N20*1000)</f>
        <v>257.37765225526937</v>
      </c>
      <c r="O138" s="43">
        <f>IF([1]TrRoad_act!O20=0,"",O63/[1]TrRoad_act!O20*1000)</f>
        <v>250.30065487878832</v>
      </c>
      <c r="P138" s="43">
        <f>IF([1]TrRoad_act!P20=0,"",P63/[1]TrRoad_act!P20*1000)</f>
        <v>246.56372330670905</v>
      </c>
      <c r="Q138" s="43">
        <f>IF([1]TrRoad_act!Q20=0,"",Q63/[1]TrRoad_act!Q20*1000)</f>
        <v>240.56263461104695</v>
      </c>
    </row>
    <row r="139" spans="1:17" ht="11.5" customHeight="1" x14ac:dyDescent="0.35">
      <c r="A139" s="19" t="s">
        <v>41</v>
      </c>
      <c r="B139" s="45">
        <f>IF([1]TrRoad_act!B21=0,"",B64/[1]TrRoad_act!B21*1000)</f>
        <v>424.44544959518203</v>
      </c>
      <c r="C139" s="45">
        <f>IF([1]TrRoad_act!C21=0,"",C64/[1]TrRoad_act!C21*1000)</f>
        <v>419.43026252302707</v>
      </c>
      <c r="D139" s="45">
        <f>IF([1]TrRoad_act!D21=0,"",D64/[1]TrRoad_act!D21*1000)</f>
        <v>414.82426056524343</v>
      </c>
      <c r="E139" s="45">
        <f>IF([1]TrRoad_act!E21=0,"",E64/[1]TrRoad_act!E21*1000)</f>
        <v>410.45433812068512</v>
      </c>
      <c r="F139" s="45">
        <f>IF([1]TrRoad_act!F21=0,"",F64/[1]TrRoad_act!F21*1000)</f>
        <v>404.94583607466501</v>
      </c>
      <c r="G139" s="45">
        <f>IF([1]TrRoad_act!G21=0,"",G64/[1]TrRoad_act!G21*1000)</f>
        <v>400.59601337556006</v>
      </c>
      <c r="H139" s="45">
        <f>IF([1]TrRoad_act!H21=0,"",H64/[1]TrRoad_act!H21*1000)</f>
        <v>399.20681727669495</v>
      </c>
      <c r="I139" s="45">
        <f>IF([1]TrRoad_act!I21=0,"",I64/[1]TrRoad_act!I21*1000)</f>
        <v>397.98916587512878</v>
      </c>
      <c r="J139" s="45">
        <f>IF([1]TrRoad_act!J21=0,"",J64/[1]TrRoad_act!J21*1000)</f>
        <v>395.22417761535797</v>
      </c>
      <c r="K139" s="45">
        <f>IF([1]TrRoad_act!K21=0,"",K64/[1]TrRoad_act!K21*1000)</f>
        <v>392.24183373703477</v>
      </c>
      <c r="L139" s="45">
        <f>IF([1]TrRoad_act!L21=0,"",L64/[1]TrRoad_act!L21*1000)</f>
        <v>381.12362256686913</v>
      </c>
      <c r="M139" s="45">
        <f>IF([1]TrRoad_act!M21=0,"",M64/[1]TrRoad_act!M21*1000)</f>
        <v>371.60072799312326</v>
      </c>
      <c r="N139" s="45">
        <f>IF([1]TrRoad_act!N21=0,"",N64/[1]TrRoad_act!N21*1000)</f>
        <v>361.50434491183267</v>
      </c>
      <c r="O139" s="45">
        <f>IF([1]TrRoad_act!O21=0,"",O64/[1]TrRoad_act!O21*1000)</f>
        <v>353.17681737710933</v>
      </c>
      <c r="P139" s="45">
        <f>IF([1]TrRoad_act!P21=0,"",P64/[1]TrRoad_act!P21*1000)</f>
        <v>342.92359200148906</v>
      </c>
      <c r="Q139" s="45">
        <f>IF([1]TrRoad_act!Q21=0,"",Q64/[1]TrRoad_act!Q21*1000)</f>
        <v>332.08716525853845</v>
      </c>
    </row>
    <row r="140" spans="1:17" ht="11.5" customHeight="1" x14ac:dyDescent="0.35">
      <c r="A140" s="19" t="s">
        <v>42</v>
      </c>
      <c r="B140" s="45">
        <f>IF([1]TrRoad_act!B22=0,"",B67/[1]TrRoad_act!B22*1000)</f>
        <v>278.27002029186912</v>
      </c>
      <c r="C140" s="45">
        <f>IF([1]TrRoad_act!C22=0,"",C67/[1]TrRoad_act!C22*1000)</f>
        <v>272.14742731872917</v>
      </c>
      <c r="D140" s="45">
        <f>IF([1]TrRoad_act!D22=0,"",D67/[1]TrRoad_act!D22*1000)</f>
        <v>271.89357736164436</v>
      </c>
      <c r="E140" s="45">
        <f>IF([1]TrRoad_act!E22=0,"",E67/[1]TrRoad_act!E22*1000)</f>
        <v>271.21912969565022</v>
      </c>
      <c r="F140" s="45">
        <f>IF([1]TrRoad_act!F22=0,"",F67/[1]TrRoad_act!F22*1000)</f>
        <v>268.50375525991763</v>
      </c>
      <c r="G140" s="45">
        <f>IF([1]TrRoad_act!G22=0,"",G67/[1]TrRoad_act!G22*1000)</f>
        <v>268.12098123993496</v>
      </c>
      <c r="H140" s="45">
        <f>IF([1]TrRoad_act!H22=0,"",H67/[1]TrRoad_act!H22*1000)</f>
        <v>261.34205067621713</v>
      </c>
      <c r="I140" s="45">
        <f>IF([1]TrRoad_act!I22=0,"",I67/[1]TrRoad_act!I22*1000)</f>
        <v>258.81684979478905</v>
      </c>
      <c r="J140" s="45">
        <f>IF([1]TrRoad_act!J22=0,"",J67/[1]TrRoad_act!J22*1000)</f>
        <v>259.45614556277491</v>
      </c>
      <c r="K140" s="45">
        <f>IF([1]TrRoad_act!K22=0,"",K67/[1]TrRoad_act!K22*1000)</f>
        <v>258.26404021462366</v>
      </c>
      <c r="L140" s="45">
        <f>IF([1]TrRoad_act!L22=0,"",L67/[1]TrRoad_act!L22*1000)</f>
        <v>259.56814331281851</v>
      </c>
      <c r="M140" s="45">
        <f>IF([1]TrRoad_act!M22=0,"",M67/[1]TrRoad_act!M22*1000)</f>
        <v>257.89288162109256</v>
      </c>
      <c r="N140" s="45">
        <f>IF([1]TrRoad_act!N22=0,"",N67/[1]TrRoad_act!N22*1000)</f>
        <v>251.93071262221139</v>
      </c>
      <c r="O140" s="45">
        <f>IF([1]TrRoad_act!O22=0,"",O67/[1]TrRoad_act!O22*1000)</f>
        <v>245.06334726099996</v>
      </c>
      <c r="P140" s="45">
        <f>IF([1]TrRoad_act!P22=0,"",P67/[1]TrRoad_act!P22*1000)</f>
        <v>241.77540909049506</v>
      </c>
      <c r="Q140" s="45">
        <f>IF([1]TrRoad_act!Q22=0,"",Q67/[1]TrRoad_act!Q22*1000)</f>
        <v>235.95609455778859</v>
      </c>
    </row>
    <row r="141" spans="1:17" ht="11.5" customHeight="1" x14ac:dyDescent="0.35">
      <c r="A141" s="19" t="s">
        <v>43</v>
      </c>
      <c r="B141" s="45">
        <f>IF([1]TrRoad_act!B23=0,"",B70/[1]TrRoad_act!B23*1000)</f>
        <v>658.95718283461474</v>
      </c>
      <c r="C141" s="45">
        <f>IF([1]TrRoad_act!C23=0,"",C70/[1]TrRoad_act!C23*1000)</f>
        <v>467.26275969528712</v>
      </c>
      <c r="D141" s="45">
        <f>IF([1]TrRoad_act!D23=0,"",D70/[1]TrRoad_act!D23*1000)</f>
        <v>365.23527958789623</v>
      </c>
      <c r="E141" s="45">
        <f>IF([1]TrRoad_act!E23=0,"",E70/[1]TrRoad_act!E23*1000)</f>
        <v>328.09478450490508</v>
      </c>
      <c r="F141" s="45">
        <f>IF([1]TrRoad_act!F23=0,"",F70/[1]TrRoad_act!F23*1000)</f>
        <v>313.04412540704192</v>
      </c>
      <c r="G141" s="45">
        <f>IF([1]TrRoad_act!G23=0,"",G70/[1]TrRoad_act!G23*1000)</f>
        <v>297.35549155834553</v>
      </c>
      <c r="H141" s="45">
        <f>IF([1]TrRoad_act!H23=0,"",H70/[1]TrRoad_act!H23*1000)</f>
        <v>296.96860000124246</v>
      </c>
      <c r="I141" s="45">
        <f>IF([1]TrRoad_act!I23=0,"",I70/[1]TrRoad_act!I23*1000)</f>
        <v>293.06691923184866</v>
      </c>
      <c r="J141" s="45">
        <f>IF([1]TrRoad_act!J23=0,"",J70/[1]TrRoad_act!J23*1000)</f>
        <v>298.79316142948943</v>
      </c>
      <c r="K141" s="45">
        <f>IF([1]TrRoad_act!K23=0,"",K70/[1]TrRoad_act!K23*1000)</f>
        <v>320.42978970647027</v>
      </c>
      <c r="L141" s="45">
        <f>IF([1]TrRoad_act!L23=0,"",L70/[1]TrRoad_act!L23*1000)</f>
        <v>323.46100874963093</v>
      </c>
      <c r="M141" s="45">
        <f>IF([1]TrRoad_act!M23=0,"",M70/[1]TrRoad_act!M23*1000)</f>
        <v>332.68801596202081</v>
      </c>
      <c r="N141" s="45">
        <f>IF([1]TrRoad_act!N23=0,"",N70/[1]TrRoad_act!N23*1000)</f>
        <v>333.17582239858433</v>
      </c>
      <c r="O141" s="45">
        <f>IF([1]TrRoad_act!O23=0,"",O70/[1]TrRoad_act!O23*1000)</f>
        <v>323.42000288881252</v>
      </c>
      <c r="P141" s="45">
        <f>IF([1]TrRoad_act!P23=0,"",P70/[1]TrRoad_act!P23*1000)</f>
        <v>334.68867460417141</v>
      </c>
      <c r="Q141" s="45">
        <f>IF([1]TrRoad_act!Q23=0,"",Q70/[1]TrRoad_act!Q23*1000)</f>
        <v>344.89683454463528</v>
      </c>
    </row>
    <row r="142" spans="1:17" ht="11.5" customHeight="1" x14ac:dyDescent="0.35">
      <c r="A142" s="19" t="s">
        <v>44</v>
      </c>
      <c r="B142" s="45">
        <f>IF([1]TrRoad_act!B24=0,"",B71/[1]TrRoad_act!B24*1000)</f>
        <v>627.05191238473992</v>
      </c>
      <c r="C142" s="45">
        <f>IF([1]TrRoad_act!C24=0,"",C71/[1]TrRoad_act!C24*1000)</f>
        <v>612.64877955269139</v>
      </c>
      <c r="D142" s="45">
        <f>IF([1]TrRoad_act!D24=0,"",D71/[1]TrRoad_act!D24*1000)</f>
        <v>599.9960689770445</v>
      </c>
      <c r="E142" s="45">
        <f>IF([1]TrRoad_act!E24=0,"",E71/[1]TrRoad_act!E24*1000)</f>
        <v>588.32149991747724</v>
      </c>
      <c r="F142" s="45">
        <f>IF([1]TrRoad_act!F24=0,"",F71/[1]TrRoad_act!F24*1000)</f>
        <v>582.41410012874314</v>
      </c>
      <c r="G142" s="45">
        <f>IF([1]TrRoad_act!G24=0,"",G71/[1]TrRoad_act!G24*1000)</f>
        <v>576.11165822753856</v>
      </c>
      <c r="H142" s="45">
        <f>IF([1]TrRoad_act!H24=0,"",H71/[1]TrRoad_act!H24*1000)</f>
        <v>413.42946161889074</v>
      </c>
      <c r="I142" s="45">
        <f>IF([1]TrRoad_act!I24=0,"",I71/[1]TrRoad_act!I24*1000)</f>
        <v>391.27359585352843</v>
      </c>
      <c r="J142" s="45">
        <f>IF([1]TrRoad_act!J24=0,"",J71/[1]TrRoad_act!J24*1000)</f>
        <v>392.73517659240918</v>
      </c>
      <c r="K142" s="45">
        <f>IF([1]TrRoad_act!K24=0,"",K71/[1]TrRoad_act!K24*1000)</f>
        <v>391.26597473736001</v>
      </c>
      <c r="L142" s="45">
        <f>IF([1]TrRoad_act!L24=0,"",L71/[1]TrRoad_act!L24*1000)</f>
        <v>401.79118727378642</v>
      </c>
      <c r="M142" s="45">
        <f>IF([1]TrRoad_act!M24=0,"",M71/[1]TrRoad_act!M24*1000)</f>
        <v>402.99344498433248</v>
      </c>
      <c r="N142" s="45">
        <f>IF([1]TrRoad_act!N24=0,"",N71/[1]TrRoad_act!N24*1000)</f>
        <v>398.26585836111707</v>
      </c>
      <c r="O142" s="45">
        <f>IF([1]TrRoad_act!O24=0,"",O71/[1]TrRoad_act!O24*1000)</f>
        <v>402.18920640217493</v>
      </c>
      <c r="P142" s="45">
        <f>IF([1]TrRoad_act!P24=0,"",P71/[1]TrRoad_act!P24*1000)</f>
        <v>404.16095171390918</v>
      </c>
      <c r="Q142" s="45">
        <f>IF([1]TrRoad_act!Q24=0,"",Q71/[1]TrRoad_act!Q24*1000)</f>
        <v>411.52462532205749</v>
      </c>
    </row>
    <row r="143" spans="1:17" ht="11.5" customHeight="1" x14ac:dyDescent="0.35">
      <c r="A143" s="19" t="s">
        <v>48</v>
      </c>
      <c r="B143" s="45">
        <f>IF([1]TrRoad_act!B25=0,"",B77/[1]TrRoad_act!B25*1000)</f>
        <v>205.73931458087955</v>
      </c>
      <c r="C143" s="45">
        <f>IF([1]TrRoad_act!C25=0,"",C77/[1]TrRoad_act!C25*1000)</f>
        <v>203.74033653069151</v>
      </c>
      <c r="D143" s="45">
        <f>IF([1]TrRoad_act!D25=0,"",D77/[1]TrRoad_act!D25*1000)</f>
        <v>205.28973862165205</v>
      </c>
      <c r="E143" s="45">
        <f>IF([1]TrRoad_act!E25=0,"",E77/[1]TrRoad_act!E25*1000)</f>
        <v>207.07564816481261</v>
      </c>
      <c r="F143" s="45">
        <f>IF([1]TrRoad_act!F25=0,"",F77/[1]TrRoad_act!F25*1000)</f>
        <v>165.46007345761055</v>
      </c>
      <c r="G143" s="45">
        <f>IF([1]TrRoad_act!G25=0,"",G77/[1]TrRoad_act!G25*1000)</f>
        <v>164.20684490588081</v>
      </c>
      <c r="H143" s="45">
        <f>IF([1]TrRoad_act!H25=0,"",H77/[1]TrRoad_act!H25*1000)</f>
        <v>164.74267041913291</v>
      </c>
      <c r="I143" s="45">
        <f>IF([1]TrRoad_act!I25=0,"",I77/[1]TrRoad_act!I25*1000)</f>
        <v>166.47991264685191</v>
      </c>
      <c r="J143" s="45">
        <f>IF([1]TrRoad_act!J25=0,"",J77/[1]TrRoad_act!J25*1000)</f>
        <v>160.24325704281483</v>
      </c>
      <c r="K143" s="45">
        <f>IF([1]TrRoad_act!K25=0,"",K77/[1]TrRoad_act!K25*1000)</f>
        <v>162.28721395090807</v>
      </c>
      <c r="L143" s="45">
        <f>IF([1]TrRoad_act!L25=0,"",L77/[1]TrRoad_act!L25*1000)</f>
        <v>154.29288070008968</v>
      </c>
      <c r="M143" s="45">
        <f>IF([1]TrRoad_act!M25=0,"",M77/[1]TrRoad_act!M25*1000)</f>
        <v>148.00197099070024</v>
      </c>
      <c r="N143" s="45">
        <f>IF([1]TrRoad_act!N25=0,"",N77/[1]TrRoad_act!N25*1000)</f>
        <v>162.63389451676579</v>
      </c>
      <c r="O143" s="45">
        <f>IF([1]TrRoad_act!O25=0,"",O77/[1]TrRoad_act!O25*1000)</f>
        <v>164.03208848188359</v>
      </c>
      <c r="P143" s="45">
        <f>IF([1]TrRoad_act!P25=0,"",P77/[1]TrRoad_act!P25*1000)</f>
        <v>154.08615040088392</v>
      </c>
      <c r="Q143" s="45">
        <f>IF([1]TrRoad_act!Q25=0,"",Q77/[1]TrRoad_act!Q25*1000)</f>
        <v>150.58347810582151</v>
      </c>
    </row>
    <row r="144" spans="1:17" ht="11.5" customHeight="1" x14ac:dyDescent="0.35">
      <c r="A144" s="29" t="s">
        <v>58</v>
      </c>
      <c r="B144" s="44">
        <f>IF([1]TrRoad_act!B26=0,"",B82/[1]TrRoad_act!B26*1000)</f>
        <v>37.550587313128766</v>
      </c>
      <c r="C144" s="44">
        <f>IF([1]TrRoad_act!C26=0,"",C82/[1]TrRoad_act!C26*1000)</f>
        <v>37.564191820495381</v>
      </c>
      <c r="D144" s="44">
        <f>IF([1]TrRoad_act!D26=0,"",D82/[1]TrRoad_act!D26*1000)</f>
        <v>36.979600925562323</v>
      </c>
      <c r="E144" s="44">
        <f>IF([1]TrRoad_act!E26=0,"",E82/[1]TrRoad_act!E26*1000)</f>
        <v>38.114636232479668</v>
      </c>
      <c r="F144" s="44">
        <f>IF([1]TrRoad_act!F26=0,"",F82/[1]TrRoad_act!F26*1000)</f>
        <v>36.897227904531832</v>
      </c>
      <c r="G144" s="44">
        <f>IF([1]TrRoad_act!G26=0,"",G82/[1]TrRoad_act!G26*1000)</f>
        <v>36.997772419719752</v>
      </c>
      <c r="H144" s="44">
        <f>IF([1]TrRoad_act!H26=0,"",H82/[1]TrRoad_act!H26*1000)</f>
        <v>37.17537508640779</v>
      </c>
      <c r="I144" s="44">
        <f>IF([1]TrRoad_act!I26=0,"",I82/[1]TrRoad_act!I26*1000)</f>
        <v>36.901674093215597</v>
      </c>
      <c r="J144" s="44">
        <f>IF([1]TrRoad_act!J26=0,"",J82/[1]TrRoad_act!J26*1000)</f>
        <v>36.600550519487143</v>
      </c>
      <c r="K144" s="44">
        <f>IF([1]TrRoad_act!K26=0,"",K82/[1]TrRoad_act!K26*1000)</f>
        <v>37.719792370935998</v>
      </c>
      <c r="L144" s="44">
        <f>IF([1]TrRoad_act!L26=0,"",L82/[1]TrRoad_act!L26*1000)</f>
        <v>37.655130006143992</v>
      </c>
      <c r="M144" s="44">
        <f>IF([1]TrRoad_act!M26=0,"",M82/[1]TrRoad_act!M26*1000)</f>
        <v>37.29990088673491</v>
      </c>
      <c r="N144" s="44">
        <f>IF([1]TrRoad_act!N26=0,"",N82/[1]TrRoad_act!N26*1000)</f>
        <v>36.92684568071315</v>
      </c>
      <c r="O144" s="44">
        <f>IF([1]TrRoad_act!O26=0,"",O82/[1]TrRoad_act!O26*1000)</f>
        <v>35.960358583673937</v>
      </c>
      <c r="P144" s="44">
        <f>IF([1]TrRoad_act!P26=0,"",P82/[1]TrRoad_act!P26*1000)</f>
        <v>35.296174352405707</v>
      </c>
      <c r="Q144" s="44">
        <f>IF([1]TrRoad_act!Q26=0,"",Q82/[1]TrRoad_act!Q26*1000)</f>
        <v>35.12154090492772</v>
      </c>
    </row>
    <row r="145" spans="1:17" ht="11.5" customHeight="1" x14ac:dyDescent="0.35">
      <c r="A145" s="19" t="s">
        <v>52</v>
      </c>
      <c r="B145" s="45">
        <f>IF([1]TrRoad_act!B27=0,"",B83/[1]TrRoad_act!B27*1000)</f>
        <v>37.061128094360058</v>
      </c>
      <c r="C145" s="45">
        <f>IF([1]TrRoad_act!C27=0,"",C83/[1]TrRoad_act!C27*1000)</f>
        <v>37.583253936660178</v>
      </c>
      <c r="D145" s="45">
        <f>IF([1]TrRoad_act!D27=0,"",D83/[1]TrRoad_act!D27*1000)</f>
        <v>37.007584492749658</v>
      </c>
      <c r="E145" s="45">
        <f>IF([1]TrRoad_act!E27=0,"",E83/[1]TrRoad_act!E27*1000)</f>
        <v>38.04387475094952</v>
      </c>
      <c r="F145" s="45">
        <f>IF([1]TrRoad_act!F27=0,"",F83/[1]TrRoad_act!F27*1000)</f>
        <v>37.870931433643719</v>
      </c>
      <c r="G145" s="45">
        <f>IF([1]TrRoad_act!G27=0,"",G83/[1]TrRoad_act!G27*1000)</f>
        <v>38.067571557423229</v>
      </c>
      <c r="H145" s="45">
        <f>IF([1]TrRoad_act!H27=0,"",H83/[1]TrRoad_act!H27*1000)</f>
        <v>38.091934071073901</v>
      </c>
      <c r="I145" s="45">
        <f>IF([1]TrRoad_act!I27=0,"",I83/[1]TrRoad_act!I27*1000)</f>
        <v>38.174704656711334</v>
      </c>
      <c r="J145" s="45">
        <f>IF([1]TrRoad_act!J27=0,"",J83/[1]TrRoad_act!J27*1000)</f>
        <v>37.943582664839781</v>
      </c>
      <c r="K145" s="45">
        <f>IF([1]TrRoad_act!K27=0,"",K83/[1]TrRoad_act!K27*1000)</f>
        <v>38.955780176590025</v>
      </c>
      <c r="L145" s="45">
        <f>IF([1]TrRoad_act!L27=0,"",L83/[1]TrRoad_act!L27*1000)</f>
        <v>38.294672214487377</v>
      </c>
      <c r="M145" s="45">
        <f>IF([1]TrRoad_act!M27=0,"",M83/[1]TrRoad_act!M27*1000)</f>
        <v>38.034627560311677</v>
      </c>
      <c r="N145" s="45">
        <f>IF([1]TrRoad_act!N27=0,"",N83/[1]TrRoad_act!N27*1000)</f>
        <v>37.122582204276554</v>
      </c>
      <c r="O145" s="45">
        <f>IF([1]TrRoad_act!O27=0,"",O83/[1]TrRoad_act!O27*1000)</f>
        <v>36.155642364273916</v>
      </c>
      <c r="P145" s="45">
        <f>IF([1]TrRoad_act!P27=0,"",P83/[1]TrRoad_act!P27*1000)</f>
        <v>36.428480676174289</v>
      </c>
      <c r="Q145" s="45">
        <f>IF([1]TrRoad_act!Q27=0,"",Q83/[1]TrRoad_act!Q27*1000)</f>
        <v>35.71951144966549</v>
      </c>
    </row>
    <row r="146" spans="1:17" ht="11.5" customHeight="1" x14ac:dyDescent="0.35">
      <c r="A146" s="40" t="s">
        <v>53</v>
      </c>
      <c r="B146" s="46">
        <f>IF([1]TrRoad_act!B28=0,"",B89/[1]TrRoad_act!B28*1000)</f>
        <v>38.913677279963721</v>
      </c>
      <c r="C146" s="46">
        <f>IF([1]TrRoad_act!C28=0,"",C89/[1]TrRoad_act!C28*1000)</f>
        <v>37.513508394394812</v>
      </c>
      <c r="D146" s="46">
        <f>IF([1]TrRoad_act!D28=0,"",D89/[1]TrRoad_act!D28*1000)</f>
        <v>36.907531148458652</v>
      </c>
      <c r="E146" s="46">
        <f>IF([1]TrRoad_act!E28=0,"",E89/[1]TrRoad_act!E28*1000)</f>
        <v>38.293818506961657</v>
      </c>
      <c r="F146" s="46">
        <f>IF([1]TrRoad_act!F28=0,"",F89/[1]TrRoad_act!F28*1000)</f>
        <v>34.620116879747016</v>
      </c>
      <c r="G146" s="46">
        <f>IF([1]TrRoad_act!G28=0,"",G89/[1]TrRoad_act!G28*1000)</f>
        <v>34.522082208401308</v>
      </c>
      <c r="H146" s="46">
        <f>IF([1]TrRoad_act!H28=0,"",H89/[1]TrRoad_act!H28*1000)</f>
        <v>35.120455724847979</v>
      </c>
      <c r="I146" s="46">
        <f>IF([1]TrRoad_act!I28=0,"",I89/[1]TrRoad_act!I28*1000)</f>
        <v>34.043681349402362</v>
      </c>
      <c r="J146" s="46">
        <f>IF([1]TrRoad_act!J28=0,"",J89/[1]TrRoad_act!J28*1000)</f>
        <v>33.586022095525585</v>
      </c>
      <c r="K146" s="46">
        <f>IF([1]TrRoad_act!K28=0,"",K89/[1]TrRoad_act!K28*1000)</f>
        <v>34.865160816690853</v>
      </c>
      <c r="L146" s="46">
        <f>IF([1]TrRoad_act!L28=0,"",L89/[1]TrRoad_act!L28*1000)</f>
        <v>36.257227096368808</v>
      </c>
      <c r="M146" s="46">
        <f>IF([1]TrRoad_act!M28=0,"",M89/[1]TrRoad_act!M28*1000)</f>
        <v>35.696848814600088</v>
      </c>
      <c r="N146" s="46">
        <f>IF([1]TrRoad_act!N28=0,"",N89/[1]TrRoad_act!N28*1000)</f>
        <v>36.520078064913434</v>
      </c>
      <c r="O146" s="46">
        <f>IF([1]TrRoad_act!O28=0,"",O89/[1]TrRoad_act!O28*1000)</f>
        <v>35.578574283500316</v>
      </c>
      <c r="P146" s="46">
        <f>IF([1]TrRoad_act!P28=0,"",P89/[1]TrRoad_act!P28*1000)</f>
        <v>33.101185970079435</v>
      </c>
      <c r="Q146" s="46">
        <f>IF([1]TrRoad_act!Q28=0,"",Q89/[1]TrRoad_act!Q28*1000)</f>
        <v>33.937222178252419</v>
      </c>
    </row>
    <row r="148" spans="1:17" ht="11.5" customHeight="1" x14ac:dyDescent="0.35">
      <c r="A148" s="13" t="s">
        <v>62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7" ht="11.5" customHeight="1" x14ac:dyDescent="0.35">
      <c r="A149" s="23" t="s">
        <v>21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1.5" customHeight="1" x14ac:dyDescent="0.35">
      <c r="A150" s="33" t="s">
        <v>56</v>
      </c>
      <c r="B150" s="43">
        <f>IF(B19=0,"",1000000*B19/[1]TrRoad_act!B86)</f>
        <v>126.63527550209133</v>
      </c>
      <c r="C150" s="43">
        <f>IF(C19=0,"",1000000*C19/[1]TrRoad_act!C86)</f>
        <v>125.79772421869717</v>
      </c>
      <c r="D150" s="43">
        <f>IF(D19=0,"",1000000*D19/[1]TrRoad_act!D86)</f>
        <v>122.28758115472075</v>
      </c>
      <c r="E150" s="43">
        <f>IF(E19=0,"",1000000*E19/[1]TrRoad_act!E86)</f>
        <v>121.30958842264684</v>
      </c>
      <c r="F150" s="43">
        <f>IF(F19=0,"",1000000*F19/[1]TrRoad_act!F86)</f>
        <v>120.66525104614261</v>
      </c>
      <c r="G150" s="43">
        <f>IF(G19=0,"",1000000*G19/[1]TrRoad_act!G86)</f>
        <v>119.15865570808353</v>
      </c>
      <c r="H150" s="43">
        <f>IF(H19=0,"",1000000*H19/[1]TrRoad_act!H86)</f>
        <v>113.15209394077297</v>
      </c>
      <c r="I150" s="43">
        <f>IF(I19=0,"",1000000*I19/[1]TrRoad_act!I86)</f>
        <v>104.62370040905337</v>
      </c>
      <c r="J150" s="43">
        <f>IF(J19=0,"",1000000*J19/[1]TrRoad_act!J86)</f>
        <v>104.15113468456329</v>
      </c>
      <c r="K150" s="43">
        <f>IF(K19=0,"",1000000*K19/[1]TrRoad_act!K86)</f>
        <v>101.53086146554656</v>
      </c>
      <c r="L150" s="43">
        <f>IF(L19=0,"",1000000*L19/[1]TrRoad_act!L86)</f>
        <v>102.16132189868323</v>
      </c>
      <c r="M150" s="43">
        <f>IF(M19=0,"",1000000*M19/[1]TrRoad_act!M86)</f>
        <v>101.15975321320091</v>
      </c>
      <c r="N150" s="43">
        <f>IF(N19=0,"",1000000*N19/[1]TrRoad_act!N86)</f>
        <v>99.790351970172239</v>
      </c>
      <c r="O150" s="43">
        <f>IF(O19=0,"",1000000*O19/[1]TrRoad_act!O86)</f>
        <v>97.929797195486216</v>
      </c>
      <c r="P150" s="43">
        <f>IF(P19=0,"",1000000*P19/[1]TrRoad_act!P86)</f>
        <v>99.479617242664389</v>
      </c>
      <c r="Q150" s="43">
        <f>IF(Q19=0,"",1000000*Q19/[1]TrRoad_act!Q86)</f>
        <v>103.70501509975773</v>
      </c>
    </row>
    <row r="151" spans="1:17" ht="11.5" customHeight="1" x14ac:dyDescent="0.35">
      <c r="A151" s="29" t="s">
        <v>40</v>
      </c>
      <c r="B151" s="44">
        <f>IF(B23=0,"",1000000*B23/[1]TrRoad_act!B87)</f>
        <v>729.62104826302652</v>
      </c>
      <c r="C151" s="44">
        <f>IF(C23=0,"",1000000*C23/[1]TrRoad_act!C87)</f>
        <v>720.88178032635676</v>
      </c>
      <c r="D151" s="44">
        <f>IF(D23=0,"",1000000*D23/[1]TrRoad_act!D87)</f>
        <v>717.99978674043746</v>
      </c>
      <c r="E151" s="44">
        <f>IF(E23=0,"",1000000*E23/[1]TrRoad_act!E87)</f>
        <v>705.44441279378646</v>
      </c>
      <c r="F151" s="44">
        <f>IF(F23=0,"",1000000*F23/[1]TrRoad_act!F87)</f>
        <v>704.47759937297906</v>
      </c>
      <c r="G151" s="44">
        <f>IF(G23=0,"",1000000*G23/[1]TrRoad_act!G87)</f>
        <v>682.99240185270548</v>
      </c>
      <c r="H151" s="44">
        <f>IF(H23=0,"",1000000*H23/[1]TrRoad_act!H87)</f>
        <v>684.27969599089158</v>
      </c>
      <c r="I151" s="44">
        <f>IF(I23=0,"",1000000*I23/[1]TrRoad_act!I87)</f>
        <v>674.64464263615173</v>
      </c>
      <c r="J151" s="44">
        <f>IF(J23=0,"",1000000*J23/[1]TrRoad_act!J87)</f>
        <v>656.25670044620438</v>
      </c>
      <c r="K151" s="44">
        <f>IF(K23=0,"",1000000*K23/[1]TrRoad_act!K87)</f>
        <v>650.22171205776328</v>
      </c>
      <c r="L151" s="44">
        <f>IF(L23=0,"",1000000*L23/[1]TrRoad_act!L87)</f>
        <v>626.67282071367993</v>
      </c>
      <c r="M151" s="44">
        <f>IF(M23=0,"",1000000*M23/[1]TrRoad_act!M87)</f>
        <v>613.17260364960157</v>
      </c>
      <c r="N151" s="44">
        <f>IF(N23=0,"",1000000*N23/[1]TrRoad_act!N87)</f>
        <v>590.12988903952578</v>
      </c>
      <c r="O151" s="44">
        <f>IF(O23=0,"",1000000*O23/[1]TrRoad_act!O87)</f>
        <v>575.78145163479849</v>
      </c>
      <c r="P151" s="44">
        <f>IF(P23=0,"",1000000*P23/[1]TrRoad_act!P87)</f>
        <v>587.98164363009823</v>
      </c>
      <c r="Q151" s="44">
        <f>IF(Q23=0,"",1000000*Q23/[1]TrRoad_act!Q87)</f>
        <v>625.5191495346744</v>
      </c>
    </row>
    <row r="152" spans="1:17" ht="11.5" customHeight="1" x14ac:dyDescent="0.35">
      <c r="A152" s="19" t="s">
        <v>41</v>
      </c>
      <c r="B152" s="45">
        <f>IF(B24=0,"",1000000*B24/[1]TrRoad_act!B88)</f>
        <v>647.94819956956167</v>
      </c>
      <c r="C152" s="45">
        <f>IF(C24=0,"",1000000*C24/[1]TrRoad_act!C88)</f>
        <v>633.95728033410387</v>
      </c>
      <c r="D152" s="45">
        <f>IF(D24=0,"",1000000*D24/[1]TrRoad_act!D88)</f>
        <v>627.83572112487639</v>
      </c>
      <c r="E152" s="45">
        <f>IF(E24=0,"",1000000*E24/[1]TrRoad_act!E88)</f>
        <v>610.33840198936161</v>
      </c>
      <c r="F152" s="45">
        <f>IF(F24=0,"",1000000*F24/[1]TrRoad_act!F88)</f>
        <v>599.60056445310295</v>
      </c>
      <c r="G152" s="45">
        <f>IF(G24=0,"",1000000*G24/[1]TrRoad_act!G88)</f>
        <v>575.54938284523064</v>
      </c>
      <c r="H152" s="45">
        <f>IF(H24=0,"",1000000*H24/[1]TrRoad_act!H88)</f>
        <v>562.99538199142035</v>
      </c>
      <c r="I152" s="45">
        <f>IF(I24=0,"",1000000*I24/[1]TrRoad_act!I88)</f>
        <v>546.45765473935489</v>
      </c>
      <c r="J152" s="45">
        <f>IF(J24=0,"",1000000*J24/[1]TrRoad_act!J88)</f>
        <v>528.14936299080694</v>
      </c>
      <c r="K152" s="45">
        <f>IF(K24=0,"",1000000*K24/[1]TrRoad_act!K88)</f>
        <v>520.74960418997125</v>
      </c>
      <c r="L152" s="45">
        <f>IF(L24=0,"",1000000*L24/[1]TrRoad_act!L88)</f>
        <v>497.11870800213006</v>
      </c>
      <c r="M152" s="45">
        <f>IF(M24=0,"",1000000*M24/[1]TrRoad_act!M88)</f>
        <v>483.59280263897585</v>
      </c>
      <c r="N152" s="45">
        <f>IF(N24=0,"",1000000*N24/[1]TrRoad_act!N88)</f>
        <v>455.73129320844379</v>
      </c>
      <c r="O152" s="45">
        <f>IF(O24=0,"",1000000*O24/[1]TrRoad_act!O88)</f>
        <v>443.70397362434068</v>
      </c>
      <c r="P152" s="45">
        <f>IF(P24=0,"",1000000*P24/[1]TrRoad_act!P88)</f>
        <v>446.91702020276415</v>
      </c>
      <c r="Q152" s="45">
        <f>IF(Q24=0,"",1000000*Q24/[1]TrRoad_act!Q88)</f>
        <v>440.59295413554776</v>
      </c>
    </row>
    <row r="153" spans="1:17" ht="11.5" customHeight="1" x14ac:dyDescent="0.35">
      <c r="A153" s="19" t="s">
        <v>42</v>
      </c>
      <c r="B153" s="45">
        <f>IF(B27=0,"",1000000*B27/[1]TrRoad_act!B89)</f>
        <v>1050.8281735244514</v>
      </c>
      <c r="C153" s="45">
        <f>IF(C27=0,"",1000000*C27/[1]TrRoad_act!C89)</f>
        <v>1040.0711513150388</v>
      </c>
      <c r="D153" s="45">
        <f>IF(D27=0,"",1000000*D27/[1]TrRoad_act!D89)</f>
        <v>1020.1230448128894</v>
      </c>
      <c r="E153" s="45">
        <f>IF(E27=0,"",1000000*E27/[1]TrRoad_act!E89)</f>
        <v>997.15080915169017</v>
      </c>
      <c r="F153" s="45">
        <f>IF(F27=0,"",1000000*F27/[1]TrRoad_act!F89)</f>
        <v>989.87628976488736</v>
      </c>
      <c r="G153" s="45">
        <f>IF(G27=0,"",1000000*G27/[1]TrRoad_act!G89)</f>
        <v>948.43318001992418</v>
      </c>
      <c r="H153" s="45">
        <f>IF(H27=0,"",1000000*H27/[1]TrRoad_act!H89)</f>
        <v>955.5528217738098</v>
      </c>
      <c r="I153" s="45">
        <f>IF(I27=0,"",1000000*I27/[1]TrRoad_act!I89)</f>
        <v>942.87711368865052</v>
      </c>
      <c r="J153" s="45">
        <f>IF(J27=0,"",1000000*J27/[1]TrRoad_act!J89)</f>
        <v>899.71443843693726</v>
      </c>
      <c r="K153" s="45">
        <f>IF(K27=0,"",1000000*K27/[1]TrRoad_act!K89)</f>
        <v>876.33517690036592</v>
      </c>
      <c r="L153" s="45">
        <f>IF(L27=0,"",1000000*L27/[1]TrRoad_act!L89)</f>
        <v>837.91213616961204</v>
      </c>
      <c r="M153" s="45">
        <f>IF(M27=0,"",1000000*M27/[1]TrRoad_act!M89)</f>
        <v>806.62449014966319</v>
      </c>
      <c r="N153" s="45">
        <f>IF(N27=0,"",1000000*N27/[1]TrRoad_act!N89)</f>
        <v>779.00264133836367</v>
      </c>
      <c r="O153" s="45">
        <f>IF(O27=0,"",1000000*O27/[1]TrRoad_act!O89)</f>
        <v>748.22907041134249</v>
      </c>
      <c r="P153" s="45">
        <f>IF(P27=0,"",1000000*P27/[1]TrRoad_act!P89)</f>
        <v>767.02310144314038</v>
      </c>
      <c r="Q153" s="45">
        <f>IF(Q27=0,"",1000000*Q27/[1]TrRoad_act!Q89)</f>
        <v>858.20342638184047</v>
      </c>
    </row>
    <row r="154" spans="1:17" ht="11.5" customHeight="1" x14ac:dyDescent="0.35">
      <c r="A154" s="19" t="s">
        <v>43</v>
      </c>
      <c r="B154" s="45">
        <f>IF(B30=0,"",1000000*B30/[1]TrRoad_act!B90)</f>
        <v>935.70643293788567</v>
      </c>
      <c r="C154" s="45">
        <f>IF(C30=0,"",1000000*C30/[1]TrRoad_act!C90)</f>
        <v>861.1393504452177</v>
      </c>
      <c r="D154" s="45">
        <f>IF(D30=0,"",1000000*D30/[1]TrRoad_act!D90)</f>
        <v>814.89359104567461</v>
      </c>
      <c r="E154" s="45">
        <f>IF(E30=0,"",1000000*E30/[1]TrRoad_act!E90)</f>
        <v>750.54365985286859</v>
      </c>
      <c r="F154" s="45">
        <f>IF(F30=0,"",1000000*F30/[1]TrRoad_act!F90)</f>
        <v>768.12920202366354</v>
      </c>
      <c r="G154" s="45">
        <f>IF(G30=0,"",1000000*G30/[1]TrRoad_act!G90)</f>
        <v>757.36651415798269</v>
      </c>
      <c r="H154" s="45">
        <f>IF(H30=0,"",1000000*H30/[1]TrRoad_act!H90)</f>
        <v>754.93466436945766</v>
      </c>
      <c r="I154" s="45">
        <f>IF(I30=0,"",1000000*I30/[1]TrRoad_act!I90)</f>
        <v>719.82207192642534</v>
      </c>
      <c r="J154" s="45">
        <f>IF(J30=0,"",1000000*J30/[1]TrRoad_act!J90)</f>
        <v>719.85509471163027</v>
      </c>
      <c r="K154" s="45">
        <f>IF(K30=0,"",1000000*K30/[1]TrRoad_act!K90)</f>
        <v>729.89631273593488</v>
      </c>
      <c r="L154" s="45">
        <f>IF(L30=0,"",1000000*L30/[1]TrRoad_act!L90)</f>
        <v>708.20985507848138</v>
      </c>
      <c r="M154" s="45">
        <f>IF(M30=0,"",1000000*M30/[1]TrRoad_act!M90)</f>
        <v>744.95031985003823</v>
      </c>
      <c r="N154" s="45">
        <f>IF(N30=0,"",1000000*N30/[1]TrRoad_act!N90)</f>
        <v>723.05837401512929</v>
      </c>
      <c r="O154" s="45">
        <f>IF(O30=0,"",1000000*O30/[1]TrRoad_act!O90)</f>
        <v>738.23306545098205</v>
      </c>
      <c r="P154" s="45">
        <f>IF(P30=0,"",1000000*P30/[1]TrRoad_act!P90)</f>
        <v>723.92940529503232</v>
      </c>
      <c r="Q154" s="45">
        <f>IF(Q30=0,"",1000000*Q30/[1]TrRoad_act!Q90)</f>
        <v>724.92896550107469</v>
      </c>
    </row>
    <row r="155" spans="1:17" ht="11.5" customHeight="1" x14ac:dyDescent="0.35">
      <c r="A155" s="19" t="s">
        <v>44</v>
      </c>
      <c r="B155" s="45">
        <f>IF(B31=0,"",1000000*B31/[1]TrRoad_act!B91)</f>
        <v>1034.699275774025</v>
      </c>
      <c r="C155" s="45">
        <f>IF(C31=0,"",1000000*C31/[1]TrRoad_act!C91)</f>
        <v>1015.378040173523</v>
      </c>
      <c r="D155" s="45">
        <f>IF(D31=0,"",1000000*D31/[1]TrRoad_act!D91)</f>
        <v>1007.2666039990092</v>
      </c>
      <c r="E155" s="45">
        <f>IF(E31=0,"",1000000*E31/[1]TrRoad_act!E91)</f>
        <v>990.99951734472052</v>
      </c>
      <c r="F155" s="45">
        <f>IF(F31=0,"",1000000*F31/[1]TrRoad_act!F91)</f>
        <v>999.60805982542934</v>
      </c>
      <c r="G155" s="45">
        <f>IF(G31=0,"",1000000*G31/[1]TrRoad_act!G91)</f>
        <v>942.23553324213299</v>
      </c>
      <c r="H155" s="45">
        <f>IF(H31=0,"",1000000*H31/[1]TrRoad_act!H91)</f>
        <v>907.28169369253874</v>
      </c>
      <c r="I155" s="45">
        <f>IF(I31=0,"",1000000*I31/[1]TrRoad_act!I91)</f>
        <v>894.51132095112496</v>
      </c>
      <c r="J155" s="45">
        <f>IF(J31=0,"",1000000*J31/[1]TrRoad_act!J91)</f>
        <v>855.91751486437352</v>
      </c>
      <c r="K155" s="45">
        <f>IF(K31=0,"",1000000*K31/[1]TrRoad_act!K91)</f>
        <v>879.7774608925771</v>
      </c>
      <c r="L155" s="45">
        <f>IF(L31=0,"",1000000*L31/[1]TrRoad_act!L91)</f>
        <v>814.53631670080108</v>
      </c>
      <c r="M155" s="45">
        <f>IF(M31=0,"",1000000*M31/[1]TrRoad_act!M91)</f>
        <v>812.67679606827005</v>
      </c>
      <c r="N155" s="45">
        <f>IF(N31=0,"",1000000*N31/[1]TrRoad_act!N91)</f>
        <v>778.35439008572689</v>
      </c>
      <c r="O155" s="45">
        <f>IF(O31=0,"",1000000*O31/[1]TrRoad_act!O91)</f>
        <v>780.6130648948681</v>
      </c>
      <c r="P155" s="45">
        <f>IF(P31=0,"",1000000*P31/[1]TrRoad_act!P91)</f>
        <v>802.69202320778936</v>
      </c>
      <c r="Q155" s="45">
        <f>IF(Q31=0,"",1000000*Q31/[1]TrRoad_act!Q91)</f>
        <v>786.59053447813915</v>
      </c>
    </row>
    <row r="156" spans="1:17" ht="11.5" customHeight="1" x14ac:dyDescent="0.35">
      <c r="A156" s="19" t="s">
        <v>57</v>
      </c>
      <c r="B156" s="45" t="str">
        <f>IF(B34=0,"",1000000*B34/[1]TrRoad_act!B92)</f>
        <v/>
      </c>
      <c r="C156" s="45" t="str">
        <f>IF(C34=0,"",1000000*C34/[1]TrRoad_act!C92)</f>
        <v/>
      </c>
      <c r="D156" s="45" t="str">
        <f>IF(D34=0,"",1000000*D34/[1]TrRoad_act!D92)</f>
        <v/>
      </c>
      <c r="E156" s="45" t="str">
        <f>IF(E34=0,"",1000000*E34/[1]TrRoad_act!E92)</f>
        <v/>
      </c>
      <c r="F156" s="45" t="str">
        <f>IF(F34=0,"",1000000*F34/[1]TrRoad_act!F92)</f>
        <v/>
      </c>
      <c r="G156" s="45" t="str">
        <f>IF(G34=0,"",1000000*G34/[1]TrRoad_act!G92)</f>
        <v/>
      </c>
      <c r="H156" s="45" t="str">
        <f>IF(H34=0,"",1000000*H34/[1]TrRoad_act!H92)</f>
        <v/>
      </c>
      <c r="I156" s="45" t="str">
        <f>IF(I34=0,"",1000000*I34/[1]TrRoad_act!I92)</f>
        <v/>
      </c>
      <c r="J156" s="45">
        <f>IF(J34=0,"",1000000*J34/[1]TrRoad_act!J92)</f>
        <v>449.06304518793092</v>
      </c>
      <c r="K156" s="45">
        <f>IF(K34=0,"",1000000*K34/[1]TrRoad_act!K92)</f>
        <v>455.59267178772222</v>
      </c>
      <c r="L156" s="45">
        <f>IF(L34=0,"",1000000*L34/[1]TrRoad_act!L92)</f>
        <v>508.09127397236585</v>
      </c>
      <c r="M156" s="45">
        <f>IF(M34=0,"",1000000*M34/[1]TrRoad_act!M92)</f>
        <v>456.33394234436787</v>
      </c>
      <c r="N156" s="45">
        <f>IF(N34=0,"",1000000*N34/[1]TrRoad_act!N92)</f>
        <v>420.15344482360553</v>
      </c>
      <c r="O156" s="45">
        <f>IF(O34=0,"",1000000*O34/[1]TrRoad_act!O92)</f>
        <v>379.06138907434007</v>
      </c>
      <c r="P156" s="45">
        <f>IF(P34=0,"",1000000*P34/[1]TrRoad_act!P92)</f>
        <v>376.64127010561822</v>
      </c>
      <c r="Q156" s="45">
        <f>IF(Q34=0,"",1000000*Q34/[1]TrRoad_act!Q92)</f>
        <v>477.41488845301041</v>
      </c>
    </row>
    <row r="157" spans="1:17" ht="11.5" customHeight="1" x14ac:dyDescent="0.35">
      <c r="A157" s="19" t="s">
        <v>48</v>
      </c>
      <c r="B157" s="45" t="str">
        <f>IF(B38=0,"",1000000*B38/[1]TrRoad_act!B93)</f>
        <v/>
      </c>
      <c r="C157" s="45" t="str">
        <f>IF(C38=0,"",1000000*C38/[1]TrRoad_act!C93)</f>
        <v/>
      </c>
      <c r="D157" s="45" t="str">
        <f>IF(D38=0,"",1000000*D38/[1]TrRoad_act!D93)</f>
        <v/>
      </c>
      <c r="E157" s="45">
        <f>IF(E38=0,"",1000000*E38/[1]TrRoad_act!E93)</f>
        <v>244.67724087039201</v>
      </c>
      <c r="F157" s="45">
        <f>IF(F38=0,"",1000000*F38/[1]TrRoad_act!F93)</f>
        <v>247.79237846870595</v>
      </c>
      <c r="G157" s="45">
        <f>IF(G38=0,"",1000000*G38/[1]TrRoad_act!G93)</f>
        <v>256.15238621376375</v>
      </c>
      <c r="H157" s="45">
        <f>IF(H38=0,"",1000000*H38/[1]TrRoad_act!H93)</f>
        <v>374.49946858533082</v>
      </c>
      <c r="I157" s="45">
        <f>IF(I38=0,"",1000000*I38/[1]TrRoad_act!I93)</f>
        <v>371.08607007168479</v>
      </c>
      <c r="J157" s="45">
        <f>IF(J38=0,"",1000000*J38/[1]TrRoad_act!J93)</f>
        <v>479.16355262562286</v>
      </c>
      <c r="K157" s="45">
        <f>IF(K38=0,"",1000000*K38/[1]TrRoad_act!K93)</f>
        <v>483.38897989122864</v>
      </c>
      <c r="L157" s="45">
        <f>IF(L38=0,"",1000000*L38/[1]TrRoad_act!L93)</f>
        <v>393.94010128819821</v>
      </c>
      <c r="M157" s="45">
        <f>IF(M38=0,"",1000000*M38/[1]TrRoad_act!M93)</f>
        <v>380.57865872750449</v>
      </c>
      <c r="N157" s="45">
        <f>IF(N38=0,"",1000000*N38/[1]TrRoad_act!N93)</f>
        <v>381.0448735966566</v>
      </c>
      <c r="O157" s="45">
        <f>IF(O38=0,"",1000000*O38/[1]TrRoad_act!O93)</f>
        <v>380.91843299584724</v>
      </c>
      <c r="P157" s="45">
        <f>IF(P38=0,"",1000000*P38/[1]TrRoad_act!P93)</f>
        <v>372.07251745323867</v>
      </c>
      <c r="Q157" s="45">
        <f>IF(Q38=0,"",1000000*Q38/[1]TrRoad_act!Q93)</f>
        <v>367.03173687802445</v>
      </c>
    </row>
    <row r="158" spans="1:17" ht="11.5" customHeight="1" x14ac:dyDescent="0.35">
      <c r="A158" s="29" t="s">
        <v>49</v>
      </c>
      <c r="B158" s="44">
        <f>IF(B43=0,"",1000000*B43/[1]TrRoad_act!B94)</f>
        <v>20142.656368431166</v>
      </c>
      <c r="C158" s="44">
        <f>IF(C43=0,"",1000000*C43/[1]TrRoad_act!C94)</f>
        <v>19933.424075600375</v>
      </c>
      <c r="D158" s="44">
        <f>IF(D43=0,"",1000000*D43/[1]TrRoad_act!D94)</f>
        <v>19981.816766218799</v>
      </c>
      <c r="E158" s="44">
        <f>IF(E43=0,"",1000000*E43/[1]TrRoad_act!E94)</f>
        <v>19845.195351516522</v>
      </c>
      <c r="F158" s="44">
        <f>IF(F43=0,"",1000000*F43/[1]TrRoad_act!F94)</f>
        <v>19842.210125864138</v>
      </c>
      <c r="G158" s="44">
        <f>IF(G43=0,"",1000000*G43/[1]TrRoad_act!G94)</f>
        <v>19780.260271852032</v>
      </c>
      <c r="H158" s="44">
        <f>IF(H43=0,"",1000000*H43/[1]TrRoad_act!H94)</f>
        <v>19888.090096962696</v>
      </c>
      <c r="I158" s="44">
        <f>IF(I43=0,"",1000000*I43/[1]TrRoad_act!I94)</f>
        <v>19912.35795616977</v>
      </c>
      <c r="J158" s="44">
        <f>IF(J43=0,"",1000000*J43/[1]TrRoad_act!J94)</f>
        <v>19725.461845250735</v>
      </c>
      <c r="K158" s="44">
        <f>IF(K43=0,"",1000000*K43/[1]TrRoad_act!K94)</f>
        <v>19532.489064109202</v>
      </c>
      <c r="L158" s="44">
        <f>IF(L43=0,"",1000000*L43/[1]TrRoad_act!L94)</f>
        <v>19605.243367604227</v>
      </c>
      <c r="M158" s="44">
        <f>IF(M43=0,"",1000000*M43/[1]TrRoad_act!M94)</f>
        <v>19498.354980996675</v>
      </c>
      <c r="N158" s="44">
        <f>IF(N43=0,"",1000000*N43/[1]TrRoad_act!N94)</f>
        <v>19154.34315502251</v>
      </c>
      <c r="O158" s="44">
        <f>IF(O43=0,"",1000000*O43/[1]TrRoad_act!O94)</f>
        <v>19013.194847696126</v>
      </c>
      <c r="P158" s="44">
        <f>IF(P43=0,"",1000000*P43/[1]TrRoad_act!P94)</f>
        <v>19003.577864700954</v>
      </c>
      <c r="Q158" s="44">
        <f>IF(Q43=0,"",1000000*Q43/[1]TrRoad_act!Q94)</f>
        <v>19120.996875209192</v>
      </c>
    </row>
    <row r="159" spans="1:17" ht="11.5" customHeight="1" x14ac:dyDescent="0.35">
      <c r="A159" s="19" t="s">
        <v>41</v>
      </c>
      <c r="B159" s="45">
        <f>IF(B44=0,"",1000000*B44/[1]TrRoad_act!B95)</f>
        <v>4332.662613379237</v>
      </c>
      <c r="C159" s="45">
        <f>IF(C44=0,"",1000000*C44/[1]TrRoad_act!C95)</f>
        <v>4329.8704056848319</v>
      </c>
      <c r="D159" s="45">
        <f>IF(D44=0,"",1000000*D44/[1]TrRoad_act!D95)</f>
        <v>4338.2236017071709</v>
      </c>
      <c r="E159" s="45">
        <f>IF(E44=0,"",1000000*E44/[1]TrRoad_act!E95)</f>
        <v>4183.4117274297132</v>
      </c>
      <c r="F159" s="45">
        <f>IF(F44=0,"",1000000*F44/[1]TrRoad_act!F95)</f>
        <v>4093.1900311170098</v>
      </c>
      <c r="G159" s="45">
        <f>IF(G44=0,"",1000000*G44/[1]TrRoad_act!G95)</f>
        <v>4025.3467862378343</v>
      </c>
      <c r="H159" s="45">
        <f>IF(H44=0,"",1000000*H44/[1]TrRoad_act!H95)</f>
        <v>3977.9809446309978</v>
      </c>
      <c r="I159" s="45">
        <f>IF(I44=0,"",1000000*I44/[1]TrRoad_act!I95)</f>
        <v>3885.9683276452029</v>
      </c>
      <c r="J159" s="45">
        <f>IF(J44=0,"",1000000*J44/[1]TrRoad_act!J95)</f>
        <v>3832.464938507148</v>
      </c>
      <c r="K159" s="45">
        <f>IF(K44=0,"",1000000*K44/[1]TrRoad_act!K95)</f>
        <v>3761.14315688343</v>
      </c>
      <c r="L159" s="45">
        <f>IF(L44=0,"",1000000*L44/[1]TrRoad_act!L95)</f>
        <v>3662.1194182861941</v>
      </c>
      <c r="M159" s="45">
        <f>IF(M44=0,"",1000000*M44/[1]TrRoad_act!M95)</f>
        <v>3496.4779190521717</v>
      </c>
      <c r="N159" s="45">
        <f>IF(N44=0,"",1000000*N44/[1]TrRoad_act!N95)</f>
        <v>3331.7912324111135</v>
      </c>
      <c r="O159" s="45">
        <f>IF(O44=0,"",1000000*O44/[1]TrRoad_act!O95)</f>
        <v>3054.3916082601013</v>
      </c>
      <c r="P159" s="45">
        <f>IF(P44=0,"",1000000*P44/[1]TrRoad_act!P95)</f>
        <v>3079.2723736854496</v>
      </c>
      <c r="Q159" s="45">
        <f>IF(Q44=0,"",1000000*Q44/[1]TrRoad_act!Q95)</f>
        <v>2980.8676705932889</v>
      </c>
    </row>
    <row r="160" spans="1:17" ht="11.5" customHeight="1" x14ac:dyDescent="0.35">
      <c r="A160" s="19" t="s">
        <v>42</v>
      </c>
      <c r="B160" s="45">
        <f>IF(B47=0,"",1000000*B47/[1]TrRoad_act!B96)</f>
        <v>20539.999721269178</v>
      </c>
      <c r="C160" s="45">
        <f>IF(C47=0,"",1000000*C47/[1]TrRoad_act!C96)</f>
        <v>20305.626515415977</v>
      </c>
      <c r="D160" s="45">
        <f>IF(D47=0,"",1000000*D47/[1]TrRoad_act!D96)</f>
        <v>20337.090373117546</v>
      </c>
      <c r="E160" s="45">
        <f>IF(E47=0,"",1000000*E47/[1]TrRoad_act!E96)</f>
        <v>20141.851473485494</v>
      </c>
      <c r="F160" s="45">
        <f>IF(F47=0,"",1000000*F47/[1]TrRoad_act!F96)</f>
        <v>20122.516228219203</v>
      </c>
      <c r="G160" s="45">
        <f>IF(G47=0,"",1000000*G47/[1]TrRoad_act!G96)</f>
        <v>20064.963918202568</v>
      </c>
      <c r="H160" s="45">
        <f>IF(H47=0,"",1000000*H47/[1]TrRoad_act!H96)</f>
        <v>20133.6819165216</v>
      </c>
      <c r="I160" s="45">
        <f>IF(I47=0,"",1000000*I47/[1]TrRoad_act!I96)</f>
        <v>20152.926749242059</v>
      </c>
      <c r="J160" s="45">
        <f>IF(J47=0,"",1000000*J47/[1]TrRoad_act!J96)</f>
        <v>19967.61359302963</v>
      </c>
      <c r="K160" s="45">
        <f>IF(K47=0,"",1000000*K47/[1]TrRoad_act!K96)</f>
        <v>19721.137629512839</v>
      </c>
      <c r="L160" s="45">
        <f>IF(L47=0,"",1000000*L47/[1]TrRoad_act!L96)</f>
        <v>19765.013950002791</v>
      </c>
      <c r="M160" s="45">
        <f>IF(M47=0,"",1000000*M47/[1]TrRoad_act!M96)</f>
        <v>19606.953293212591</v>
      </c>
      <c r="N160" s="45">
        <f>IF(N47=0,"",1000000*N47/[1]TrRoad_act!N96)</f>
        <v>19175.729962667981</v>
      </c>
      <c r="O160" s="45">
        <f>IF(O47=0,"",1000000*O47/[1]TrRoad_act!O96)</f>
        <v>19080.621437179692</v>
      </c>
      <c r="P160" s="45">
        <f>IF(P47=0,"",1000000*P47/[1]TrRoad_act!P96)</f>
        <v>19098.113171791418</v>
      </c>
      <c r="Q160" s="45">
        <f>IF(Q47=0,"",1000000*Q47/[1]TrRoad_act!Q96)</f>
        <v>19133.624707250463</v>
      </c>
    </row>
    <row r="161" spans="1:17" ht="11.5" customHeight="1" x14ac:dyDescent="0.35">
      <c r="A161" s="19" t="s">
        <v>43</v>
      </c>
      <c r="B161" s="45">
        <f>IF(B50=0,"",1000000*B50/[1]TrRoad_act!B97)</f>
        <v>10795.353782334059</v>
      </c>
      <c r="C161" s="45">
        <f>IF(C50=0,"",1000000*C50/[1]TrRoad_act!C97)</f>
        <v>10708.864356891949</v>
      </c>
      <c r="D161" s="45">
        <f>IF(D50=0,"",1000000*D50/[1]TrRoad_act!D97)</f>
        <v>10747.610201081547</v>
      </c>
      <c r="E161" s="45">
        <f>IF(E50=0,"",1000000*E50/[1]TrRoad_act!E97)</f>
        <v>10749.305734067188</v>
      </c>
      <c r="F161" s="45">
        <f>IF(F50=0,"",1000000*F50/[1]TrRoad_act!F97)</f>
        <v>10276.449005586854</v>
      </c>
      <c r="G161" s="45">
        <f>IF(G50=0,"",1000000*G50/[1]TrRoad_act!G97)</f>
        <v>10410.480511182383</v>
      </c>
      <c r="H161" s="45">
        <f>IF(H50=0,"",1000000*H50/[1]TrRoad_act!H97)</f>
        <v>10442.913755324877</v>
      </c>
      <c r="I161" s="45">
        <f>IF(I50=0,"",1000000*I50/[1]TrRoad_act!I97)</f>
        <v>10551.917179022485</v>
      </c>
      <c r="J161" s="45">
        <f>IF(J50=0,"",1000000*J50/[1]TrRoad_act!J97)</f>
        <v>10639.069997620163</v>
      </c>
      <c r="K161" s="45">
        <f>IF(K50=0,"",1000000*K50/[1]TrRoad_act!K97)</f>
        <v>10619.780460778018</v>
      </c>
      <c r="L161" s="45">
        <f>IF(L50=0,"",1000000*L50/[1]TrRoad_act!L97)</f>
        <v>10854.548354556959</v>
      </c>
      <c r="M161" s="45">
        <f>IF(M50=0,"",1000000*M50/[1]TrRoad_act!M97)</f>
        <v>10932.177145846452</v>
      </c>
      <c r="N161" s="45">
        <f>IF(N50=0,"",1000000*N50/[1]TrRoad_act!N97)</f>
        <v>10927.898310559522</v>
      </c>
      <c r="O161" s="45">
        <f>IF(O50=0,"",1000000*O50/[1]TrRoad_act!O97)</f>
        <v>10955.103816872919</v>
      </c>
      <c r="P161" s="45">
        <f>IF(P50=0,"",1000000*P50/[1]TrRoad_act!P97)</f>
        <v>10951.660949928533</v>
      </c>
      <c r="Q161" s="45">
        <f>IF(Q50=0,"",1000000*Q50/[1]TrRoad_act!Q97)</f>
        <v>10940.890026420728</v>
      </c>
    </row>
    <row r="162" spans="1:17" ht="11.5" customHeight="1" x14ac:dyDescent="0.35">
      <c r="A162" s="19" t="s">
        <v>44</v>
      </c>
      <c r="B162" s="45">
        <f>IF(B51=0,"",1000000*B51/[1]TrRoad_act!B98)</f>
        <v>19891.365517497328</v>
      </c>
      <c r="C162" s="45">
        <f>IF(C51=0,"",1000000*C51/[1]TrRoad_act!C98)</f>
        <v>19447.059587964617</v>
      </c>
      <c r="D162" s="45">
        <f>IF(D51=0,"",1000000*D51/[1]TrRoad_act!D98)</f>
        <v>19789.695162067746</v>
      </c>
      <c r="E162" s="45">
        <f>IF(E51=0,"",1000000*E51/[1]TrRoad_act!E98)</f>
        <v>20578.386353879981</v>
      </c>
      <c r="F162" s="45">
        <f>IF(F51=0,"",1000000*F51/[1]TrRoad_act!F98)</f>
        <v>21120.017926372875</v>
      </c>
      <c r="G162" s="45">
        <f>IF(G51=0,"",1000000*G51/[1]TrRoad_act!G98)</f>
        <v>19392.589594222427</v>
      </c>
      <c r="H162" s="45">
        <f>IF(H51=0,"",1000000*H51/[1]TrRoad_act!H98)</f>
        <v>20884.316006775109</v>
      </c>
      <c r="I162" s="45">
        <f>IF(I51=0,"",1000000*I51/[1]TrRoad_act!I98)</f>
        <v>20011.032832024724</v>
      </c>
      <c r="J162" s="45">
        <f>IF(J51=0,"",1000000*J51/[1]TrRoad_act!J98)</f>
        <v>18912.154986519738</v>
      </c>
      <c r="K162" s="45">
        <f>IF(K51=0,"",1000000*K51/[1]TrRoad_act!K98)</f>
        <v>20202.025410878337</v>
      </c>
      <c r="L162" s="45">
        <f>IF(L51=0,"",1000000*L51/[1]TrRoad_act!L98)</f>
        <v>21055.651498476618</v>
      </c>
      <c r="M162" s="45">
        <f>IF(M51=0,"",1000000*M51/[1]TrRoad_act!M98)</f>
        <v>22143.218852978778</v>
      </c>
      <c r="N162" s="45">
        <f>IF(N51=0,"",1000000*N51/[1]TrRoad_act!N98)</f>
        <v>23885.543851325405</v>
      </c>
      <c r="O162" s="45">
        <f>IF(O51=0,"",1000000*O51/[1]TrRoad_act!O98)</f>
        <v>22740.454952270291</v>
      </c>
      <c r="P162" s="45">
        <f>IF(P51=0,"",1000000*P51/[1]TrRoad_act!P98)</f>
        <v>21117.236496895457</v>
      </c>
      <c r="Q162" s="45">
        <f>IF(Q51=0,"",1000000*Q51/[1]TrRoad_act!Q98)</f>
        <v>22205.23003964829</v>
      </c>
    </row>
    <row r="163" spans="1:17" ht="11.5" customHeight="1" x14ac:dyDescent="0.35">
      <c r="A163" s="19" t="s">
        <v>48</v>
      </c>
      <c r="B163" s="45">
        <f>IF(B57=0,"",1000000*B57/[1]TrRoad_act!B99)</f>
        <v>13031.437057768409</v>
      </c>
      <c r="C163" s="45">
        <f>IF(C57=0,"",1000000*C57/[1]TrRoad_act!C99)</f>
        <v>12977.775586271664</v>
      </c>
      <c r="D163" s="45">
        <f>IF(D57=0,"",1000000*D57/[1]TrRoad_act!D99)</f>
        <v>12988.048303592557</v>
      </c>
      <c r="E163" s="45">
        <f>IF(E57=0,"",1000000*E57/[1]TrRoad_act!E99)</f>
        <v>12907.162586140015</v>
      </c>
      <c r="F163" s="45">
        <f>IF(F57=0,"",1000000*F57/[1]TrRoad_act!F99)</f>
        <v>12908.456977006994</v>
      </c>
      <c r="G163" s="45">
        <f>IF(G57=0,"",1000000*G57/[1]TrRoad_act!G99)</f>
        <v>12555.339153707801</v>
      </c>
      <c r="H163" s="45">
        <f>IF(H57=0,"",1000000*H57/[1]TrRoad_act!H99)</f>
        <v>12783.625400121395</v>
      </c>
      <c r="I163" s="45">
        <f>IF(I57=0,"",1000000*I57/[1]TrRoad_act!I99)</f>
        <v>12854.425285594039</v>
      </c>
      <c r="J163" s="45">
        <f>IF(J57=0,"",1000000*J57/[1]TrRoad_act!J99)</f>
        <v>12694.884890776966</v>
      </c>
      <c r="K163" s="45">
        <f>IF(K57=0,"",1000000*K57/[1]TrRoad_act!K99)</f>
        <v>12745.269385925554</v>
      </c>
      <c r="L163" s="45">
        <f>IF(L57=0,"",1000000*L57/[1]TrRoad_act!L99)</f>
        <v>12771.06971683313</v>
      </c>
      <c r="M163" s="45">
        <f>IF(M57=0,"",1000000*M57/[1]TrRoad_act!M99)</f>
        <v>12680.233173512326</v>
      </c>
      <c r="N163" s="45">
        <f>IF(N57=0,"",1000000*N57/[1]TrRoad_act!N99)</f>
        <v>12630.127212678162</v>
      </c>
      <c r="O163" s="45">
        <f>IF(O57=0,"",1000000*O57/[1]TrRoad_act!O99)</f>
        <v>12099.871333669778</v>
      </c>
      <c r="P163" s="45">
        <f>IF(P57=0,"",1000000*P57/[1]TrRoad_act!P99)</f>
        <v>11818.174816299834</v>
      </c>
      <c r="Q163" s="45">
        <f>IF(Q57=0,"",1000000*Q57/[1]TrRoad_act!Q99)</f>
        <v>11455.049698486233</v>
      </c>
    </row>
    <row r="164" spans="1:17" ht="11.5" customHeight="1" x14ac:dyDescent="0.35">
      <c r="A164" s="23" t="s">
        <v>22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1.5" customHeight="1" x14ac:dyDescent="0.35">
      <c r="A165" s="33" t="s">
        <v>50</v>
      </c>
      <c r="B165" s="43">
        <f>IF(B63=0,"",1000000*B63/[1]TrRoad_act!B101)</f>
        <v>1120.1529251527195</v>
      </c>
      <c r="C165" s="43">
        <f>IF(C63=0,"",1000000*C63/[1]TrRoad_act!C101)</f>
        <v>1104.046377156709</v>
      </c>
      <c r="D165" s="43">
        <f>IF(D63=0,"",1000000*D63/[1]TrRoad_act!D101)</f>
        <v>1097.8482854138915</v>
      </c>
      <c r="E165" s="43">
        <f>IF(E63=0,"",1000000*E63/[1]TrRoad_act!E101)</f>
        <v>1110.9980897937417</v>
      </c>
      <c r="F165" s="43">
        <f>IF(F63=0,"",1000000*F63/[1]TrRoad_act!F101)</f>
        <v>1104.9211935834078</v>
      </c>
      <c r="G165" s="43">
        <f>IF(G63=0,"",1000000*G63/[1]TrRoad_act!G101)</f>
        <v>1106.1578313499092</v>
      </c>
      <c r="H165" s="43">
        <f>IF(H63=0,"",1000000*H63/[1]TrRoad_act!H101)</f>
        <v>1072.4870081977667</v>
      </c>
      <c r="I165" s="43">
        <f>IF(I63=0,"",1000000*I63/[1]TrRoad_act!I101)</f>
        <v>1069.4858161752124</v>
      </c>
      <c r="J165" s="43">
        <f>IF(J63=0,"",1000000*J63/[1]TrRoad_act!J101)</f>
        <v>1054.7126010720929</v>
      </c>
      <c r="K165" s="43">
        <f>IF(K63=0,"",1000000*K63/[1]TrRoad_act!K101)</f>
        <v>1052.2214063275653</v>
      </c>
      <c r="L165" s="43">
        <f>IF(L63=0,"",1000000*L63/[1]TrRoad_act!L101)</f>
        <v>1069.9385933586955</v>
      </c>
      <c r="M165" s="43">
        <f>IF(M63=0,"",1000000*M63/[1]TrRoad_act!M101)</f>
        <v>1068.9992767813289</v>
      </c>
      <c r="N165" s="43">
        <f>IF(N63=0,"",1000000*N63/[1]TrRoad_act!N101)</f>
        <v>1031.6575372197221</v>
      </c>
      <c r="O165" s="43">
        <f>IF(O63=0,"",1000000*O63/[1]TrRoad_act!O101)</f>
        <v>1000.1319944585088</v>
      </c>
      <c r="P165" s="43">
        <f>IF(P63=0,"",1000000*P63/[1]TrRoad_act!P101)</f>
        <v>996.13406838686808</v>
      </c>
      <c r="Q165" s="43">
        <f>IF(Q63=0,"",1000000*Q63/[1]TrRoad_act!Q101)</f>
        <v>968.24776516878546</v>
      </c>
    </row>
    <row r="166" spans="1:17" ht="11.5" customHeight="1" x14ac:dyDescent="0.35">
      <c r="A166" s="19" t="s">
        <v>41</v>
      </c>
      <c r="B166" s="45">
        <f>IF(B64=0,"",1000000*B64/[1]TrRoad_act!B102)</f>
        <v>1001.7424565128018</v>
      </c>
      <c r="C166" s="45">
        <f>IF(C64=0,"",1000000*C64/[1]TrRoad_act!C102)</f>
        <v>974.23395653083958</v>
      </c>
      <c r="D166" s="45">
        <f>IF(D64=0,"",1000000*D64/[1]TrRoad_act!D102)</f>
        <v>960.66134158100726</v>
      </c>
      <c r="E166" s="45">
        <f>IF(E64=0,"",1000000*E64/[1]TrRoad_act!E102)</f>
        <v>941.57587435475591</v>
      </c>
      <c r="F166" s="45">
        <f>IF(F64=0,"",1000000*F64/[1]TrRoad_act!F102)</f>
        <v>913.79030131318552</v>
      </c>
      <c r="G166" s="45">
        <f>IF(G64=0,"",1000000*G64/[1]TrRoad_act!G102)</f>
        <v>890.70856379229622</v>
      </c>
      <c r="H166" s="45">
        <f>IF(H64=0,"",1000000*H64/[1]TrRoad_act!H102)</f>
        <v>872.66064661158589</v>
      </c>
      <c r="I166" s="45">
        <f>IF(I64=0,"",1000000*I64/[1]TrRoad_act!I102)</f>
        <v>858.3878544890822</v>
      </c>
      <c r="J166" s="45">
        <f>IF(J64=0,"",1000000*J64/[1]TrRoad_act!J102)</f>
        <v>812.17416290027541</v>
      </c>
      <c r="K166" s="45">
        <f>IF(K64=0,"",1000000*K64/[1]TrRoad_act!K102)</f>
        <v>799.21525283455605</v>
      </c>
      <c r="L166" s="45">
        <f>IF(L64=0,"",1000000*L64/[1]TrRoad_act!L102)</f>
        <v>766.27333921271793</v>
      </c>
      <c r="M166" s="45">
        <f>IF(M64=0,"",1000000*M64/[1]TrRoad_act!M102)</f>
        <v>740.18626175212955</v>
      </c>
      <c r="N166" s="45">
        <f>IF(N64=0,"",1000000*N64/[1]TrRoad_act!N102)</f>
        <v>706.82504186043604</v>
      </c>
      <c r="O166" s="45">
        <f>IF(O64=0,"",1000000*O64/[1]TrRoad_act!O102)</f>
        <v>689.4816621716401</v>
      </c>
      <c r="P166" s="45">
        <f>IF(P64=0,"",1000000*P64/[1]TrRoad_act!P102)</f>
        <v>676.60511252425636</v>
      </c>
      <c r="Q166" s="45">
        <f>IF(Q64=0,"",1000000*Q64/[1]TrRoad_act!Q102)</f>
        <v>657.53683181061365</v>
      </c>
    </row>
    <row r="167" spans="1:17" ht="11.5" customHeight="1" x14ac:dyDescent="0.35">
      <c r="A167" s="19" t="s">
        <v>42</v>
      </c>
      <c r="B167" s="45">
        <f>IF(B67=0,"",1000000*B67/[1]TrRoad_act!B103)</f>
        <v>1149.9526478378598</v>
      </c>
      <c r="C167" s="45">
        <f>IF(C67=0,"",1000000*C67/[1]TrRoad_act!C103)</f>
        <v>1135.3380596962429</v>
      </c>
      <c r="D167" s="45">
        <f>IF(D67=0,"",1000000*D67/[1]TrRoad_act!D103)</f>
        <v>1129.6244911705717</v>
      </c>
      <c r="E167" s="45">
        <f>IF(E67=0,"",1000000*E67/[1]TrRoad_act!E103)</f>
        <v>1147.4010040125156</v>
      </c>
      <c r="F167" s="45">
        <f>IF(F67=0,"",1000000*F67/[1]TrRoad_act!F103)</f>
        <v>1141.9167386299453</v>
      </c>
      <c r="G167" s="45">
        <f>IF(G67=0,"",1000000*G67/[1]TrRoad_act!G103)</f>
        <v>1144.5601676104018</v>
      </c>
      <c r="H167" s="45">
        <f>IF(H67=0,"",1000000*H67/[1]TrRoad_act!H103)</f>
        <v>1105.9790871864773</v>
      </c>
      <c r="I167" s="45">
        <f>IF(I67=0,"",1000000*I67/[1]TrRoad_act!I103)</f>
        <v>1101.3891604990813</v>
      </c>
      <c r="J167" s="45">
        <f>IF(J67=0,"",1000000*J67/[1]TrRoad_act!J103)</f>
        <v>1089.2026138955232</v>
      </c>
      <c r="K167" s="45">
        <f>IF(K67=0,"",1000000*K67/[1]TrRoad_act!K103)</f>
        <v>1086.0849277749678</v>
      </c>
      <c r="L167" s="45">
        <f>IF(L67=0,"",1000000*L67/[1]TrRoad_act!L103)</f>
        <v>1107.9879272435348</v>
      </c>
      <c r="M167" s="45">
        <f>IF(M67=0,"",1000000*M67/[1]TrRoad_act!M103)</f>
        <v>1107.7397594939932</v>
      </c>
      <c r="N167" s="45">
        <f>IF(N67=0,"",1000000*N67/[1]TrRoad_act!N103)</f>
        <v>1068.2393698872143</v>
      </c>
      <c r="O167" s="45">
        <f>IF(O67=0,"",1000000*O67/[1]TrRoad_act!O103)</f>
        <v>1033.8470409680494</v>
      </c>
      <c r="P167" s="45">
        <f>IF(P67=0,"",1000000*P67/[1]TrRoad_act!P103)</f>
        <v>1028.8323684727109</v>
      </c>
      <c r="Q167" s="45">
        <f>IF(Q67=0,"",1000000*Q67/[1]TrRoad_act!Q103)</f>
        <v>998.8484257275959</v>
      </c>
    </row>
    <row r="168" spans="1:17" ht="11.5" customHeight="1" x14ac:dyDescent="0.35">
      <c r="A168" s="19" t="s">
        <v>43</v>
      </c>
      <c r="B168" s="45">
        <f>IF(B70=0,"",1000000*B70/[1]TrRoad_act!B104)</f>
        <v>822.27631330147608</v>
      </c>
      <c r="C168" s="45">
        <f>IF(C70=0,"",1000000*C70/[1]TrRoad_act!C104)</f>
        <v>734.60586048922357</v>
      </c>
      <c r="D168" s="45">
        <f>IF(D70=0,"",1000000*D70/[1]TrRoad_act!D104)</f>
        <v>657.05974519129313</v>
      </c>
      <c r="E168" s="45">
        <f>IF(E70=0,"",1000000*E70/[1]TrRoad_act!E104)</f>
        <v>623.89824289663886</v>
      </c>
      <c r="F168" s="45">
        <f>IF(F70=0,"",1000000*F70/[1]TrRoad_act!F104)</f>
        <v>610.8811018406634</v>
      </c>
      <c r="G168" s="45">
        <f>IF(G70=0,"",1000000*G70/[1]TrRoad_act!G104)</f>
        <v>587.69653091419264</v>
      </c>
      <c r="H168" s="45">
        <f>IF(H70=0,"",1000000*H70/[1]TrRoad_act!H104)</f>
        <v>592.94550850045937</v>
      </c>
      <c r="I168" s="45">
        <f>IF(I70=0,"",1000000*I70/[1]TrRoad_act!I104)</f>
        <v>589.25156350506722</v>
      </c>
      <c r="J168" s="45">
        <f>IF(J70=0,"",1000000*J70/[1]TrRoad_act!J104)</f>
        <v>594.52203684683616</v>
      </c>
      <c r="K168" s="45">
        <f>IF(K70=0,"",1000000*K70/[1]TrRoad_act!K104)</f>
        <v>614.96842686004891</v>
      </c>
      <c r="L168" s="45">
        <f>IF(L70=0,"",1000000*L70/[1]TrRoad_act!L104)</f>
        <v>623.84612317146946</v>
      </c>
      <c r="M168" s="45">
        <f>IF(M70=0,"",1000000*M70/[1]TrRoad_act!M104)</f>
        <v>633.72266671929356</v>
      </c>
      <c r="N168" s="45">
        <f>IF(N70=0,"",1000000*N70/[1]TrRoad_act!N104)</f>
        <v>636.57645190114886</v>
      </c>
      <c r="O168" s="45">
        <f>IF(O70=0,"",1000000*O70/[1]TrRoad_act!O104)</f>
        <v>626.52301646334149</v>
      </c>
      <c r="P168" s="45">
        <f>IF(P70=0,"",1000000*P70/[1]TrRoad_act!P104)</f>
        <v>637.28902332816415</v>
      </c>
      <c r="Q168" s="45">
        <f>IF(Q70=0,"",1000000*Q70/[1]TrRoad_act!Q104)</f>
        <v>644.75009101323633</v>
      </c>
    </row>
    <row r="169" spans="1:17" ht="11.5" customHeight="1" x14ac:dyDescent="0.35">
      <c r="A169" s="19" t="s">
        <v>44</v>
      </c>
      <c r="B169" s="45">
        <f>IF(B71=0,"",1000000*B71/[1]TrRoad_act!B105)</f>
        <v>1415.7331833266578</v>
      </c>
      <c r="C169" s="45">
        <f>IF(C71=0,"",1000000*C71/[1]TrRoad_act!C105)</f>
        <v>1386.182798075188</v>
      </c>
      <c r="D169" s="45">
        <f>IF(D71=0,"",1000000*D71/[1]TrRoad_act!D105)</f>
        <v>1357.5768079711738</v>
      </c>
      <c r="E169" s="45">
        <f>IF(E71=0,"",1000000*E71/[1]TrRoad_act!E105)</f>
        <v>1327.4042170379696</v>
      </c>
      <c r="F169" s="45">
        <f>IF(F71=0,"",1000000*F71/[1]TrRoad_act!F105)</f>
        <v>1314.4685503888099</v>
      </c>
      <c r="G169" s="45">
        <f>IF(G71=0,"",1000000*G71/[1]TrRoad_act!G105)</f>
        <v>1298.8848464799523</v>
      </c>
      <c r="H169" s="45">
        <f>IF(H71=0,"",1000000*H71/[1]TrRoad_act!H105)</f>
        <v>1287.5419573871409</v>
      </c>
      <c r="I169" s="45">
        <f>IF(I71=0,"",1000000*I71/[1]TrRoad_act!I105)</f>
        <v>1321.5283514588555</v>
      </c>
      <c r="J169" s="45">
        <f>IF(J71=0,"",1000000*J71/[1]TrRoad_act!J105)</f>
        <v>1286.3531456294818</v>
      </c>
      <c r="K169" s="45">
        <f>IF(K71=0,"",1000000*K71/[1]TrRoad_act!K105)</f>
        <v>1237.7694207690306</v>
      </c>
      <c r="L169" s="45">
        <f>IF(L71=0,"",1000000*L71/[1]TrRoad_act!L105)</f>
        <v>1214.9061342292525</v>
      </c>
      <c r="M169" s="45">
        <f>IF(M71=0,"",1000000*M71/[1]TrRoad_act!M105)</f>
        <v>1192.0007487115588</v>
      </c>
      <c r="N169" s="45">
        <f>IF(N71=0,"",1000000*N71/[1]TrRoad_act!N105)</f>
        <v>1136.765678184511</v>
      </c>
      <c r="O169" s="45">
        <f>IF(O71=0,"",1000000*O71/[1]TrRoad_act!O105)</f>
        <v>1107.0009903177615</v>
      </c>
      <c r="P169" s="45">
        <f>IF(P71=0,"",1000000*P71/[1]TrRoad_act!P105)</f>
        <v>1096.3052938608184</v>
      </c>
      <c r="Q169" s="45">
        <f>IF(Q71=0,"",1000000*Q71/[1]TrRoad_act!Q105)</f>
        <v>1049.7814044140212</v>
      </c>
    </row>
    <row r="170" spans="1:17" ht="11.5" customHeight="1" x14ac:dyDescent="0.35">
      <c r="A170" s="19" t="s">
        <v>48</v>
      </c>
      <c r="B170" s="45">
        <f>IF(B77=0,"",1000000*B77/[1]TrRoad_act!B106)</f>
        <v>451.20769792208034</v>
      </c>
      <c r="C170" s="45">
        <f>IF(C77=0,"",1000000*C77/[1]TrRoad_act!C106)</f>
        <v>435.53588383662054</v>
      </c>
      <c r="D170" s="45">
        <f>IF(D77=0,"",1000000*D77/[1]TrRoad_act!D106)</f>
        <v>432.86454229381536</v>
      </c>
      <c r="E170" s="45">
        <f>IF(E77=0,"",1000000*E77/[1]TrRoad_act!E106)</f>
        <v>430.86276008021014</v>
      </c>
      <c r="F170" s="45">
        <f>IF(F77=0,"",1000000*F77/[1]TrRoad_act!F106)</f>
        <v>370.45675881584617</v>
      </c>
      <c r="G170" s="45">
        <f>IF(G77=0,"",1000000*G77/[1]TrRoad_act!G106)</f>
        <v>366.40160529912083</v>
      </c>
      <c r="H170" s="45">
        <f>IF(H77=0,"",1000000*H77/[1]TrRoad_act!H106)</f>
        <v>362.70225561034539</v>
      </c>
      <c r="I170" s="45">
        <f>IF(I77=0,"",1000000*I77/[1]TrRoad_act!I106)</f>
        <v>360.29434061180029</v>
      </c>
      <c r="J170" s="45">
        <f>IF(J77=0,"",1000000*J77/[1]TrRoad_act!J106)</f>
        <v>352.32751458290772</v>
      </c>
      <c r="K170" s="45">
        <f>IF(K77=0,"",1000000*K77/[1]TrRoad_act!K106)</f>
        <v>355.50053754707</v>
      </c>
      <c r="L170" s="45">
        <f>IF(L77=0,"",1000000*L77/[1]TrRoad_act!L106)</f>
        <v>352.47136013410108</v>
      </c>
      <c r="M170" s="45">
        <f>IF(M77=0,"",1000000*M77/[1]TrRoad_act!M106)</f>
        <v>353.27889912756456</v>
      </c>
      <c r="N170" s="45">
        <f>IF(N77=0,"",1000000*N77/[1]TrRoad_act!N106)</f>
        <v>375.1203734043047</v>
      </c>
      <c r="O170" s="45">
        <f>IF(O77=0,"",1000000*O77/[1]TrRoad_act!O106)</f>
        <v>367.84540335587229</v>
      </c>
      <c r="P170" s="45">
        <f>IF(P77=0,"",1000000*P77/[1]TrRoad_act!P106)</f>
        <v>353.70043758216968</v>
      </c>
      <c r="Q170" s="45">
        <f>IF(Q77=0,"",1000000*Q77/[1]TrRoad_act!Q106)</f>
        <v>349.22194289654351</v>
      </c>
    </row>
    <row r="171" spans="1:17" ht="11.5" customHeight="1" x14ac:dyDescent="0.35">
      <c r="A171" s="29" t="s">
        <v>58</v>
      </c>
      <c r="B171" s="44">
        <f>IF(B82=0,"",1000000*B82/[1]TrRoad_act!B107)</f>
        <v>10453.432107448301</v>
      </c>
      <c r="C171" s="44">
        <f>IF(C82=0,"",1000000*C82/[1]TrRoad_act!C107)</f>
        <v>10571.801178277363</v>
      </c>
      <c r="D171" s="44">
        <f>IF(D82=0,"",1000000*D82/[1]TrRoad_act!D107)</f>
        <v>10550.735601517566</v>
      </c>
      <c r="E171" s="44">
        <f>IF(E82=0,"",1000000*E82/[1]TrRoad_act!E107)</f>
        <v>10831.847811017331</v>
      </c>
      <c r="F171" s="44">
        <f>IF(F82=0,"",1000000*F82/[1]TrRoad_act!F107)</f>
        <v>11351.303516450151</v>
      </c>
      <c r="G171" s="44">
        <f>IF(G82=0,"",1000000*G82/[1]TrRoad_act!G107)</f>
        <v>11587.422084673068</v>
      </c>
      <c r="H171" s="44">
        <f>IF(H82=0,"",1000000*H82/[1]TrRoad_act!H107)</f>
        <v>11748.075594427939</v>
      </c>
      <c r="I171" s="44">
        <f>IF(I82=0,"",1000000*I82/[1]TrRoad_act!I107)</f>
        <v>12055.417246526142</v>
      </c>
      <c r="J171" s="44">
        <f>IF(J82=0,"",1000000*J82/[1]TrRoad_act!J107)</f>
        <v>11598.704867627104</v>
      </c>
      <c r="K171" s="44">
        <f>IF(K82=0,"",1000000*K82/[1]TrRoad_act!K107)</f>
        <v>10866.752682225397</v>
      </c>
      <c r="L171" s="44">
        <f>IF(L82=0,"",1000000*L82/[1]TrRoad_act!L107)</f>
        <v>11226.288102531442</v>
      </c>
      <c r="M171" s="44">
        <f>IF(M82=0,"",1000000*M82/[1]TrRoad_act!M107)</f>
        <v>10979.336262010265</v>
      </c>
      <c r="N171" s="44">
        <f>IF(N82=0,"",1000000*N82/[1]TrRoad_act!N107)</f>
        <v>10652.966906028198</v>
      </c>
      <c r="O171" s="44">
        <f>IF(O82=0,"",1000000*O82/[1]TrRoad_act!O107)</f>
        <v>10505.043648734258</v>
      </c>
      <c r="P171" s="44">
        <f>IF(P82=0,"",1000000*P82/[1]TrRoad_act!P107)</f>
        <v>10202.742610304233</v>
      </c>
      <c r="Q171" s="44">
        <f>IF(Q82=0,"",1000000*Q82/[1]TrRoad_act!Q107)</f>
        <v>10190.830078248018</v>
      </c>
    </row>
    <row r="172" spans="1:17" ht="11.5" customHeight="1" x14ac:dyDescent="0.35">
      <c r="A172" s="19" t="s">
        <v>52</v>
      </c>
      <c r="B172" s="45">
        <f>IF(B83=0,"",1000000*B83/[1]TrRoad_act!B108)</f>
        <v>8094.7079591336587</v>
      </c>
      <c r="C172" s="45">
        <f>IF(C83=0,"",1000000*C83/[1]TrRoad_act!C108)</f>
        <v>8220.7844275344996</v>
      </c>
      <c r="D172" s="45">
        <f>IF(D83=0,"",1000000*D83/[1]TrRoad_act!D108)</f>
        <v>8151.2329525687228</v>
      </c>
      <c r="E172" s="45">
        <f>IF(E83=0,"",1000000*E83/[1]TrRoad_act!E108)</f>
        <v>8314.0986871309542</v>
      </c>
      <c r="F172" s="45">
        <f>IF(F83=0,"",1000000*F83/[1]TrRoad_act!F108)</f>
        <v>8856.081934718788</v>
      </c>
      <c r="G172" s="45">
        <f>IF(G83=0,"",1000000*G83/[1]TrRoad_act!G108)</f>
        <v>9053.159051048011</v>
      </c>
      <c r="H172" s="45">
        <f>IF(H83=0,"",1000000*H83/[1]TrRoad_act!H108)</f>
        <v>9070.9163257121363</v>
      </c>
      <c r="I172" s="45">
        <f>IF(I83=0,"",1000000*I83/[1]TrRoad_act!I108)</f>
        <v>9427.7903192608392</v>
      </c>
      <c r="J172" s="45">
        <f>IF(J83=0,"",1000000*J83/[1]TrRoad_act!J108)</f>
        <v>9074.6408720646104</v>
      </c>
      <c r="K172" s="45">
        <f>IF(K83=0,"",1000000*K83/[1]TrRoad_act!K108)</f>
        <v>8468.5989187526611</v>
      </c>
      <c r="L172" s="45">
        <f>IF(L83=0,"",1000000*L83/[1]TrRoad_act!L108)</f>
        <v>8498.5944703754321</v>
      </c>
      <c r="M172" s="45">
        <f>IF(M83=0,"",1000000*M83/[1]TrRoad_act!M108)</f>
        <v>8323.4320449890347</v>
      </c>
      <c r="N172" s="45">
        <f>IF(N83=0,"",1000000*N83/[1]TrRoad_act!N108)</f>
        <v>7849.8972339848624</v>
      </c>
      <c r="O172" s="45">
        <f>IF(O83=0,"",1000000*O83/[1]TrRoad_act!O108)</f>
        <v>7621.4175902462521</v>
      </c>
      <c r="P172" s="45">
        <f>IF(P83=0,"",1000000*P83/[1]TrRoad_act!P108)</f>
        <v>7571.7205746555865</v>
      </c>
      <c r="Q172" s="45">
        <f>IF(Q83=0,"",1000000*Q83/[1]TrRoad_act!Q108)</f>
        <v>7497.7173014548134</v>
      </c>
    </row>
    <row r="173" spans="1:17" ht="11.5" customHeight="1" x14ac:dyDescent="0.35">
      <c r="A173" s="40" t="s">
        <v>53</v>
      </c>
      <c r="B173" s="46">
        <f>IF(B89=0,"",1000000*B89/[1]TrRoad_act!B109)</f>
        <v>46021.800692911762</v>
      </c>
      <c r="C173" s="46">
        <f>IF(C89=0,"",1000000*C89/[1]TrRoad_act!C109)</f>
        <v>44383.031625313735</v>
      </c>
      <c r="D173" s="46">
        <f>IF(D89=0,"",1000000*D89/[1]TrRoad_act!D109)</f>
        <v>43996.750419809818</v>
      </c>
      <c r="E173" s="46">
        <f>IF(E89=0,"",1000000*E89/[1]TrRoad_act!E109)</f>
        <v>45477.27098113166</v>
      </c>
      <c r="F173" s="46">
        <f>IF(F89=0,"",1000000*F89/[1]TrRoad_act!F109)</f>
        <v>40653.542606361625</v>
      </c>
      <c r="G173" s="46">
        <f>IF(G89=0,"",1000000*G89/[1]TrRoad_act!G109)</f>
        <v>40563.40768689126</v>
      </c>
      <c r="H173" s="46">
        <f>IF(H89=0,"",1000000*H89/[1]TrRoad_act!H109)</f>
        <v>41612.488761675449</v>
      </c>
      <c r="I173" s="46">
        <f>IF(I89=0,"",1000000*I89/[1]TrRoad_act!I109)</f>
        <v>40405.807064517307</v>
      </c>
      <c r="J173" s="46">
        <f>IF(J89=0,"",1000000*J89/[1]TrRoad_act!J109)</f>
        <v>39359.788019534084</v>
      </c>
      <c r="K173" s="46">
        <f>IF(K89=0,"",1000000*K89/[1]TrRoad_act!K109)</f>
        <v>40362.556623977041</v>
      </c>
      <c r="L173" s="46">
        <f>IF(L89=0,"",1000000*L89/[1]TrRoad_act!L109)</f>
        <v>43339.557518684902</v>
      </c>
      <c r="M173" s="46">
        <f>IF(M89=0,"",1000000*M89/[1]TrRoad_act!M109)</f>
        <v>42520.986940605304</v>
      </c>
      <c r="N173" s="46">
        <f>IF(N89=0,"",1000000*N89/[1]TrRoad_act!N109)</f>
        <v>43359.700868751235</v>
      </c>
      <c r="O173" s="46">
        <f>IF(O89=0,"",1000000*O89/[1]TrRoad_act!O109)</f>
        <v>42307.297507804178</v>
      </c>
      <c r="P173" s="46">
        <f>IF(P89=0,"",1000000*P89/[1]TrRoad_act!P109)</f>
        <v>39438.953767947722</v>
      </c>
      <c r="Q173" s="46">
        <f>IF(Q89=0,"",1000000*Q89/[1]TrRoad_act!Q109)</f>
        <v>40120.363706384545</v>
      </c>
    </row>
    <row r="175" spans="1:17" ht="11.5" customHeight="1" x14ac:dyDescent="0.35">
      <c r="A175" s="13" t="s">
        <v>63</v>
      </c>
      <c r="B175" s="47">
        <f t="shared" ref="B175:C177" si="58">IF(B17=0,0,B17/B$17)</f>
        <v>1</v>
      </c>
      <c r="C175" s="47">
        <f t="shared" si="58"/>
        <v>1</v>
      </c>
      <c r="D175" s="47">
        <f>IF(D17=0,0,D17/D$17)</f>
        <v>1</v>
      </c>
      <c r="E175" s="47">
        <f t="shared" ref="E175:Q175" si="59">IF(E17=0,0,E17/E$17)</f>
        <v>1</v>
      </c>
      <c r="F175" s="47">
        <f t="shared" si="59"/>
        <v>1</v>
      </c>
      <c r="G175" s="47">
        <f t="shared" si="59"/>
        <v>1</v>
      </c>
      <c r="H175" s="47">
        <f t="shared" si="59"/>
        <v>1</v>
      </c>
      <c r="I175" s="47">
        <f t="shared" si="59"/>
        <v>1</v>
      </c>
      <c r="J175" s="47">
        <f t="shared" si="59"/>
        <v>1</v>
      </c>
      <c r="K175" s="47">
        <f t="shared" si="59"/>
        <v>1</v>
      </c>
      <c r="L175" s="47">
        <f t="shared" si="59"/>
        <v>1</v>
      </c>
      <c r="M175" s="47">
        <f t="shared" si="59"/>
        <v>1</v>
      </c>
      <c r="N175" s="47">
        <f t="shared" si="59"/>
        <v>1</v>
      </c>
      <c r="O175" s="47">
        <f t="shared" si="59"/>
        <v>1</v>
      </c>
      <c r="P175" s="47">
        <f t="shared" si="59"/>
        <v>1</v>
      </c>
      <c r="Q175" s="47">
        <f t="shared" si="59"/>
        <v>1</v>
      </c>
    </row>
    <row r="176" spans="1:17" ht="11.5" customHeight="1" x14ac:dyDescent="0.35">
      <c r="A176" s="23" t="s">
        <v>21</v>
      </c>
      <c r="B176" s="48">
        <f t="shared" si="58"/>
        <v>0.66784832294763385</v>
      </c>
      <c r="C176" s="48">
        <f t="shared" si="58"/>
        <v>0.66540440977495174</v>
      </c>
      <c r="D176" s="48">
        <f>IF(D18=0,0,D18/D$17)</f>
        <v>0.66508514481615899</v>
      </c>
      <c r="E176" s="48">
        <f t="shared" ref="E176:Q176" si="60">IF(E18=0,0,E18/E$17)</f>
        <v>0.65742437481992022</v>
      </c>
      <c r="F176" s="48">
        <f t="shared" si="60"/>
        <v>0.65061080166076191</v>
      </c>
      <c r="G176" s="48">
        <f t="shared" si="60"/>
        <v>0.64205079748846339</v>
      </c>
      <c r="H176" s="48">
        <f t="shared" si="60"/>
        <v>0.64176600612005064</v>
      </c>
      <c r="I176" s="48">
        <f t="shared" si="60"/>
        <v>0.63566513464048935</v>
      </c>
      <c r="J176" s="48">
        <f t="shared" si="60"/>
        <v>0.63761066695291424</v>
      </c>
      <c r="K176" s="48">
        <f t="shared" si="60"/>
        <v>0.64977629271137127</v>
      </c>
      <c r="L176" s="48">
        <f t="shared" si="60"/>
        <v>0.63967300054559284</v>
      </c>
      <c r="M176" s="48">
        <f t="shared" si="60"/>
        <v>0.6398158265276509</v>
      </c>
      <c r="N176" s="48">
        <f t="shared" si="60"/>
        <v>0.64300344227243256</v>
      </c>
      <c r="O176" s="48">
        <f t="shared" si="60"/>
        <v>0.64501423414082093</v>
      </c>
      <c r="P176" s="48">
        <f t="shared" si="60"/>
        <v>0.6534280633505295</v>
      </c>
      <c r="Q176" s="48">
        <f t="shared" si="60"/>
        <v>0.66601654670973121</v>
      </c>
    </row>
    <row r="177" spans="1:17" ht="11.5" customHeight="1" x14ac:dyDescent="0.35">
      <c r="A177" s="49" t="s">
        <v>56</v>
      </c>
      <c r="B177" s="50">
        <f t="shared" si="58"/>
        <v>1.3833107564638515E-2</v>
      </c>
      <c r="C177" s="50">
        <f t="shared" si="58"/>
        <v>1.3969409125135713E-2</v>
      </c>
      <c r="D177" s="50">
        <f>IF(D19=0,0,D19/D$17)</f>
        <v>1.3903694099447226E-2</v>
      </c>
      <c r="E177" s="50">
        <f t="shared" ref="E177:Q177" si="61">IF(E19=0,0,E19/E$17)</f>
        <v>1.4015257675854339E-2</v>
      </c>
      <c r="F177" s="50">
        <f t="shared" si="61"/>
        <v>1.3966903917014419E-2</v>
      </c>
      <c r="G177" s="50">
        <f t="shared" si="61"/>
        <v>1.4246218945717913E-2</v>
      </c>
      <c r="H177" s="50">
        <f t="shared" si="61"/>
        <v>1.3668861722810552E-2</v>
      </c>
      <c r="I177" s="50">
        <f t="shared" si="61"/>
        <v>1.2905082106450954E-2</v>
      </c>
      <c r="J177" s="50">
        <f t="shared" si="61"/>
        <v>1.3506441447362776E-2</v>
      </c>
      <c r="K177" s="50">
        <f t="shared" si="61"/>
        <v>1.3676888810365323E-2</v>
      </c>
      <c r="L177" s="50">
        <f t="shared" si="61"/>
        <v>1.4016934204910275E-2</v>
      </c>
      <c r="M177" s="50">
        <f t="shared" si="61"/>
        <v>1.4175864105494047E-2</v>
      </c>
      <c r="N177" s="50">
        <f t="shared" si="61"/>
        <v>1.4355051246701077E-2</v>
      </c>
      <c r="O177" s="50">
        <f t="shared" si="61"/>
        <v>1.4300076214490894E-2</v>
      </c>
      <c r="P177" s="50">
        <f t="shared" si="61"/>
        <v>1.4412654175026293E-2</v>
      </c>
      <c r="Q177" s="50">
        <f t="shared" si="61"/>
        <v>1.4458185677006513E-2</v>
      </c>
    </row>
    <row r="178" spans="1:17" ht="11.5" customHeight="1" x14ac:dyDescent="0.35">
      <c r="A178" s="51" t="s">
        <v>40</v>
      </c>
      <c r="B178" s="52">
        <f t="shared" ref="B178:D179" si="62">IF(B23=0,0,B23/B$17)</f>
        <v>0.5992584992583887</v>
      </c>
      <c r="C178" s="52">
        <f t="shared" si="62"/>
        <v>0.59756233234634692</v>
      </c>
      <c r="D178" s="52">
        <f t="shared" si="62"/>
        <v>0.59833307865713703</v>
      </c>
      <c r="E178" s="52">
        <f t="shared" ref="E178:Q178" si="63">IF(E23=0,0,E23/E$17)</f>
        <v>0.59111812578520928</v>
      </c>
      <c r="F178" s="52">
        <f t="shared" si="63"/>
        <v>0.5852792281174175</v>
      </c>
      <c r="G178" s="52">
        <f t="shared" si="63"/>
        <v>0.57735903421014634</v>
      </c>
      <c r="H178" s="52">
        <f t="shared" si="63"/>
        <v>0.57831586651476963</v>
      </c>
      <c r="I178" s="52">
        <f t="shared" si="63"/>
        <v>0.57358987434825193</v>
      </c>
      <c r="J178" s="52">
        <f t="shared" si="63"/>
        <v>0.57405596586997065</v>
      </c>
      <c r="K178" s="52">
        <f t="shared" si="63"/>
        <v>0.58553271353423608</v>
      </c>
      <c r="L178" s="52">
        <f t="shared" si="63"/>
        <v>0.57498493386292915</v>
      </c>
      <c r="M178" s="52">
        <f t="shared" si="63"/>
        <v>0.57467546829570082</v>
      </c>
      <c r="N178" s="52">
        <f t="shared" si="63"/>
        <v>0.57720195192314583</v>
      </c>
      <c r="O178" s="52">
        <f t="shared" si="63"/>
        <v>0.57875274258841358</v>
      </c>
      <c r="P178" s="52">
        <f t="shared" si="63"/>
        <v>0.58724304145221973</v>
      </c>
      <c r="Q178" s="52">
        <f t="shared" si="63"/>
        <v>0.60044267522096462</v>
      </c>
    </row>
    <row r="179" spans="1:17" ht="11.5" customHeight="1" x14ac:dyDescent="0.35">
      <c r="A179" s="53" t="s">
        <v>41</v>
      </c>
      <c r="B179" s="54">
        <f t="shared" si="62"/>
        <v>0.4214354145573031</v>
      </c>
      <c r="C179" s="54">
        <f t="shared" si="62"/>
        <v>0.40819226636629125</v>
      </c>
      <c r="D179" s="54">
        <f t="shared" si="62"/>
        <v>0.39671966882443699</v>
      </c>
      <c r="E179" s="54">
        <f t="shared" ref="E179:Q179" si="64">IF(E24=0,0,E24/E$17)</f>
        <v>0.37750804260252196</v>
      </c>
      <c r="F179" s="54">
        <f t="shared" si="64"/>
        <v>0.35695069569736004</v>
      </c>
      <c r="G179" s="54">
        <f t="shared" si="64"/>
        <v>0.33969563224337757</v>
      </c>
      <c r="H179" s="54">
        <f t="shared" si="64"/>
        <v>0.32212144697725376</v>
      </c>
      <c r="I179" s="54">
        <f t="shared" si="64"/>
        <v>0.30705335471334799</v>
      </c>
      <c r="J179" s="54">
        <f t="shared" si="64"/>
        <v>0.29632902513712478</v>
      </c>
      <c r="K179" s="54">
        <f t="shared" si="64"/>
        <v>0.29267912162706483</v>
      </c>
      <c r="L179" s="54">
        <f t="shared" si="64"/>
        <v>0.27750331897741559</v>
      </c>
      <c r="M179" s="54">
        <f t="shared" si="64"/>
        <v>0.26892257280297999</v>
      </c>
      <c r="N179" s="54">
        <f t="shared" si="64"/>
        <v>0.25808102362923119</v>
      </c>
      <c r="O179" s="54">
        <f t="shared" si="64"/>
        <v>0.25214096766060301</v>
      </c>
      <c r="P179" s="54">
        <f t="shared" si="64"/>
        <v>0.24766209668407632</v>
      </c>
      <c r="Q179" s="54">
        <f t="shared" si="64"/>
        <v>0.23062621962793711</v>
      </c>
    </row>
    <row r="180" spans="1:17" ht="11.5" customHeight="1" x14ac:dyDescent="0.35">
      <c r="A180" s="53" t="s">
        <v>42</v>
      </c>
      <c r="B180" s="54">
        <f>IF(B27=0,0,B27/B$17)</f>
        <v>0.16230773414954111</v>
      </c>
      <c r="C180" s="54">
        <f>IF(C27=0,0,C27/C$17)</f>
        <v>0.17324108689655984</v>
      </c>
      <c r="D180" s="54">
        <f>IF(D27=0,0,D27/D$17)</f>
        <v>0.18488266876388004</v>
      </c>
      <c r="E180" s="54">
        <f t="shared" ref="E180:Q180" si="65">IF(E27=0,0,E27/E$17)</f>
        <v>0.19655845813744491</v>
      </c>
      <c r="F180" s="54">
        <f t="shared" si="65"/>
        <v>0.21042209954634852</v>
      </c>
      <c r="G180" s="54">
        <f t="shared" si="65"/>
        <v>0.21902536248097465</v>
      </c>
      <c r="H180" s="54">
        <f t="shared" si="65"/>
        <v>0.23722843461751697</v>
      </c>
      <c r="I180" s="54">
        <f t="shared" si="65"/>
        <v>0.24779384946672517</v>
      </c>
      <c r="J180" s="54">
        <f t="shared" si="65"/>
        <v>0.25804466049229119</v>
      </c>
      <c r="K180" s="54">
        <f t="shared" si="65"/>
        <v>0.27151770958625793</v>
      </c>
      <c r="L180" s="54">
        <f t="shared" si="65"/>
        <v>0.27557901704115534</v>
      </c>
      <c r="M180" s="54">
        <f t="shared" si="65"/>
        <v>0.28273153806945689</v>
      </c>
      <c r="N180" s="54">
        <f t="shared" si="65"/>
        <v>0.29510071703450724</v>
      </c>
      <c r="O180" s="54">
        <f t="shared" si="65"/>
        <v>0.300716006340774</v>
      </c>
      <c r="P180" s="54">
        <f t="shared" si="65"/>
        <v>0.31351013298797292</v>
      </c>
      <c r="Q180" s="54">
        <f t="shared" si="65"/>
        <v>0.34441399612353896</v>
      </c>
    </row>
    <row r="181" spans="1:17" ht="11.5" customHeight="1" x14ac:dyDescent="0.35">
      <c r="A181" s="53" t="s">
        <v>43</v>
      </c>
      <c r="B181" s="54">
        <f t="shared" ref="B181:D182" si="66">IF(B30=0,0,B30/B$17)</f>
        <v>1.4290171191883316E-2</v>
      </c>
      <c r="C181" s="54">
        <f t="shared" si="66"/>
        <v>1.474767227674291E-2</v>
      </c>
      <c r="D181" s="54">
        <f t="shared" si="66"/>
        <v>1.5373306596670166E-2</v>
      </c>
      <c r="E181" s="54">
        <f t="shared" ref="E181:Q181" si="67">IF(E30=0,0,E30/E$17)</f>
        <v>1.5738701636023474E-2</v>
      </c>
      <c r="F181" s="54">
        <f t="shared" si="67"/>
        <v>1.6575812409120996E-2</v>
      </c>
      <c r="G181" s="54">
        <f t="shared" si="67"/>
        <v>1.7029845700272505E-2</v>
      </c>
      <c r="H181" s="54">
        <f t="shared" si="67"/>
        <v>1.7181825622430973E-2</v>
      </c>
      <c r="I181" s="54">
        <f t="shared" si="67"/>
        <v>1.6783227964272621E-2</v>
      </c>
      <c r="J181" s="54">
        <f t="shared" si="67"/>
        <v>1.7514315915367101E-2</v>
      </c>
      <c r="K181" s="54">
        <f t="shared" si="67"/>
        <v>1.8806448080942631E-2</v>
      </c>
      <c r="L181" s="54">
        <f t="shared" si="67"/>
        <v>1.9003140927094968E-2</v>
      </c>
      <c r="M181" s="54">
        <f t="shared" si="67"/>
        <v>1.9955105050422469E-2</v>
      </c>
      <c r="N181" s="54">
        <f t="shared" si="67"/>
        <v>2.0562660026150942E-2</v>
      </c>
      <c r="O181" s="54">
        <f t="shared" si="67"/>
        <v>2.2046533945526223E-2</v>
      </c>
      <c r="P181" s="54">
        <f t="shared" si="67"/>
        <v>2.1842046835674263E-2</v>
      </c>
      <c r="Q181" s="54">
        <f t="shared" si="67"/>
        <v>2.0971383203534245E-2</v>
      </c>
    </row>
    <row r="182" spans="1:17" ht="11.5" customHeight="1" x14ac:dyDescent="0.35">
      <c r="A182" s="53" t="s">
        <v>44</v>
      </c>
      <c r="B182" s="54">
        <f t="shared" si="66"/>
        <v>1.2251793596612462E-3</v>
      </c>
      <c r="C182" s="54">
        <f t="shared" si="66"/>
        <v>1.3813068067529428E-3</v>
      </c>
      <c r="D182" s="54">
        <f t="shared" si="66"/>
        <v>1.3574344721498537E-3</v>
      </c>
      <c r="E182" s="54">
        <f t="shared" ref="E182:Q182" si="68">IF(E31=0,0,E31/E$17)</f>
        <v>1.3129147643923761E-3</v>
      </c>
      <c r="F182" s="54">
        <f t="shared" si="68"/>
        <v>1.3306081151203228E-3</v>
      </c>
      <c r="G182" s="54">
        <f t="shared" si="68"/>
        <v>1.6081790968988337E-3</v>
      </c>
      <c r="H182" s="54">
        <f t="shared" si="68"/>
        <v>1.7840892742233346E-3</v>
      </c>
      <c r="I182" s="54">
        <f t="shared" si="68"/>
        <v>1.959338405015245E-3</v>
      </c>
      <c r="J182" s="54">
        <f t="shared" si="68"/>
        <v>2.1658407543628101E-3</v>
      </c>
      <c r="K182" s="54">
        <f t="shared" si="68"/>
        <v>2.5252280727967071E-3</v>
      </c>
      <c r="L182" s="54">
        <f t="shared" si="68"/>
        <v>2.88639983612055E-3</v>
      </c>
      <c r="M182" s="54">
        <f t="shared" si="68"/>
        <v>3.0291851499512292E-3</v>
      </c>
      <c r="N182" s="54">
        <f t="shared" si="68"/>
        <v>3.3860532999119104E-3</v>
      </c>
      <c r="O182" s="54">
        <f t="shared" si="68"/>
        <v>3.7024723266489258E-3</v>
      </c>
      <c r="P182" s="54">
        <f t="shared" si="68"/>
        <v>3.9405211166425739E-3</v>
      </c>
      <c r="Q182" s="54">
        <f t="shared" si="68"/>
        <v>3.8878264450304817E-3</v>
      </c>
    </row>
    <row r="183" spans="1:17" ht="11.5" customHeight="1" x14ac:dyDescent="0.35">
      <c r="A183" s="53" t="s">
        <v>57</v>
      </c>
      <c r="B183" s="54">
        <f>IF(B34=0,0,B34/B$17)</f>
        <v>0</v>
      </c>
      <c r="C183" s="54">
        <f>IF(C34=0,0,C34/C$17)</f>
        <v>0</v>
      </c>
      <c r="D183" s="54">
        <f>IF(D34=0,0,D34/D$17)</f>
        <v>0</v>
      </c>
      <c r="E183" s="54">
        <f t="shared" ref="E183:Q183" si="69">IF(E34=0,0,E34/E$17)</f>
        <v>0</v>
      </c>
      <c r="F183" s="54">
        <f t="shared" si="69"/>
        <v>0</v>
      </c>
      <c r="G183" s="54">
        <f t="shared" si="69"/>
        <v>0</v>
      </c>
      <c r="H183" s="54">
        <f t="shared" si="69"/>
        <v>0</v>
      </c>
      <c r="I183" s="54">
        <f t="shared" si="69"/>
        <v>0</v>
      </c>
      <c r="J183" s="54">
        <f t="shared" si="69"/>
        <v>2.2118444067665956E-7</v>
      </c>
      <c r="K183" s="54">
        <f t="shared" si="69"/>
        <v>2.8670000438302455E-7</v>
      </c>
      <c r="L183" s="54">
        <f t="shared" si="69"/>
        <v>7.5570498758520554E-7</v>
      </c>
      <c r="M183" s="54">
        <f t="shared" si="69"/>
        <v>1.070849025356782E-6</v>
      </c>
      <c r="N183" s="54">
        <f t="shared" si="69"/>
        <v>1.1420678046430947E-5</v>
      </c>
      <c r="O183" s="54">
        <f t="shared" si="69"/>
        <v>4.7178574200207904E-5</v>
      </c>
      <c r="P183" s="54">
        <f t="shared" si="69"/>
        <v>1.3872705678737727E-4</v>
      </c>
      <c r="Q183" s="54">
        <f t="shared" si="69"/>
        <v>3.2628665113292895E-4</v>
      </c>
    </row>
    <row r="184" spans="1:17" ht="11.5" customHeight="1" x14ac:dyDescent="0.35">
      <c r="A184" s="53" t="s">
        <v>48</v>
      </c>
      <c r="B184" s="54">
        <f>IF(B38=0,0,B38/B$17)</f>
        <v>0</v>
      </c>
      <c r="C184" s="54">
        <f>IF(C38=0,0,C38/C$17)</f>
        <v>0</v>
      </c>
      <c r="D184" s="54">
        <f>IF(D38=0,0,D38/D$17)</f>
        <v>0</v>
      </c>
      <c r="E184" s="54">
        <f t="shared" ref="E184:Q184" si="70">IF(E38=0,0,E38/E$17)</f>
        <v>8.6448264756363214E-9</v>
      </c>
      <c r="F184" s="54">
        <f t="shared" si="70"/>
        <v>1.2349467549707775E-8</v>
      </c>
      <c r="G184" s="54">
        <f t="shared" si="70"/>
        <v>1.4688622584219428E-8</v>
      </c>
      <c r="H184" s="54">
        <f t="shared" si="70"/>
        <v>7.0023344643500653E-8</v>
      </c>
      <c r="I184" s="54">
        <f t="shared" si="70"/>
        <v>1.0379889098657097E-7</v>
      </c>
      <c r="J184" s="54">
        <f t="shared" si="70"/>
        <v>1.9023863842196443E-6</v>
      </c>
      <c r="K184" s="54">
        <f t="shared" si="70"/>
        <v>3.9194671695641097E-6</v>
      </c>
      <c r="L184" s="54">
        <f t="shared" si="70"/>
        <v>1.2301376155201818E-5</v>
      </c>
      <c r="M184" s="54">
        <f t="shared" si="70"/>
        <v>3.5996373864857522E-5</v>
      </c>
      <c r="N184" s="54">
        <f t="shared" si="70"/>
        <v>6.0077255298142477E-5</v>
      </c>
      <c r="O184" s="54">
        <f t="shared" si="70"/>
        <v>9.9583740661244953E-5</v>
      </c>
      <c r="P184" s="54">
        <f t="shared" si="70"/>
        <v>1.4951677106614448E-4</v>
      </c>
      <c r="Q184" s="54">
        <f t="shared" si="70"/>
        <v>2.169631697907692E-4</v>
      </c>
    </row>
    <row r="185" spans="1:17" ht="11.5" customHeight="1" x14ac:dyDescent="0.35">
      <c r="A185" s="51" t="s">
        <v>49</v>
      </c>
      <c r="B185" s="52">
        <f t="shared" ref="B185:D186" si="71">IF(B43=0,0,B43/B$17)</f>
        <v>5.475671612460651E-2</v>
      </c>
      <c r="C185" s="52">
        <f t="shared" si="71"/>
        <v>5.3872668303469068E-2</v>
      </c>
      <c r="D185" s="52">
        <f t="shared" si="71"/>
        <v>5.2848372059574739E-2</v>
      </c>
      <c r="E185" s="52">
        <f t="shared" ref="E185:Q185" si="72">IF(E43=0,0,E43/E$17)</f>
        <v>5.2290991358856662E-2</v>
      </c>
      <c r="F185" s="52">
        <f t="shared" si="72"/>
        <v>5.1364669626329948E-2</v>
      </c>
      <c r="G185" s="52">
        <f t="shared" si="72"/>
        <v>5.0445544332599158E-2</v>
      </c>
      <c r="H185" s="52">
        <f t="shared" si="72"/>
        <v>4.9781277882470464E-2</v>
      </c>
      <c r="I185" s="52">
        <f t="shared" si="72"/>
        <v>4.9170178185786319E-2</v>
      </c>
      <c r="J185" s="52">
        <f t="shared" si="72"/>
        <v>5.004825963558085E-2</v>
      </c>
      <c r="K185" s="52">
        <f t="shared" si="72"/>
        <v>5.0566690366769869E-2</v>
      </c>
      <c r="L185" s="52">
        <f t="shared" si="72"/>
        <v>5.0671132477753546E-2</v>
      </c>
      <c r="M185" s="52">
        <f t="shared" si="72"/>
        <v>5.0964494126456102E-2</v>
      </c>
      <c r="N185" s="52">
        <f t="shared" si="72"/>
        <v>5.1446439102585784E-2</v>
      </c>
      <c r="O185" s="52">
        <f t="shared" si="72"/>
        <v>5.1961415337916442E-2</v>
      </c>
      <c r="P185" s="52">
        <f t="shared" si="72"/>
        <v>5.1772367723283585E-2</v>
      </c>
      <c r="Q185" s="52">
        <f t="shared" si="72"/>
        <v>5.1115685811760042E-2</v>
      </c>
    </row>
    <row r="186" spans="1:17" ht="11.5" customHeight="1" x14ac:dyDescent="0.35">
      <c r="A186" s="53" t="s">
        <v>41</v>
      </c>
      <c r="B186" s="54">
        <f t="shared" si="71"/>
        <v>2.5908583588072861E-4</v>
      </c>
      <c r="C186" s="54">
        <f t="shared" si="71"/>
        <v>2.4071034887812554E-4</v>
      </c>
      <c r="D186" s="54">
        <f t="shared" si="71"/>
        <v>2.2545046546347593E-4</v>
      </c>
      <c r="E186" s="54">
        <f t="shared" ref="E186:Q186" si="73">IF(E44=0,0,E44/E$17)</f>
        <v>1.8462664882224129E-4</v>
      </c>
      <c r="F186" s="54">
        <f t="shared" si="73"/>
        <v>1.5939953600644638E-4</v>
      </c>
      <c r="G186" s="54">
        <f t="shared" si="73"/>
        <v>1.3961935230076843E-4</v>
      </c>
      <c r="H186" s="54">
        <f t="shared" si="73"/>
        <v>1.2576117393114778E-4</v>
      </c>
      <c r="I186" s="54">
        <f t="shared" si="73"/>
        <v>1.0759566834019904E-4</v>
      </c>
      <c r="J186" s="54">
        <f t="shared" si="73"/>
        <v>9.9045329784767824E-5</v>
      </c>
      <c r="K186" s="54">
        <f t="shared" si="73"/>
        <v>8.8721033740190688E-5</v>
      </c>
      <c r="L186" s="54">
        <f t="shared" si="73"/>
        <v>7.9307945172212244E-5</v>
      </c>
      <c r="M186" s="54">
        <f t="shared" si="73"/>
        <v>7.0821726486707142E-5</v>
      </c>
      <c r="N186" s="54">
        <f t="shared" si="73"/>
        <v>6.4959461978695437E-5</v>
      </c>
      <c r="O186" s="54">
        <f t="shared" si="73"/>
        <v>6.5560853680062908E-5</v>
      </c>
      <c r="P186" s="54">
        <f t="shared" si="73"/>
        <v>5.5112997944683416E-5</v>
      </c>
      <c r="Q186" s="54">
        <f t="shared" si="73"/>
        <v>4.7789612688430189E-5</v>
      </c>
    </row>
    <row r="187" spans="1:17" ht="11.5" customHeight="1" x14ac:dyDescent="0.35">
      <c r="A187" s="53" t="s">
        <v>42</v>
      </c>
      <c r="B187" s="54">
        <f>IF(B47=0,0,B47/B$17)</f>
        <v>5.407215185060011E-2</v>
      </c>
      <c r="C187" s="54">
        <f>IF(C47=0,0,C47/C$17)</f>
        <v>5.3060607773841702E-2</v>
      </c>
      <c r="D187" s="54">
        <f>IF(D47=0,0,D47/D$17)</f>
        <v>5.2047786781003788E-2</v>
      </c>
      <c r="E187" s="54">
        <f t="shared" ref="E187:Q187" si="74">IF(E47=0,0,E47/E$17)</f>
        <v>5.133633431976254E-2</v>
      </c>
      <c r="F187" s="54">
        <f t="shared" si="74"/>
        <v>5.0340903205934998E-2</v>
      </c>
      <c r="G187" s="54">
        <f t="shared" si="74"/>
        <v>4.9406079425029968E-2</v>
      </c>
      <c r="H187" s="54">
        <f t="shared" si="74"/>
        <v>4.8549943762625697E-2</v>
      </c>
      <c r="I187" s="54">
        <f t="shared" si="74"/>
        <v>4.7884617936981094E-2</v>
      </c>
      <c r="J187" s="54">
        <f t="shared" si="74"/>
        <v>4.8689700774741697E-2</v>
      </c>
      <c r="K187" s="54">
        <f t="shared" si="74"/>
        <v>4.9016471582065027E-2</v>
      </c>
      <c r="L187" s="54">
        <f t="shared" si="74"/>
        <v>4.8983258511381855E-2</v>
      </c>
      <c r="M187" s="54">
        <f t="shared" si="74"/>
        <v>4.8997244651766449E-2</v>
      </c>
      <c r="N187" s="54">
        <f t="shared" si="74"/>
        <v>4.9154060703199304E-2</v>
      </c>
      <c r="O187" s="54">
        <f t="shared" si="74"/>
        <v>4.9524071469418861E-2</v>
      </c>
      <c r="P187" s="54">
        <f t="shared" si="74"/>
        <v>4.9309285626158987E-2</v>
      </c>
      <c r="Q187" s="54">
        <f t="shared" si="74"/>
        <v>4.7887596625088284E-2</v>
      </c>
    </row>
    <row r="188" spans="1:17" ht="11.5" customHeight="1" x14ac:dyDescent="0.35">
      <c r="A188" s="53" t="s">
        <v>43</v>
      </c>
      <c r="B188" s="54">
        <f t="shared" ref="B188:D189" si="75">IF(B50=0,0,B50/B$17)</f>
        <v>5.4145230413359925E-5</v>
      </c>
      <c r="C188" s="54">
        <f t="shared" si="75"/>
        <v>5.1815300443854878E-5</v>
      </c>
      <c r="D188" s="54">
        <f t="shared" si="75"/>
        <v>4.8542376667470472E-5</v>
      </c>
      <c r="E188" s="54">
        <f t="shared" ref="E188:Q188" si="76">IF(E50=0,0,E50/E$17)</f>
        <v>4.6545331114950653E-5</v>
      </c>
      <c r="F188" s="54">
        <f t="shared" si="76"/>
        <v>8.8563814791425938E-5</v>
      </c>
      <c r="G188" s="54">
        <f t="shared" si="76"/>
        <v>8.9426298490241415E-5</v>
      </c>
      <c r="H188" s="54">
        <f t="shared" si="76"/>
        <v>8.4625694023387436E-5</v>
      </c>
      <c r="I188" s="54">
        <f t="shared" si="76"/>
        <v>8.7886141304810048E-5</v>
      </c>
      <c r="J188" s="54">
        <f t="shared" si="76"/>
        <v>9.0592580613499895E-5</v>
      </c>
      <c r="K188" s="54">
        <f t="shared" si="76"/>
        <v>9.7044153938492231E-5</v>
      </c>
      <c r="L188" s="54">
        <f t="shared" si="76"/>
        <v>9.856808577430279E-5</v>
      </c>
      <c r="M188" s="54">
        <f t="shared" si="76"/>
        <v>9.7636433842301546E-5</v>
      </c>
      <c r="N188" s="54">
        <f t="shared" si="76"/>
        <v>9.6555629196280526E-5</v>
      </c>
      <c r="O188" s="54">
        <f t="shared" si="76"/>
        <v>9.5163142982062276E-5</v>
      </c>
      <c r="P188" s="54">
        <f t="shared" si="76"/>
        <v>9.1823003217164075E-5</v>
      </c>
      <c r="Q188" s="54">
        <f t="shared" si="76"/>
        <v>8.2534123545589306E-5</v>
      </c>
    </row>
    <row r="189" spans="1:17" ht="11.5" customHeight="1" x14ac:dyDescent="0.35">
      <c r="A189" s="53" t="s">
        <v>44</v>
      </c>
      <c r="B189" s="54">
        <f t="shared" si="75"/>
        <v>2.7934825060040778E-4</v>
      </c>
      <c r="C189" s="54">
        <f t="shared" si="75"/>
        <v>4.2651903537874365E-4</v>
      </c>
      <c r="D189" s="54">
        <f t="shared" si="75"/>
        <v>4.3308459218943272E-4</v>
      </c>
      <c r="E189" s="54">
        <f t="shared" ref="E189:Q189" si="77">IF(E51=0,0,E51/E$17)</f>
        <v>6.3400182416351503E-4</v>
      </c>
      <c r="F189" s="54">
        <f t="shared" si="77"/>
        <v>6.8806259001944674E-4</v>
      </c>
      <c r="G189" s="54">
        <f t="shared" si="77"/>
        <v>7.0621638713758421E-4</v>
      </c>
      <c r="H189" s="54">
        <f t="shared" si="77"/>
        <v>9.1921766043914083E-4</v>
      </c>
      <c r="I189" s="54">
        <f t="shared" si="77"/>
        <v>9.9030068757223347E-4</v>
      </c>
      <c r="J189" s="54">
        <f t="shared" si="77"/>
        <v>1.0669336439953726E-3</v>
      </c>
      <c r="K189" s="54">
        <f t="shared" si="77"/>
        <v>1.2572709104615898E-3</v>
      </c>
      <c r="L189" s="54">
        <f t="shared" si="77"/>
        <v>1.3854321745366762E-3</v>
      </c>
      <c r="M189" s="54">
        <f t="shared" si="77"/>
        <v>1.6685114840160413E-3</v>
      </c>
      <c r="N189" s="54">
        <f t="shared" si="77"/>
        <v>1.9969178226735347E-3</v>
      </c>
      <c r="O189" s="54">
        <f t="shared" si="77"/>
        <v>2.0921816376666675E-3</v>
      </c>
      <c r="P189" s="54">
        <f t="shared" si="77"/>
        <v>2.1418988513252548E-3</v>
      </c>
      <c r="Q189" s="54">
        <f t="shared" si="77"/>
        <v>2.9177694753914343E-3</v>
      </c>
    </row>
    <row r="190" spans="1:17" ht="11.5" customHeight="1" x14ac:dyDescent="0.35">
      <c r="A190" s="53" t="s">
        <v>48</v>
      </c>
      <c r="B190" s="54">
        <f>IF(B57=0,0,B57/B$17)</f>
        <v>9.1984957111893869E-5</v>
      </c>
      <c r="C190" s="54">
        <f>IF(C57=0,0,C57/C$17)</f>
        <v>9.3015844926636865E-5</v>
      </c>
      <c r="D190" s="54">
        <f>IF(D57=0,0,D57/D$17)</f>
        <v>9.3507844250573786E-5</v>
      </c>
      <c r="E190" s="54">
        <f t="shared" ref="E190:Q190" si="78">IF(E57=0,0,E57/E$17)</f>
        <v>8.9483234993414522E-5</v>
      </c>
      <c r="F190" s="54">
        <f t="shared" si="78"/>
        <v>8.7740479577636416E-5</v>
      </c>
      <c r="G190" s="54">
        <f t="shared" si="78"/>
        <v>1.0420286964059073E-4</v>
      </c>
      <c r="H190" s="54">
        <f t="shared" si="78"/>
        <v>1.0172959145110282E-4</v>
      </c>
      <c r="I190" s="54">
        <f t="shared" si="78"/>
        <v>9.9777751587985957E-5</v>
      </c>
      <c r="J190" s="54">
        <f t="shared" si="78"/>
        <v>1.0198730644550847E-4</v>
      </c>
      <c r="K190" s="54">
        <f t="shared" si="78"/>
        <v>1.0718268656457135E-4</v>
      </c>
      <c r="L190" s="54">
        <f t="shared" si="78"/>
        <v>1.2456576088850052E-4</v>
      </c>
      <c r="M190" s="54">
        <f t="shared" si="78"/>
        <v>1.3027983034459575E-4</v>
      </c>
      <c r="N190" s="54">
        <f t="shared" si="78"/>
        <v>1.3394548553796268E-4</v>
      </c>
      <c r="O190" s="54">
        <f t="shared" si="78"/>
        <v>1.8443823416878285E-4</v>
      </c>
      <c r="P190" s="54">
        <f t="shared" si="78"/>
        <v>1.7424724463749349E-4</v>
      </c>
      <c r="Q190" s="54">
        <f t="shared" si="78"/>
        <v>1.7756873217565842E-4</v>
      </c>
    </row>
    <row r="191" spans="1:17" ht="11.5" customHeight="1" x14ac:dyDescent="0.35">
      <c r="A191" s="23" t="s">
        <v>22</v>
      </c>
      <c r="B191" s="48">
        <f t="shared" ref="B191:C193" si="79">IF(B62=0,0,B62/B$17)</f>
        <v>0.33215167705236626</v>
      </c>
      <c r="C191" s="48">
        <f t="shared" si="79"/>
        <v>0.33459559022504826</v>
      </c>
      <c r="D191" s="48">
        <f>IF(D62=0,0,D62/D$17)</f>
        <v>0.33491485518384106</v>
      </c>
      <c r="E191" s="48">
        <f t="shared" ref="E191:Q191" si="80">IF(E62=0,0,E62/E$17)</f>
        <v>0.34257562518007978</v>
      </c>
      <c r="F191" s="48">
        <f t="shared" si="80"/>
        <v>0.34938919833923815</v>
      </c>
      <c r="G191" s="48">
        <f t="shared" si="80"/>
        <v>0.35794920251153656</v>
      </c>
      <c r="H191" s="48">
        <f t="shared" si="80"/>
        <v>0.35823399387994942</v>
      </c>
      <c r="I191" s="48">
        <f t="shared" si="80"/>
        <v>0.36433486535951065</v>
      </c>
      <c r="J191" s="48">
        <f t="shared" si="80"/>
        <v>0.36238933304708576</v>
      </c>
      <c r="K191" s="48">
        <f t="shared" si="80"/>
        <v>0.35022370728862878</v>
      </c>
      <c r="L191" s="48">
        <f t="shared" si="80"/>
        <v>0.3603269994544071</v>
      </c>
      <c r="M191" s="48">
        <f t="shared" si="80"/>
        <v>0.36018417347234905</v>
      </c>
      <c r="N191" s="48">
        <f t="shared" si="80"/>
        <v>0.35699655772756739</v>
      </c>
      <c r="O191" s="48">
        <f t="shared" si="80"/>
        <v>0.35498576585917918</v>
      </c>
      <c r="P191" s="48">
        <f t="shared" si="80"/>
        <v>0.3465719366494705</v>
      </c>
      <c r="Q191" s="48">
        <f t="shared" si="80"/>
        <v>0.33398345329026879</v>
      </c>
    </row>
    <row r="192" spans="1:17" ht="11.5" customHeight="1" x14ac:dyDescent="0.35">
      <c r="A192" s="49" t="s">
        <v>50</v>
      </c>
      <c r="B192" s="50">
        <f t="shared" si="79"/>
        <v>0.10500017158819368</v>
      </c>
      <c r="C192" s="50">
        <f t="shared" si="79"/>
        <v>0.10502460838655335</v>
      </c>
      <c r="D192" s="50">
        <f>IF(D63=0,0,D63/D$17)</f>
        <v>0.10476423407483541</v>
      </c>
      <c r="E192" s="50">
        <f t="shared" ref="E192:Q192" si="81">IF(E63=0,0,E63/E$17)</f>
        <v>0.10717924365559886</v>
      </c>
      <c r="F192" s="50">
        <f t="shared" si="81"/>
        <v>0.10698198701873589</v>
      </c>
      <c r="G192" s="50">
        <f t="shared" si="81"/>
        <v>0.10959337947515535</v>
      </c>
      <c r="H192" s="50">
        <f t="shared" si="81"/>
        <v>0.10650524431300562</v>
      </c>
      <c r="I192" s="50">
        <f t="shared" si="81"/>
        <v>0.10950376529451283</v>
      </c>
      <c r="J192" s="50">
        <f t="shared" si="81"/>
        <v>0.11046080121717917</v>
      </c>
      <c r="K192" s="50">
        <f t="shared" si="81"/>
        <v>0.11129528274346984</v>
      </c>
      <c r="L192" s="50">
        <f t="shared" si="81"/>
        <v>0.11409889669872313</v>
      </c>
      <c r="M192" s="50">
        <f t="shared" si="81"/>
        <v>0.11550844941402544</v>
      </c>
      <c r="N192" s="50">
        <f t="shared" si="81"/>
        <v>0.11428957610619472</v>
      </c>
      <c r="O192" s="50">
        <f t="shared" si="81"/>
        <v>0.11253333263288058</v>
      </c>
      <c r="P192" s="50">
        <f t="shared" si="81"/>
        <v>0.112100012028175</v>
      </c>
      <c r="Q192" s="50">
        <f t="shared" si="81"/>
        <v>0.10623536774527328</v>
      </c>
    </row>
    <row r="193" spans="1:17" ht="11.5" customHeight="1" x14ac:dyDescent="0.35">
      <c r="A193" s="53" t="s">
        <v>41</v>
      </c>
      <c r="B193" s="54">
        <f t="shared" si="79"/>
        <v>1.7457017200579426E-2</v>
      </c>
      <c r="C193" s="54">
        <f t="shared" si="79"/>
        <v>1.6179434080338794E-2</v>
      </c>
      <c r="D193" s="54">
        <f>IF(D64=0,0,D64/D$17)</f>
        <v>1.4778664140093606E-2</v>
      </c>
      <c r="E193" s="54">
        <f t="shared" ref="E193:Q193" si="82">IF(E64=0,0,E64/E$17)</f>
        <v>1.3670808932041017E-2</v>
      </c>
      <c r="F193" s="54">
        <f t="shared" si="82"/>
        <v>1.2166261159776183E-2</v>
      </c>
      <c r="G193" s="54">
        <f t="shared" si="82"/>
        <v>1.1249025123861184E-2</v>
      </c>
      <c r="H193" s="54">
        <f t="shared" si="82"/>
        <v>1.0282504206275698E-2</v>
      </c>
      <c r="I193" s="54">
        <f t="shared" si="82"/>
        <v>9.5363195669417936E-3</v>
      </c>
      <c r="J193" s="54">
        <f t="shared" si="82"/>
        <v>8.926382160288052E-3</v>
      </c>
      <c r="K193" s="54">
        <f t="shared" si="82"/>
        <v>8.4570878199125097E-3</v>
      </c>
      <c r="L193" s="54">
        <f t="shared" si="82"/>
        <v>7.8042314380751075E-3</v>
      </c>
      <c r="M193" s="54">
        <f t="shared" si="82"/>
        <v>7.2429677660704574E-3</v>
      </c>
      <c r="N193" s="54">
        <f t="shared" si="82"/>
        <v>6.8167749946344315E-3</v>
      </c>
      <c r="O193" s="54">
        <f t="shared" si="82"/>
        <v>6.5095908742389312E-3</v>
      </c>
      <c r="P193" s="54">
        <f t="shared" si="82"/>
        <v>6.0031225827729901E-3</v>
      </c>
      <c r="Q193" s="54">
        <f t="shared" si="82"/>
        <v>5.5121785993846126E-3</v>
      </c>
    </row>
    <row r="194" spans="1:17" ht="11.5" customHeight="1" x14ac:dyDescent="0.35">
      <c r="A194" s="53" t="s">
        <v>42</v>
      </c>
      <c r="B194" s="54">
        <f>IF(B67=0,0,B67/B$17)</f>
        <v>8.6978495298385777E-2</v>
      </c>
      <c r="C194" s="54">
        <f>IF(C67=0,0,C67/C$17)</f>
        <v>8.8247227280450008E-2</v>
      </c>
      <c r="D194" s="54">
        <f>IF(D67=0,0,D67/D$17)</f>
        <v>8.9325382372414136E-2</v>
      </c>
      <c r="E194" s="54">
        <f t="shared" ref="E194:Q194" si="83">IF(E67=0,0,E67/E$17)</f>
        <v>9.2816438982431401E-2</v>
      </c>
      <c r="F194" s="54">
        <f t="shared" si="83"/>
        <v>9.4117276762976598E-2</v>
      </c>
      <c r="G194" s="54">
        <f t="shared" si="83"/>
        <v>9.7627414209642854E-2</v>
      </c>
      <c r="H194" s="54">
        <f t="shared" si="83"/>
        <v>9.5396860872647191E-2</v>
      </c>
      <c r="I194" s="54">
        <f t="shared" si="83"/>
        <v>9.9122885029987687E-2</v>
      </c>
      <c r="J194" s="54">
        <f t="shared" si="83"/>
        <v>0.10059349314155658</v>
      </c>
      <c r="K194" s="54">
        <f t="shared" si="83"/>
        <v>0.10177822709520111</v>
      </c>
      <c r="L194" s="54">
        <f t="shared" si="83"/>
        <v>0.10510710477400419</v>
      </c>
      <c r="M194" s="54">
        <f t="shared" si="83"/>
        <v>0.1070140881836829</v>
      </c>
      <c r="N194" s="54">
        <f t="shared" si="83"/>
        <v>0.10618299048325631</v>
      </c>
      <c r="O194" s="54">
        <f t="shared" si="83"/>
        <v>0.10472160401472647</v>
      </c>
      <c r="P194" s="54">
        <f t="shared" si="83"/>
        <v>0.10472755853036816</v>
      </c>
      <c r="Q194" s="54">
        <f t="shared" si="83"/>
        <v>9.9376453124928141E-2</v>
      </c>
    </row>
    <row r="195" spans="1:17" ht="11.5" customHeight="1" x14ac:dyDescent="0.35">
      <c r="A195" s="53" t="s">
        <v>43</v>
      </c>
      <c r="B195" s="54">
        <f t="shared" ref="B195:D196" si="84">IF(B70=0,0,B70/B$17)</f>
        <v>5.1153373689567317E-4</v>
      </c>
      <c r="C195" s="54">
        <f t="shared" si="84"/>
        <v>5.3806799300765184E-4</v>
      </c>
      <c r="D195" s="54">
        <f t="shared" si="84"/>
        <v>5.9179761393472372E-4</v>
      </c>
      <c r="E195" s="54">
        <f t="shared" ref="E195:Q195" si="85">IF(E70=0,0,E70/E$17)</f>
        <v>6.1365342968071703E-4</v>
      </c>
      <c r="F195" s="54">
        <f t="shared" si="85"/>
        <v>6.1255012746328538E-4</v>
      </c>
      <c r="G195" s="54">
        <f t="shared" si="85"/>
        <v>6.1969524108082021E-4</v>
      </c>
      <c r="H195" s="54">
        <f t="shared" si="85"/>
        <v>6.6688465524785225E-4</v>
      </c>
      <c r="I195" s="54">
        <f t="shared" si="85"/>
        <v>6.6138415784007597E-4</v>
      </c>
      <c r="J195" s="54">
        <f t="shared" si="85"/>
        <v>7.0073718122434445E-4</v>
      </c>
      <c r="K195" s="54">
        <f t="shared" si="85"/>
        <v>7.3584371391602365E-4</v>
      </c>
      <c r="L195" s="54">
        <f t="shared" si="85"/>
        <v>7.6361950933854594E-4</v>
      </c>
      <c r="M195" s="54">
        <f t="shared" si="85"/>
        <v>7.9696185352035368E-4</v>
      </c>
      <c r="N195" s="54">
        <f t="shared" si="85"/>
        <v>8.1506076408835394E-4</v>
      </c>
      <c r="O195" s="54">
        <f t="shared" si="85"/>
        <v>7.8983347949348234E-4</v>
      </c>
      <c r="P195" s="54">
        <f t="shared" si="85"/>
        <v>8.184182943995565E-4</v>
      </c>
      <c r="Q195" s="54">
        <f t="shared" si="85"/>
        <v>7.7850284955817439E-4</v>
      </c>
    </row>
    <row r="196" spans="1:17" ht="11.5" customHeight="1" x14ac:dyDescent="0.35">
      <c r="A196" s="53" t="s">
        <v>44</v>
      </c>
      <c r="B196" s="54">
        <f t="shared" si="84"/>
        <v>4.3526200064421216E-5</v>
      </c>
      <c r="C196" s="54">
        <f t="shared" si="84"/>
        <v>4.953668189791992E-5</v>
      </c>
      <c r="D196" s="54">
        <f t="shared" si="84"/>
        <v>5.7781402944414415E-5</v>
      </c>
      <c r="E196" s="54">
        <f t="shared" ref="E196:Q196" si="86">IF(E71=0,0,E71/E$17)</f>
        <v>6.7691251012840111E-5</v>
      </c>
      <c r="F196" s="54">
        <f t="shared" si="86"/>
        <v>7.5271490765427813E-5</v>
      </c>
      <c r="G196" s="54">
        <f t="shared" si="86"/>
        <v>8.6925857037138725E-5</v>
      </c>
      <c r="H196" s="54">
        <f t="shared" si="86"/>
        <v>1.4884636520328128E-4</v>
      </c>
      <c r="I196" s="54">
        <f t="shared" si="86"/>
        <v>1.7301231945842291E-4</v>
      </c>
      <c r="J196" s="54">
        <f t="shared" si="86"/>
        <v>2.3075590882775526E-4</v>
      </c>
      <c r="K196" s="54">
        <f t="shared" si="86"/>
        <v>3.1391737806549751E-4</v>
      </c>
      <c r="L196" s="54">
        <f t="shared" si="86"/>
        <v>4.1405848533228947E-4</v>
      </c>
      <c r="M196" s="54">
        <f t="shared" si="86"/>
        <v>4.4292218933264575E-4</v>
      </c>
      <c r="N196" s="54">
        <f t="shared" si="86"/>
        <v>4.5221699151832363E-4</v>
      </c>
      <c r="O196" s="54">
        <f t="shared" si="86"/>
        <v>4.7890824510563523E-4</v>
      </c>
      <c r="P196" s="54">
        <f t="shared" si="86"/>
        <v>5.0742844689530069E-4</v>
      </c>
      <c r="Q196" s="54">
        <f t="shared" si="86"/>
        <v>5.0933631574734753E-4</v>
      </c>
    </row>
    <row r="197" spans="1:17" ht="11.5" customHeight="1" x14ac:dyDescent="0.35">
      <c r="A197" s="53" t="s">
        <v>48</v>
      </c>
      <c r="B197" s="54">
        <f>IF(B77=0,0,B77/B$17)</f>
        <v>9.5991522683849794E-6</v>
      </c>
      <c r="C197" s="54">
        <f>IF(C77=0,0,C77/C$17)</f>
        <v>1.0342350858976613E-5</v>
      </c>
      <c r="D197" s="54">
        <f>IF(D77=0,0,D77/D$17)</f>
        <v>1.0608545448545774E-5</v>
      </c>
      <c r="E197" s="54">
        <f t="shared" ref="E197:Q197" si="87">IF(E77=0,0,E77/E$17)</f>
        <v>1.0651060432889052E-5</v>
      </c>
      <c r="F197" s="54">
        <f t="shared" si="87"/>
        <v>1.0627477754388039E-5</v>
      </c>
      <c r="G197" s="54">
        <f t="shared" si="87"/>
        <v>1.0319043533361697E-5</v>
      </c>
      <c r="H197" s="54">
        <f t="shared" si="87"/>
        <v>1.0148213631586661E-5</v>
      </c>
      <c r="I197" s="54">
        <f t="shared" si="87"/>
        <v>1.0164220284842237E-5</v>
      </c>
      <c r="J197" s="54">
        <f t="shared" si="87"/>
        <v>9.4328252824373957E-6</v>
      </c>
      <c r="K197" s="54">
        <f t="shared" si="87"/>
        <v>1.0206736374707618E-5</v>
      </c>
      <c r="L197" s="54">
        <f t="shared" si="87"/>
        <v>9.8824919729944403E-6</v>
      </c>
      <c r="M197" s="54">
        <f t="shared" si="87"/>
        <v>1.150942141906214E-5</v>
      </c>
      <c r="N197" s="54">
        <f t="shared" si="87"/>
        <v>2.253287269730096E-5</v>
      </c>
      <c r="O197" s="54">
        <f t="shared" si="87"/>
        <v>3.3396019316076269E-5</v>
      </c>
      <c r="P197" s="54">
        <f t="shared" si="87"/>
        <v>4.3484173738995988E-5</v>
      </c>
      <c r="Q197" s="54">
        <f t="shared" si="87"/>
        <v>5.3245463565274257E-5</v>
      </c>
    </row>
    <row r="198" spans="1:17" ht="11.5" customHeight="1" x14ac:dyDescent="0.35">
      <c r="A198" s="51" t="s">
        <v>58</v>
      </c>
      <c r="B198" s="52">
        <f t="shared" ref="B198:D199" si="88">IF(B82=0,0,B82/B$17)</f>
        <v>0.22715150546417257</v>
      </c>
      <c r="C198" s="52">
        <f t="shared" si="88"/>
        <v>0.22957098183849498</v>
      </c>
      <c r="D198" s="52">
        <f t="shared" si="88"/>
        <v>0.23015062110900567</v>
      </c>
      <c r="E198" s="52">
        <f t="shared" ref="E198:Q198" si="89">IF(E82=0,0,E82/E$17)</f>
        <v>0.23539638152448092</v>
      </c>
      <c r="F198" s="52">
        <f t="shared" si="89"/>
        <v>0.24240721132050225</v>
      </c>
      <c r="G198" s="52">
        <f t="shared" si="89"/>
        <v>0.24835582303638121</v>
      </c>
      <c r="H198" s="52">
        <f t="shared" si="89"/>
        <v>0.2517287495669438</v>
      </c>
      <c r="I198" s="52">
        <f t="shared" si="89"/>
        <v>0.25483110006499782</v>
      </c>
      <c r="J198" s="52">
        <f t="shared" si="89"/>
        <v>0.25192853182990654</v>
      </c>
      <c r="K198" s="52">
        <f t="shared" si="89"/>
        <v>0.23892842454515895</v>
      </c>
      <c r="L198" s="52">
        <f t="shared" si="89"/>
        <v>0.24622810275568399</v>
      </c>
      <c r="M198" s="52">
        <f t="shared" si="89"/>
        <v>0.24467572405832363</v>
      </c>
      <c r="N198" s="52">
        <f t="shared" si="89"/>
        <v>0.24270698162137264</v>
      </c>
      <c r="O198" s="52">
        <f t="shared" si="89"/>
        <v>0.24245243322629859</v>
      </c>
      <c r="P198" s="52">
        <f t="shared" si="89"/>
        <v>0.23447192462129549</v>
      </c>
      <c r="Q198" s="52">
        <f t="shared" si="89"/>
        <v>0.22774808554499548</v>
      </c>
    </row>
    <row r="199" spans="1:17" ht="11.5" customHeight="1" x14ac:dyDescent="0.35">
      <c r="A199" s="55" t="s">
        <v>52</v>
      </c>
      <c r="B199" s="56">
        <f t="shared" si="88"/>
        <v>0.16495758647760003</v>
      </c>
      <c r="C199" s="56">
        <f t="shared" si="88"/>
        <v>0.16691171897830007</v>
      </c>
      <c r="D199" s="56">
        <f t="shared" si="88"/>
        <v>0.16590605627697891</v>
      </c>
      <c r="E199" s="56">
        <f t="shared" ref="E199:Q199" si="90">IF(E83=0,0,E83/E$17)</f>
        <v>0.16844010360561723</v>
      </c>
      <c r="F199" s="56">
        <f t="shared" si="90"/>
        <v>0.17428089996314311</v>
      </c>
      <c r="G199" s="56">
        <f t="shared" si="90"/>
        <v>0.17843253996585151</v>
      </c>
      <c r="H199" s="56">
        <f t="shared" si="90"/>
        <v>0.17837447081630148</v>
      </c>
      <c r="I199" s="56">
        <f t="shared" si="90"/>
        <v>0.18238349019947658</v>
      </c>
      <c r="J199" s="56">
        <f t="shared" si="90"/>
        <v>0.18067747958517702</v>
      </c>
      <c r="K199" s="56">
        <f t="shared" si="90"/>
        <v>0.17219931719281256</v>
      </c>
      <c r="L199" s="56">
        <f t="shared" si="90"/>
        <v>0.17180781460533501</v>
      </c>
      <c r="M199" s="56">
        <f t="shared" si="90"/>
        <v>0.17108289723680317</v>
      </c>
      <c r="N199" s="56">
        <f t="shared" si="90"/>
        <v>0.1647269170146809</v>
      </c>
      <c r="O199" s="56">
        <f t="shared" si="90"/>
        <v>0.16127595694638708</v>
      </c>
      <c r="P199" s="56">
        <f t="shared" si="90"/>
        <v>0.1596412896833703</v>
      </c>
      <c r="Q199" s="56">
        <f t="shared" si="90"/>
        <v>0.15373081155409199</v>
      </c>
    </row>
    <row r="200" spans="1:17" ht="11.5" customHeight="1" x14ac:dyDescent="0.35">
      <c r="A200" s="57" t="s">
        <v>53</v>
      </c>
      <c r="B200" s="58">
        <f t="shared" ref="B200:Q200" si="91">IF(B89=0,0,B89/B$17)</f>
        <v>6.2193918986572526E-2</v>
      </c>
      <c r="C200" s="58">
        <f t="shared" si="91"/>
        <v>6.2659262860194881E-2</v>
      </c>
      <c r="D200" s="58">
        <f t="shared" si="91"/>
        <v>6.4244564832026771E-2</v>
      </c>
      <c r="E200" s="58">
        <f t="shared" si="91"/>
        <v>6.6956277918863702E-2</v>
      </c>
      <c r="F200" s="58">
        <f t="shared" si="91"/>
        <v>6.8126311357359137E-2</v>
      </c>
      <c r="G200" s="58">
        <f t="shared" si="91"/>
        <v>6.9923283070529696E-2</v>
      </c>
      <c r="H200" s="58">
        <f t="shared" si="91"/>
        <v>7.3354278750642321E-2</v>
      </c>
      <c r="I200" s="58">
        <f t="shared" si="91"/>
        <v>7.2447609865521248E-2</v>
      </c>
      <c r="J200" s="58">
        <f t="shared" si="91"/>
        <v>7.1251052244729551E-2</v>
      </c>
      <c r="K200" s="58">
        <f t="shared" si="91"/>
        <v>6.672910735234637E-2</v>
      </c>
      <c r="L200" s="58">
        <f t="shared" si="91"/>
        <v>7.4420288150348984E-2</v>
      </c>
      <c r="M200" s="58">
        <f t="shared" si="91"/>
        <v>7.3592826821520477E-2</v>
      </c>
      <c r="N200" s="58">
        <f t="shared" si="91"/>
        <v>7.7980064606691754E-2</v>
      </c>
      <c r="O200" s="58">
        <f t="shared" si="91"/>
        <v>8.1176476279911522E-2</v>
      </c>
      <c r="P200" s="58">
        <f t="shared" si="91"/>
        <v>7.4830634937925189E-2</v>
      </c>
      <c r="Q200" s="58">
        <f t="shared" si="91"/>
        <v>7.4008151826319327E-2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K11"/>
  <sheetViews>
    <sheetView workbookViewId="0">
      <selection activeCell="H15" sqref="H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K11"/>
  <sheetViews>
    <sheetView workbookViewId="0">
      <selection activeCell="G19" sqref="G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K11"/>
  <sheetViews>
    <sheetView workbookViewId="0">
      <selection activeCell="G18" sqref="G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K11"/>
  <sheetViews>
    <sheetView workbookViewId="0">
      <selection activeCell="K25" sqref="K2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L11"/>
  <sheetViews>
    <sheetView workbookViewId="0">
      <selection activeCell="B6" sqref="B6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Summary'!Q45/'TrRoad_ene - Summary'!Q44</f>
        <v>0.96593858105449959</v>
      </c>
      <c r="C4" s="2">
        <f>'TrRoad_ene - Summary'!R45/'TrRoad_ene - Summary'!R44</f>
        <v>0.9654108697412076</v>
      </c>
      <c r="D4" s="2">
        <f>'TrRoad_ene - Summary'!S45/'TrRoad_ene - Summary'!S44</f>
        <v>0.9651276920746843</v>
      </c>
      <c r="E4" s="2">
        <f>'TrRoad_ene - Summary'!T45/'TrRoad_ene - Summary'!T44</f>
        <v>0.96501996105187071</v>
      </c>
      <c r="F4" s="2">
        <f>'TrRoad_ene - Summary'!U45/'TrRoad_ene - Summary'!U44</f>
        <v>0.96488283663062779</v>
      </c>
      <c r="G4" s="2">
        <f>'TrRoad_ene - Summary'!V45/'TrRoad_ene - Summary'!V44</f>
        <v>0.96461692302376356</v>
      </c>
      <c r="H4" s="2">
        <f>'TrRoad_ene - Summary'!W45/'TrRoad_ene - Summary'!W44</f>
        <v>0.96429145920099046</v>
      </c>
      <c r="I4" s="2">
        <f>'TrRoad_ene - Summary'!X45/'TrRoad_ene - Summary'!X44</f>
        <v>0.96382243851195093</v>
      </c>
      <c r="J4" s="2">
        <f>'TrRoad_ene - Summary'!Y45/'TrRoad_ene - Summary'!Y44</f>
        <v>0.96053517598340576</v>
      </c>
      <c r="K4" s="2">
        <f>'TrRoad_ene - Summary'!Z45/'TrRoad_ene - Summary'!Z44</f>
        <v>0.95544569265797785</v>
      </c>
      <c r="L4" s="2">
        <f>'TrRoad_ene - Summary'!AA45/'TrRoad_ene - Summary'!AA44</f>
        <v>0.9509768511012906</v>
      </c>
      <c r="M4" s="2">
        <f>'TrRoad_ene - Summary'!AB45/'TrRoad_ene - Summary'!AB44</f>
        <v>0.94562068180718739</v>
      </c>
      <c r="N4" s="2">
        <f>'TrRoad_ene - Summary'!AC45/'TrRoad_ene - Summary'!AC44</f>
        <v>0.93574670265741677</v>
      </c>
      <c r="O4" s="2">
        <f>'TrRoad_ene - Summary'!AD45/'TrRoad_ene - Summary'!AD44</f>
        <v>0.92207345163139953</v>
      </c>
      <c r="P4" s="2">
        <f>'TrRoad_ene - Summary'!AE45/'TrRoad_ene - Summary'!AE44</f>
        <v>0.90455951998700834</v>
      </c>
      <c r="Q4" s="2">
        <f>'TrRoad_ene - Summary'!AF45/'TrRoad_ene - Summary'!AF44</f>
        <v>0.88212702277765975</v>
      </c>
      <c r="R4" s="2">
        <f>'TrRoad_ene - Summary'!AG45/'TrRoad_ene - Summary'!AG44</f>
        <v>0.85474601797113625</v>
      </c>
      <c r="S4" s="2">
        <f>'TrRoad_ene - Summary'!AH45/'TrRoad_ene - Summary'!AH44</f>
        <v>0.82170964426801607</v>
      </c>
      <c r="T4" s="2">
        <f>'TrRoad_ene - Summary'!AI45/'TrRoad_ene - Summary'!AI44</f>
        <v>0.78407457761524235</v>
      </c>
      <c r="U4" s="2">
        <f>'TrRoad_ene - Summary'!AJ45/'TrRoad_ene - Summary'!AJ44</f>
        <v>0.74242050658821945</v>
      </c>
      <c r="V4" s="2">
        <f>'TrRoad_ene - Summary'!AK45/'TrRoad_ene - Summary'!AK44</f>
        <v>0.69850277738843203</v>
      </c>
      <c r="W4" s="2">
        <f>'TrRoad_ene - Summary'!AL45/'TrRoad_ene - Summary'!AL44</f>
        <v>0.65870078901017226</v>
      </c>
      <c r="X4" s="2">
        <f>'TrRoad_ene - Summary'!AM45/'TrRoad_ene - Summary'!AM44</f>
        <v>0.62278922528943781</v>
      </c>
      <c r="Y4" s="2">
        <f>'TrRoad_ene - Summary'!AN45/'TrRoad_ene - Summary'!AN44</f>
        <v>0.58958580194081889</v>
      </c>
      <c r="Z4" s="2">
        <f>'TrRoad_ene - Summary'!AO45/'TrRoad_ene - Summary'!AO44</f>
        <v>0.5617694245060979</v>
      </c>
      <c r="AA4" s="2">
        <f>'TrRoad_ene - Summary'!AP45/'TrRoad_ene - Summary'!AP44</f>
        <v>0.53927059522297915</v>
      </c>
      <c r="AB4" s="2">
        <f>'TrRoad_ene - Summary'!AQ45/'TrRoad_ene - Summary'!AQ44</f>
        <v>0.52354448855529279</v>
      </c>
      <c r="AC4" s="2">
        <f>'TrRoad_ene - Summary'!AR45/'TrRoad_ene - Summary'!AR44</f>
        <v>0.5145100522272843</v>
      </c>
      <c r="AD4" s="2">
        <f>'TrRoad_ene - Summary'!AS45/'TrRoad_ene - Summary'!AS44</f>
        <v>0.51141596795669786</v>
      </c>
      <c r="AE4" s="2">
        <f>'TrRoad_ene - Summary'!AT45/'TrRoad_ene - Summary'!AT44</f>
        <v>0.51287384549237036</v>
      </c>
      <c r="AF4" s="2">
        <f>'TrRoad_ene - Summary'!AU45/'TrRoad_ene - Summary'!AU44</f>
        <v>0.51892528475155086</v>
      </c>
      <c r="AG4" s="2">
        <f>'TrRoad_ene - Summary'!AV45/'TrRoad_ene - Summary'!AV44</f>
        <v>0.52903441806496998</v>
      </c>
      <c r="AH4" s="2">
        <f>'TrRoad_ene - Summary'!AW45/'TrRoad_ene - Summary'!AW44</f>
        <v>0.54347895523678513</v>
      </c>
      <c r="AI4" s="2">
        <f>'TrRoad_ene - Summary'!AX45/'TrRoad_ene - Summary'!AX44</f>
        <v>0.56113241167173489</v>
      </c>
      <c r="AJ4" s="2">
        <f>'TrRoad_ene - Summary'!AY45/'TrRoad_ene - Summary'!AY44</f>
        <v>0.58240634616718046</v>
      </c>
      <c r="AK4" s="2">
        <f>'TrRoad_ene - Summary'!AZ45/'TrRoad_ene - Summary'!AZ44</f>
        <v>0.60562422882730826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Summary'!Q46/'TrRoad_ene - Summary'!Q44</f>
        <v>3.4061418945500223E-2</v>
      </c>
      <c r="C6" s="2">
        <f>'TrRoad_ene - Summary'!R46/'TrRoad_ene - Summary'!R44</f>
        <v>3.4589130258792337E-2</v>
      </c>
      <c r="D6" s="2">
        <f>'TrRoad_ene - Summary'!S46/'TrRoad_ene - Summary'!S44</f>
        <v>3.4872307925315725E-2</v>
      </c>
      <c r="E6" s="2">
        <f>'TrRoad_ene - Summary'!T46/'TrRoad_ene - Summary'!T44</f>
        <v>3.4980038948129191E-2</v>
      </c>
      <c r="F6" s="2">
        <f>'TrRoad_ene - Summary'!U46/'TrRoad_ene - Summary'!U44</f>
        <v>3.5117163369372241E-2</v>
      </c>
      <c r="G6" s="2">
        <f>'TrRoad_ene - Summary'!V46/'TrRoad_ene - Summary'!V44</f>
        <v>3.5383076976236466E-2</v>
      </c>
      <c r="H6" s="2">
        <f>'TrRoad_ene - Summary'!W46/'TrRoad_ene - Summary'!W44</f>
        <v>3.5708540799009571E-2</v>
      </c>
      <c r="I6" s="2">
        <f>'TrRoad_ene - Summary'!X46/'TrRoad_ene - Summary'!X44</f>
        <v>3.6177561488048952E-2</v>
      </c>
      <c r="J6" s="2">
        <f>'TrRoad_ene - Summary'!Y46/'TrRoad_ene - Summary'!Y44</f>
        <v>3.9464824016594208E-2</v>
      </c>
      <c r="K6" s="2">
        <f>'TrRoad_ene - Summary'!Z46/'TrRoad_ene - Summary'!Z44</f>
        <v>4.4554307342022106E-2</v>
      </c>
      <c r="L6" s="2">
        <f>'TrRoad_ene - Summary'!AA46/'TrRoad_ene - Summary'!AA44</f>
        <v>4.9023148898709429E-2</v>
      </c>
      <c r="M6" s="2">
        <f>'TrRoad_ene - Summary'!AB46/'TrRoad_ene - Summary'!AB44</f>
        <v>5.4379318192812588E-2</v>
      </c>
      <c r="N6" s="2">
        <f>'TrRoad_ene - Summary'!AC46/'TrRoad_ene - Summary'!AC44</f>
        <v>6.4253297342583282E-2</v>
      </c>
      <c r="O6" s="2">
        <f>'TrRoad_ene - Summary'!AD46/'TrRoad_ene - Summary'!AD44</f>
        <v>7.7926548368600454E-2</v>
      </c>
      <c r="P6" s="2">
        <f>'TrRoad_ene - Summary'!AE46/'TrRoad_ene - Summary'!AE44</f>
        <v>9.5440480012991574E-2</v>
      </c>
      <c r="Q6" s="2">
        <f>'TrRoad_ene - Summary'!AF46/'TrRoad_ene - Summary'!AF44</f>
        <v>0.11787297722234025</v>
      </c>
      <c r="R6" s="2">
        <f>'TrRoad_ene - Summary'!AG46/'TrRoad_ene - Summary'!AG44</f>
        <v>0.14525398202886369</v>
      </c>
      <c r="S6" s="2">
        <f>'TrRoad_ene - Summary'!AH46/'TrRoad_ene - Summary'!AH44</f>
        <v>0.17829035573198401</v>
      </c>
      <c r="T6" s="2">
        <f>'TrRoad_ene - Summary'!AI46/'TrRoad_ene - Summary'!AI44</f>
        <v>0.21592542238475762</v>
      </c>
      <c r="U6" s="2">
        <f>'TrRoad_ene - Summary'!AJ46/'TrRoad_ene - Summary'!AJ44</f>
        <v>0.25757949341178055</v>
      </c>
      <c r="V6" s="2">
        <f>'TrRoad_ene - Summary'!AK46/'TrRoad_ene - Summary'!AK44</f>
        <v>0.30149722261156792</v>
      </c>
      <c r="W6" s="2">
        <f>'TrRoad_ene - Summary'!AL46/'TrRoad_ene - Summary'!AL44</f>
        <v>0.34129921098982779</v>
      </c>
      <c r="X6" s="2">
        <f>'TrRoad_ene - Summary'!AM46/'TrRoad_ene - Summary'!AM44</f>
        <v>0.3772107747105623</v>
      </c>
      <c r="Y6" s="2">
        <f>'TrRoad_ene - Summary'!AN46/'TrRoad_ene - Summary'!AN44</f>
        <v>0.41041419805918106</v>
      </c>
      <c r="Z6" s="2">
        <f>'TrRoad_ene - Summary'!AO46/'TrRoad_ene - Summary'!AO44</f>
        <v>0.43823057549390215</v>
      </c>
      <c r="AA6" s="2">
        <f>'TrRoad_ene - Summary'!AP46/'TrRoad_ene - Summary'!AP44</f>
        <v>0.46072940477702079</v>
      </c>
      <c r="AB6" s="2">
        <f>'TrRoad_ene - Summary'!AQ46/'TrRoad_ene - Summary'!AQ44</f>
        <v>0.47645551144470721</v>
      </c>
      <c r="AC6" s="2">
        <f>'TrRoad_ene - Summary'!AR46/'TrRoad_ene - Summary'!AR44</f>
        <v>0.48548994777271565</v>
      </c>
      <c r="AD6" s="2">
        <f>'TrRoad_ene - Summary'!AS46/'TrRoad_ene - Summary'!AS44</f>
        <v>0.48858403204330209</v>
      </c>
      <c r="AE6" s="2">
        <f>'TrRoad_ene - Summary'!AT46/'TrRoad_ene - Summary'!AT44</f>
        <v>0.48712615450762958</v>
      </c>
      <c r="AF6" s="2">
        <f>'TrRoad_ene - Summary'!AU46/'TrRoad_ene - Summary'!AU44</f>
        <v>0.48107471524844919</v>
      </c>
      <c r="AG6" s="2">
        <f>'TrRoad_ene - Summary'!AV46/'TrRoad_ene - Summary'!AV44</f>
        <v>0.47096558193503008</v>
      </c>
      <c r="AH6" s="2">
        <f>'TrRoad_ene - Summary'!AW46/'TrRoad_ene - Summary'!AW44</f>
        <v>0.45652104476321492</v>
      </c>
      <c r="AI6" s="2">
        <f>'TrRoad_ene - Summary'!AX46/'TrRoad_ene - Summary'!AX44</f>
        <v>0.43886758832826506</v>
      </c>
      <c r="AJ6" s="2">
        <f>'TrRoad_ene - Summary'!AY46/'TrRoad_ene - Summary'!AY44</f>
        <v>0.41759365383281954</v>
      </c>
      <c r="AK6" s="2">
        <f>'TrRoad_ene - Summary'!AZ46/'TrRoad_ene - Summary'!AZ44</f>
        <v>0.39437577117269162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L11"/>
  <sheetViews>
    <sheetView workbookViewId="0">
      <selection activeCell="B5" sqref="B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Summary'!Q48/'TrRoad_ene - Summary'!Q47</f>
        <v>0.9389112846634714</v>
      </c>
      <c r="C5" s="2">
        <f>'TrRoad_ene - Summary'!R48/'TrRoad_ene - Summary'!R47</f>
        <v>0.93794032566817842</v>
      </c>
      <c r="D5" s="2">
        <f>'TrRoad_ene - Summary'!S48/'TrRoad_ene - Summary'!S47</f>
        <v>0.93647371565186921</v>
      </c>
      <c r="E5" s="2">
        <f>'TrRoad_ene - Summary'!T48/'TrRoad_ene - Summary'!T47</f>
        <v>0.93547676064532015</v>
      </c>
      <c r="F5" s="2">
        <f>'TrRoad_ene - Summary'!U48/'TrRoad_ene - Summary'!U47</f>
        <v>0.93403337972695932</v>
      </c>
      <c r="G5" s="2">
        <f>'TrRoad_ene - Summary'!V48/'TrRoad_ene - Summary'!V47</f>
        <v>0.93263433804993567</v>
      </c>
      <c r="H5" s="2">
        <f>'TrRoad_ene - Summary'!W48/'TrRoad_ene - Summary'!W47</f>
        <v>0.93143334248206799</v>
      </c>
      <c r="I5" s="2">
        <f>'TrRoad_ene - Summary'!X48/'TrRoad_ene - Summary'!X47</f>
        <v>0.9302286650504803</v>
      </c>
      <c r="J5" s="2">
        <f>'TrRoad_ene - Summary'!Y48/'TrRoad_ene - Summary'!Y47</f>
        <v>0.9297976289961325</v>
      </c>
      <c r="K5" s="2">
        <f>'TrRoad_ene - Summary'!Z48/'TrRoad_ene - Summary'!Z47</f>
        <v>0.92935885632931869</v>
      </c>
      <c r="L5" s="2">
        <f>'TrRoad_ene - Summary'!AA48/'TrRoad_ene - Summary'!AA47</f>
        <v>0.92891448926170384</v>
      </c>
      <c r="M5" s="2">
        <f>'TrRoad_ene - Summary'!AB48/'TrRoad_ene - Summary'!AB47</f>
        <v>0.92845999435131199</v>
      </c>
      <c r="N5" s="2">
        <f>'TrRoad_ene - Summary'!AC48/'TrRoad_ene - Summary'!AC47</f>
        <v>0.9280038380416179</v>
      </c>
      <c r="O5" s="2">
        <f>'TrRoad_ene - Summary'!AD48/'TrRoad_ene - Summary'!AD47</f>
        <v>0.92755244939040804</v>
      </c>
      <c r="P5" s="2">
        <f>'TrRoad_ene - Summary'!AE48/'TrRoad_ene - Summary'!AE47</f>
        <v>0.92708992253663125</v>
      </c>
      <c r="Q5" s="2">
        <f>'TrRoad_ene - Summary'!AF48/'TrRoad_ene - Summary'!AF47</f>
        <v>0.9266139772409967</v>
      </c>
      <c r="R5" s="2">
        <f>'TrRoad_ene - Summary'!AG48/'TrRoad_ene - Summary'!AG47</f>
        <v>0.92633389112357667</v>
      </c>
      <c r="S5" s="2">
        <f>'TrRoad_ene - Summary'!AH48/'TrRoad_ene - Summary'!AH47</f>
        <v>0.92604762139010499</v>
      </c>
      <c r="T5" s="2">
        <f>'TrRoad_ene - Summary'!AI48/'TrRoad_ene - Summary'!AI47</f>
        <v>0.92575451822995858</v>
      </c>
      <c r="U5" s="2">
        <f>'TrRoad_ene - Summary'!AJ48/'TrRoad_ene - Summary'!AJ47</f>
        <v>0.92544813706377083</v>
      </c>
      <c r="V5" s="2">
        <f>'TrRoad_ene - Summary'!AK48/'TrRoad_ene - Summary'!AK47</f>
        <v>0.92513470498964501</v>
      </c>
      <c r="W5" s="2">
        <f>'TrRoad_ene - Summary'!AL48/'TrRoad_ene - Summary'!AL47</f>
        <v>0.92481740510129473</v>
      </c>
      <c r="X5" s="2">
        <f>'TrRoad_ene - Summary'!AM48/'TrRoad_ene - Summary'!AM47</f>
        <v>0.92449980105078178</v>
      </c>
      <c r="Y5" s="2">
        <f>'TrRoad_ene - Summary'!AN48/'TrRoad_ene - Summary'!AN47</f>
        <v>0.92418019068896817</v>
      </c>
      <c r="Z5" s="2">
        <f>'TrRoad_ene - Summary'!AO48/'TrRoad_ene - Summary'!AO47</f>
        <v>0.92385390300788017</v>
      </c>
      <c r="AA5" s="2">
        <f>'TrRoad_ene - Summary'!AP48/'TrRoad_ene - Summary'!AP47</f>
        <v>0.92351773669061532</v>
      </c>
      <c r="AB5" s="2">
        <f>'TrRoad_ene - Summary'!AQ48/'TrRoad_ene - Summary'!AQ47</f>
        <v>0.92317047969249288</v>
      </c>
      <c r="AC5" s="2">
        <f>'TrRoad_ene - Summary'!AR48/'TrRoad_ene - Summary'!AR47</f>
        <v>0.92280865821558511</v>
      </c>
      <c r="AD5" s="2">
        <f>'TrRoad_ene - Summary'!AS48/'TrRoad_ene - Summary'!AS47</f>
        <v>0.92243305630051131</v>
      </c>
      <c r="AE5" s="2">
        <f>'TrRoad_ene - Summary'!AT48/'TrRoad_ene - Summary'!AT47</f>
        <v>0.92204751339682478</v>
      </c>
      <c r="AF5" s="2">
        <f>'TrRoad_ene - Summary'!AU48/'TrRoad_ene - Summary'!AU47</f>
        <v>0.92164860380225788</v>
      </c>
      <c r="AG5" s="2">
        <f>'TrRoad_ene - Summary'!AV48/'TrRoad_ene - Summary'!AV47</f>
        <v>0.92124180346274942</v>
      </c>
      <c r="AH5" s="2">
        <f>'TrRoad_ene - Summary'!AW48/'TrRoad_ene - Summary'!AW47</f>
        <v>0.92082920388366174</v>
      </c>
      <c r="AI5" s="2">
        <f>'TrRoad_ene - Summary'!AX48/'TrRoad_ene - Summary'!AX47</f>
        <v>0.92041470643259082</v>
      </c>
      <c r="AJ5" s="2">
        <f>'TrRoad_ene - Summary'!AY48/'TrRoad_ene - Summary'!AY47</f>
        <v>0.91999727562951916</v>
      </c>
      <c r="AK5" s="2">
        <f>'TrRoad_ene - Summary'!AZ48/'TrRoad_ene - Summary'!AZ47</f>
        <v>0.91957803643202762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Summary'!Q49/'TrRoad_ene - Summary'!Q47</f>
        <v>6.1088715336528598E-2</v>
      </c>
      <c r="C7" s="2">
        <f>'TrRoad_ene - Summary'!R49/'TrRoad_ene - Summary'!R47</f>
        <v>6.2059674331821607E-2</v>
      </c>
      <c r="D7" s="2">
        <f>'TrRoad_ene - Summary'!S49/'TrRoad_ene - Summary'!S47</f>
        <v>6.3526284348130763E-2</v>
      </c>
      <c r="E7" s="2">
        <f>'TrRoad_ene - Summary'!T49/'TrRoad_ene - Summary'!T47</f>
        <v>6.4523239354679893E-2</v>
      </c>
      <c r="F7" s="2">
        <f>'TrRoad_ene - Summary'!U49/'TrRoad_ene - Summary'!U47</f>
        <v>6.5966620273040649E-2</v>
      </c>
      <c r="G7" s="2">
        <f>'TrRoad_ene - Summary'!V49/'TrRoad_ene - Summary'!V47</f>
        <v>6.7365661950064298E-2</v>
      </c>
      <c r="H7" s="2">
        <f>'TrRoad_ene - Summary'!W49/'TrRoad_ene - Summary'!W47</f>
        <v>6.8566657517932061E-2</v>
      </c>
      <c r="I7" s="2">
        <f>'TrRoad_ene - Summary'!X49/'TrRoad_ene - Summary'!X47</f>
        <v>6.9771334949519634E-2</v>
      </c>
      <c r="J7" s="2">
        <f>'TrRoad_ene - Summary'!Y49/'TrRoad_ene - Summary'!Y47</f>
        <v>7.020237100386742E-2</v>
      </c>
      <c r="K7" s="2">
        <f>'TrRoad_ene - Summary'!Z49/'TrRoad_ene - Summary'!Z47</f>
        <v>7.0641143670681278E-2</v>
      </c>
      <c r="L7" s="2">
        <f>'TrRoad_ene - Summary'!AA49/'TrRoad_ene - Summary'!AA47</f>
        <v>7.1085510738296206E-2</v>
      </c>
      <c r="M7" s="2">
        <f>'TrRoad_ene - Summary'!AB49/'TrRoad_ene - Summary'!AB47</f>
        <v>7.1540005648687996E-2</v>
      </c>
      <c r="N7" s="2">
        <f>'TrRoad_ene - Summary'!AC49/'TrRoad_ene - Summary'!AC47</f>
        <v>7.1996161958382127E-2</v>
      </c>
      <c r="O7" s="2">
        <f>'TrRoad_ene - Summary'!AD49/'TrRoad_ene - Summary'!AD47</f>
        <v>7.2447550609591946E-2</v>
      </c>
      <c r="P7" s="2">
        <f>'TrRoad_ene - Summary'!AE49/'TrRoad_ene - Summary'!AE47</f>
        <v>7.2910077463368819E-2</v>
      </c>
      <c r="Q7" s="2">
        <f>'TrRoad_ene - Summary'!AF49/'TrRoad_ene - Summary'!AF47</f>
        <v>7.3386022759003341E-2</v>
      </c>
      <c r="R7" s="2">
        <f>'TrRoad_ene - Summary'!AG49/'TrRoad_ene - Summary'!AG47</f>
        <v>7.3666108876423414E-2</v>
      </c>
      <c r="S7" s="2">
        <f>'TrRoad_ene - Summary'!AH49/'TrRoad_ene - Summary'!AH47</f>
        <v>7.3952378609895036E-2</v>
      </c>
      <c r="T7" s="2">
        <f>'TrRoad_ene - Summary'!AI49/'TrRoad_ene - Summary'!AI47</f>
        <v>7.4245481770041311E-2</v>
      </c>
      <c r="U7" s="2">
        <f>'TrRoad_ene - Summary'!AJ49/'TrRoad_ene - Summary'!AJ47</f>
        <v>7.4551862936229174E-2</v>
      </c>
      <c r="V7" s="2">
        <f>'TrRoad_ene - Summary'!AK49/'TrRoad_ene - Summary'!AK47</f>
        <v>7.4865295010354979E-2</v>
      </c>
      <c r="W7" s="2">
        <f>'TrRoad_ene - Summary'!AL49/'TrRoad_ene - Summary'!AL47</f>
        <v>7.518259489870531E-2</v>
      </c>
      <c r="X7" s="2">
        <f>'TrRoad_ene - Summary'!AM49/'TrRoad_ene - Summary'!AM47</f>
        <v>7.5500198949218139E-2</v>
      </c>
      <c r="Y7" s="2">
        <f>'TrRoad_ene - Summary'!AN49/'TrRoad_ene - Summary'!AN47</f>
        <v>7.5819809311031883E-2</v>
      </c>
      <c r="Z7" s="2">
        <f>'TrRoad_ene - Summary'!AO49/'TrRoad_ene - Summary'!AO47</f>
        <v>7.6146096992119869E-2</v>
      </c>
      <c r="AA7" s="2">
        <f>'TrRoad_ene - Summary'!AP49/'TrRoad_ene - Summary'!AP47</f>
        <v>7.648226330938461E-2</v>
      </c>
      <c r="AB7" s="2">
        <f>'TrRoad_ene - Summary'!AQ49/'TrRoad_ene - Summary'!AQ47</f>
        <v>7.6829520307507115E-2</v>
      </c>
      <c r="AC7" s="2">
        <f>'TrRoad_ene - Summary'!AR49/'TrRoad_ene - Summary'!AR47</f>
        <v>7.7191341784414766E-2</v>
      </c>
      <c r="AD7" s="2">
        <f>'TrRoad_ene - Summary'!AS49/'TrRoad_ene - Summary'!AS47</f>
        <v>7.7566943699488689E-2</v>
      </c>
      <c r="AE7" s="2">
        <f>'TrRoad_ene - Summary'!AT49/'TrRoad_ene - Summary'!AT47</f>
        <v>7.795248660317515E-2</v>
      </c>
      <c r="AF7" s="2">
        <f>'TrRoad_ene - Summary'!AU49/'TrRoad_ene - Summary'!AU47</f>
        <v>7.8351396197742104E-2</v>
      </c>
      <c r="AG7" s="2">
        <f>'TrRoad_ene - Summary'!AV49/'TrRoad_ene - Summary'!AV47</f>
        <v>7.8758196537250524E-2</v>
      </c>
      <c r="AH7" s="2">
        <f>'TrRoad_ene - Summary'!AW49/'TrRoad_ene - Summary'!AW47</f>
        <v>7.9170796116338288E-2</v>
      </c>
      <c r="AI7" s="2">
        <f>'TrRoad_ene - Summary'!AX49/'TrRoad_ene - Summary'!AX47</f>
        <v>7.9585293567409204E-2</v>
      </c>
      <c r="AJ7" s="2">
        <f>'TrRoad_ene - Summary'!AY49/'TrRoad_ene - Summary'!AY47</f>
        <v>8.0002724370480796E-2</v>
      </c>
      <c r="AK7" s="2">
        <f>'TrRoad_ene - Summary'!AZ49/'TrRoad_ene - Summary'!AZ47</f>
        <v>8.042196356797246E-2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L11"/>
  <sheetViews>
    <sheetView workbookViewId="0">
      <selection activeCell="G5" sqref="G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f>C2</f>
        <v>0.25727352788693197</v>
      </c>
      <c r="C2">
        <f>'TrRoad_ene - Summary'!R56/'TrRoad_ene - Summary'!R54</f>
        <v>0.25727352788693197</v>
      </c>
      <c r="D2">
        <f>'TrRoad_ene - Summary'!S56/'TrRoad_ene - Summary'!S54</f>
        <v>0.25773989771674638</v>
      </c>
      <c r="E2">
        <f>'TrRoad_ene - Summary'!T56/'TrRoad_ene - Summary'!T54</f>
        <v>0.25791958652227898</v>
      </c>
      <c r="F2">
        <f>'TrRoad_ene - Summary'!U56/'TrRoad_ene - Summary'!U54</f>
        <v>0.25799545519586009</v>
      </c>
      <c r="G2">
        <f>'TrRoad_ene - Summary'!V56/'TrRoad_ene - Summary'!V54</f>
        <v>0.25795852496126875</v>
      </c>
      <c r="H2">
        <f>'TrRoad_ene - Summary'!W56/'TrRoad_ene - Summary'!W54</f>
        <v>0.25791969875279591</v>
      </c>
      <c r="I2">
        <f>'TrRoad_ene - Summary'!X56/'TrRoad_ene - Summary'!X54</f>
        <v>0.25784853379143746</v>
      </c>
      <c r="J2">
        <f>'TrRoad_ene - Summary'!Y56/'TrRoad_ene - Summary'!Y54</f>
        <v>0.25781116207203275</v>
      </c>
      <c r="K2">
        <f>'TrRoad_ene - Summary'!Z56/'TrRoad_ene - Summary'!Z54</f>
        <v>0.25793179530523158</v>
      </c>
      <c r="L2">
        <f>'TrRoad_ene - Summary'!AA56/'TrRoad_ene - Summary'!AA54</f>
        <v>0.25806762717990683</v>
      </c>
      <c r="M2">
        <f>'TrRoad_ene - Summary'!AB56/'TrRoad_ene - Summary'!AB54</f>
        <v>0.2583137263701597</v>
      </c>
      <c r="N2">
        <f>'TrRoad_ene - Summary'!AC56/'TrRoad_ene - Summary'!AC54</f>
        <v>0.25880246521741102</v>
      </c>
      <c r="O2">
        <f>'TrRoad_ene - Summary'!AD56/'TrRoad_ene - Summary'!AD54</f>
        <v>0.25976272081925833</v>
      </c>
      <c r="P2">
        <f>'TrRoad_ene - Summary'!AE56/'TrRoad_ene - Summary'!AE54</f>
        <v>0.26093688591351061</v>
      </c>
      <c r="Q2">
        <f>'TrRoad_ene - Summary'!AF56/'TrRoad_ene - Summary'!AF54</f>
        <v>0.26263476077306952</v>
      </c>
      <c r="R2">
        <f>'TrRoad_ene - Summary'!AG56/'TrRoad_ene - Summary'!AG54</f>
        <v>0.2649432407527762</v>
      </c>
      <c r="S2">
        <f>'TrRoad_ene - Summary'!AH56/'TrRoad_ene - Summary'!AH54</f>
        <v>0.26783574334171273</v>
      </c>
      <c r="T2">
        <f>'TrRoad_ene - Summary'!AI56/'TrRoad_ene - Summary'!AI54</f>
        <v>0.27159205033220363</v>
      </c>
      <c r="U2">
        <f>'TrRoad_ene - Summary'!AJ56/'TrRoad_ene - Summary'!AJ54</f>
        <v>0.27640730811653824</v>
      </c>
      <c r="V2">
        <f>'TrRoad_ene - Summary'!AK56/'TrRoad_ene - Summary'!AK54</f>
        <v>0.28245219361456408</v>
      </c>
      <c r="W2">
        <f>'TrRoad_ene - Summary'!AL56/'TrRoad_ene - Summary'!AL54</f>
        <v>0.28964295561872444</v>
      </c>
      <c r="X2">
        <f>'TrRoad_ene - Summary'!AM56/'TrRoad_ene - Summary'!AM54</f>
        <v>0.29853321475376093</v>
      </c>
      <c r="Y2">
        <f>'TrRoad_ene - Summary'!AN56/'TrRoad_ene - Summary'!AN54</f>
        <v>0.30921496359292039</v>
      </c>
      <c r="Z2">
        <f>'TrRoad_ene - Summary'!AO56/'TrRoad_ene - Summary'!AO54</f>
        <v>0.32179551052939875</v>
      </c>
      <c r="AA2">
        <f>'TrRoad_ene - Summary'!AP56/'TrRoad_ene - Summary'!AP54</f>
        <v>0.3359738706482589</v>
      </c>
      <c r="AB2">
        <f>'TrRoad_ene - Summary'!AQ56/'TrRoad_ene - Summary'!AQ54</f>
        <v>0.35229624849499847</v>
      </c>
      <c r="AC2">
        <f>'TrRoad_ene - Summary'!AR56/'TrRoad_ene - Summary'!AR54</f>
        <v>0.37055123111882982</v>
      </c>
      <c r="AD2">
        <f>'TrRoad_ene - Summary'!AS56/'TrRoad_ene - Summary'!AS54</f>
        <v>0.39111538304412657</v>
      </c>
      <c r="AE2">
        <f>'TrRoad_ene - Summary'!AT56/'TrRoad_ene - Summary'!AT54</f>
        <v>0.41344410493760625</v>
      </c>
      <c r="AF2">
        <f>'TrRoad_ene - Summary'!AU56/'TrRoad_ene - Summary'!AU54</f>
        <v>0.43732289814470748</v>
      </c>
      <c r="AG2">
        <f>'TrRoad_ene - Summary'!AV56/'TrRoad_ene - Summary'!AV54</f>
        <v>0.46213369987288139</v>
      </c>
      <c r="AH2">
        <f>'TrRoad_ene - Summary'!AW56/'TrRoad_ene - Summary'!AW54</f>
        <v>0.4877499346571354</v>
      </c>
      <c r="AI2">
        <f>'TrRoad_ene - Summary'!AX56/'TrRoad_ene - Summary'!AX54</f>
        <v>0.51415636228717532</v>
      </c>
      <c r="AJ2">
        <f>'TrRoad_ene - Summary'!AY56/'TrRoad_ene - Summary'!AY54</f>
        <v>0.54009332315870562</v>
      </c>
      <c r="AK2">
        <f>'TrRoad_ene - Summary'!AZ56/'TrRoad_ene - Summary'!AZ54</f>
        <v>0.56523508324702598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C5</f>
        <v>0.74272647211306808</v>
      </c>
      <c r="C5" s="2">
        <f>'TrRoad_ene - Summary'!R55/'TrRoad_ene - Summary'!R54</f>
        <v>0.74272647211306808</v>
      </c>
      <c r="D5" s="2">
        <f>'TrRoad_ene - Summary'!S55/'TrRoad_ene - Summary'!S54</f>
        <v>0.74226010228325356</v>
      </c>
      <c r="E5" s="2">
        <f>'TrRoad_ene - Summary'!T55/'TrRoad_ene - Summary'!T54</f>
        <v>0.74208041347772102</v>
      </c>
      <c r="F5" s="2">
        <f>'TrRoad_ene - Summary'!U55/'TrRoad_ene - Summary'!U54</f>
        <v>0.74200454480413991</v>
      </c>
      <c r="G5" s="2">
        <f>'TrRoad_ene - Summary'!V55/'TrRoad_ene - Summary'!V54</f>
        <v>0.7420414750387313</v>
      </c>
      <c r="H5" s="2">
        <f>'TrRoad_ene - Summary'!W55/'TrRoad_ene - Summary'!W54</f>
        <v>0.74208030124720414</v>
      </c>
      <c r="I5" s="2">
        <f>'TrRoad_ene - Summary'!X55/'TrRoad_ene - Summary'!X54</f>
        <v>0.74215146620856254</v>
      </c>
      <c r="J5" s="2">
        <f>'TrRoad_ene - Summary'!Y55/'TrRoad_ene - Summary'!Y54</f>
        <v>0.74218883792796719</v>
      </c>
      <c r="K5" s="2">
        <f>'TrRoad_ene - Summary'!Z55/'TrRoad_ene - Summary'!Z54</f>
        <v>0.74206820469476842</v>
      </c>
      <c r="L5" s="2">
        <f>'TrRoad_ene - Summary'!AA55/'TrRoad_ene - Summary'!AA54</f>
        <v>0.74193237282009317</v>
      </c>
      <c r="M5" s="2">
        <f>'TrRoad_ene - Summary'!AB55/'TrRoad_ene - Summary'!AB54</f>
        <v>0.7416862736298403</v>
      </c>
      <c r="N5" s="2">
        <f>'TrRoad_ene - Summary'!AC55/'TrRoad_ene - Summary'!AC54</f>
        <v>0.74119753478258898</v>
      </c>
      <c r="O5" s="2">
        <f>'TrRoad_ene - Summary'!AD55/'TrRoad_ene - Summary'!AD54</f>
        <v>0.74023727918074167</v>
      </c>
      <c r="P5" s="2">
        <f>'TrRoad_ene - Summary'!AE55/'TrRoad_ene - Summary'!AE54</f>
        <v>0.73906311408648939</v>
      </c>
      <c r="Q5" s="2">
        <f>'TrRoad_ene - Summary'!AF55/'TrRoad_ene - Summary'!AF54</f>
        <v>0.73736523922693042</v>
      </c>
      <c r="R5" s="2">
        <f>'TrRoad_ene - Summary'!AG55/'TrRoad_ene - Summary'!AG54</f>
        <v>0.73505675924722391</v>
      </c>
      <c r="S5" s="2">
        <f>'TrRoad_ene - Summary'!AH55/'TrRoad_ene - Summary'!AH54</f>
        <v>0.73216425665828722</v>
      </c>
      <c r="T5" s="2">
        <f>'TrRoad_ene - Summary'!AI55/'TrRoad_ene - Summary'!AI54</f>
        <v>0.72840794966779632</v>
      </c>
      <c r="U5" s="2">
        <f>'TrRoad_ene - Summary'!AJ55/'TrRoad_ene - Summary'!AJ54</f>
        <v>0.72359269188346176</v>
      </c>
      <c r="V5" s="2">
        <f>'TrRoad_ene - Summary'!AK55/'TrRoad_ene - Summary'!AK54</f>
        <v>0.71754780638543592</v>
      </c>
      <c r="W5" s="2">
        <f>'TrRoad_ene - Summary'!AL55/'TrRoad_ene - Summary'!AL54</f>
        <v>0.71035704438127556</v>
      </c>
      <c r="X5" s="2">
        <f>'TrRoad_ene - Summary'!AM55/'TrRoad_ene - Summary'!AM54</f>
        <v>0.70146678524623918</v>
      </c>
      <c r="Y5" s="2">
        <f>'TrRoad_ene - Summary'!AN55/'TrRoad_ene - Summary'!AN54</f>
        <v>0.69078503640707967</v>
      </c>
      <c r="Z5" s="2">
        <f>'TrRoad_ene - Summary'!AO55/'TrRoad_ene - Summary'!AO54</f>
        <v>0.6782044894706013</v>
      </c>
      <c r="AA5" s="2">
        <f>'TrRoad_ene - Summary'!AP55/'TrRoad_ene - Summary'!AP54</f>
        <v>0.6640261293517411</v>
      </c>
      <c r="AB5" s="2">
        <f>'TrRoad_ene - Summary'!AQ55/'TrRoad_ene - Summary'!AQ54</f>
        <v>0.64770375150500148</v>
      </c>
      <c r="AC5" s="2">
        <f>'TrRoad_ene - Summary'!AR55/'TrRoad_ene - Summary'!AR54</f>
        <v>0.62944876888117018</v>
      </c>
      <c r="AD5" s="2">
        <f>'TrRoad_ene - Summary'!AS55/'TrRoad_ene - Summary'!AS54</f>
        <v>0.60888461695587337</v>
      </c>
      <c r="AE5" s="2">
        <f>'TrRoad_ene - Summary'!AT55/'TrRoad_ene - Summary'!AT54</f>
        <v>0.5865558950623937</v>
      </c>
      <c r="AF5" s="2">
        <f>'TrRoad_ene - Summary'!AU55/'TrRoad_ene - Summary'!AU54</f>
        <v>0.56267710185529252</v>
      </c>
      <c r="AG5" s="2">
        <f>'TrRoad_ene - Summary'!AV55/'TrRoad_ene - Summary'!AV54</f>
        <v>0.53786630012711856</v>
      </c>
      <c r="AH5" s="2">
        <f>'TrRoad_ene - Summary'!AW55/'TrRoad_ene - Summary'!AW54</f>
        <v>0.51225006534286466</v>
      </c>
      <c r="AI5" s="2">
        <f>'TrRoad_ene - Summary'!AX55/'TrRoad_ene - Summary'!AX54</f>
        <v>0.48584363771282463</v>
      </c>
      <c r="AJ5" s="2">
        <f>'TrRoad_ene - Summary'!AY55/'TrRoad_ene - Summary'!AY54</f>
        <v>0.45990667684129444</v>
      </c>
      <c r="AK5" s="2">
        <f>'TrRoad_ene - Summary'!AZ55/'TrRoad_ene - Summary'!AZ54</f>
        <v>0.43476491675297402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L11"/>
  <sheetViews>
    <sheetView workbookViewId="0">
      <selection activeCell="J15" sqref="J15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L11"/>
  <sheetViews>
    <sheetView workbookViewId="0">
      <selection activeCell="F13" sqref="F1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B26D-30B2-4039-B0F6-9F5CB795B4B9}">
  <sheetPr>
    <pageSetUpPr fitToPage="1"/>
  </sheetPr>
  <dimension ref="A1:AB166"/>
  <sheetViews>
    <sheetView showGridLines="0" zoomScaleNormal="100" workbookViewId="0">
      <pane xSplit="1" ySplit="1" topLeftCell="D16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283703.00985462399</v>
      </c>
      <c r="C4" s="16">
        <f t="shared" ref="C4:Q4" si="0">C5+C9+C10+C15</f>
        <v>287959.64164807176</v>
      </c>
      <c r="D4" s="16">
        <f t="shared" si="0"/>
        <v>291717.34483215434</v>
      </c>
      <c r="E4" s="16">
        <f t="shared" si="0"/>
        <v>294369.49961069936</v>
      </c>
      <c r="F4" s="16">
        <f t="shared" si="0"/>
        <v>300782.27737279149</v>
      </c>
      <c r="G4" s="16">
        <f t="shared" si="0"/>
        <v>301678.20224543789</v>
      </c>
      <c r="H4" s="16">
        <f t="shared" si="0"/>
        <v>307726.66008701117</v>
      </c>
      <c r="I4" s="16">
        <f t="shared" si="0"/>
        <v>312559.20776382159</v>
      </c>
      <c r="J4" s="16">
        <f t="shared" si="0"/>
        <v>307602.83665923466</v>
      </c>
      <c r="K4" s="16">
        <f t="shared" si="0"/>
        <v>300598.77654158522</v>
      </c>
      <c r="L4" s="16">
        <f t="shared" si="0"/>
        <v>299483.59796602308</v>
      </c>
      <c r="M4" s="16">
        <f t="shared" si="0"/>
        <v>296513.45426752366</v>
      </c>
      <c r="N4" s="16">
        <f t="shared" si="0"/>
        <v>287633.86106735514</v>
      </c>
      <c r="O4" s="16">
        <f t="shared" si="0"/>
        <v>284875.27509270544</v>
      </c>
      <c r="P4" s="16">
        <f t="shared" si="0"/>
        <v>290041.62867529714</v>
      </c>
      <c r="Q4" s="16">
        <f t="shared" si="0"/>
        <v>293976.74779517431</v>
      </c>
    </row>
    <row r="5" spans="1:28" ht="11.5" customHeight="1" x14ac:dyDescent="0.35">
      <c r="A5" s="17" t="s">
        <v>27</v>
      </c>
      <c r="B5" s="18">
        <f>SUM(B6:B8)</f>
        <v>282589.88327801583</v>
      </c>
      <c r="C5" s="18">
        <f t="shared" ref="C5:Q5" si="1">SUM(C6:C8)</f>
        <v>286635.29015999998</v>
      </c>
      <c r="D5" s="18">
        <f t="shared" si="1"/>
        <v>290114.74239999993</v>
      </c>
      <c r="E5" s="18">
        <f t="shared" si="1"/>
        <v>292409.28744000004</v>
      </c>
      <c r="F5" s="18">
        <f t="shared" si="1"/>
        <v>298285.84503999999</v>
      </c>
      <c r="G5" s="18">
        <f t="shared" si="1"/>
        <v>297830.63127224572</v>
      </c>
      <c r="H5" s="18">
        <f t="shared" si="1"/>
        <v>301583.02655000001</v>
      </c>
      <c r="I5" s="18">
        <f t="shared" si="1"/>
        <v>304109.08999999997</v>
      </c>
      <c r="J5" s="18">
        <f t="shared" si="1"/>
        <v>296914.30147000006</v>
      </c>
      <c r="K5" s="18">
        <f t="shared" si="1"/>
        <v>287966.18694000004</v>
      </c>
      <c r="L5" s="18">
        <f t="shared" si="1"/>
        <v>285141.84788623138</v>
      </c>
      <c r="M5" s="18">
        <f t="shared" si="1"/>
        <v>281554.91303704283</v>
      </c>
      <c r="N5" s="18">
        <f t="shared" si="1"/>
        <v>271842.15421143413</v>
      </c>
      <c r="O5" s="18">
        <f t="shared" si="1"/>
        <v>270256.55441684299</v>
      </c>
      <c r="P5" s="18">
        <f t="shared" si="1"/>
        <v>274238.19554562157</v>
      </c>
      <c r="Q5" s="18">
        <f t="shared" si="1"/>
        <v>277876.38408937975</v>
      </c>
    </row>
    <row r="6" spans="1:28" ht="11.5" customHeight="1" x14ac:dyDescent="0.35">
      <c r="A6" s="19" t="s">
        <v>28</v>
      </c>
      <c r="B6" s="18">
        <v>3652.5303564705246</v>
      </c>
      <c r="C6" s="18">
        <v>3871.5548299999996</v>
      </c>
      <c r="D6" s="18">
        <v>4129.3126899999997</v>
      </c>
      <c r="E6" s="18">
        <v>4291.58835</v>
      </c>
      <c r="F6" s="18">
        <v>4632.1130300000013</v>
      </c>
      <c r="G6" s="18">
        <v>4775.0770775595311</v>
      </c>
      <c r="H6" s="18">
        <v>4936.9615100000001</v>
      </c>
      <c r="I6" s="18">
        <v>4897.1460400000005</v>
      </c>
      <c r="J6" s="18">
        <v>5042.9199199999985</v>
      </c>
      <c r="K6" s="18">
        <v>5266.9268700000021</v>
      </c>
      <c r="L6" s="18">
        <v>5311.7872244573937</v>
      </c>
      <c r="M6" s="18">
        <v>5509.7862692661101</v>
      </c>
      <c r="N6" s="18">
        <v>5478.0800070041169</v>
      </c>
      <c r="O6" s="18">
        <v>5786.7978878272434</v>
      </c>
      <c r="P6" s="18">
        <v>5838.6921367140849</v>
      </c>
      <c r="Q6" s="18">
        <v>5889.8968363835966</v>
      </c>
    </row>
    <row r="7" spans="1:28" ht="11.5" customHeight="1" x14ac:dyDescent="0.35">
      <c r="A7" s="19" t="s">
        <v>29</v>
      </c>
      <c r="B7" s="18">
        <v>133745.14455395556</v>
      </c>
      <c r="C7" s="18">
        <v>131427.77108000001</v>
      </c>
      <c r="D7" s="18">
        <v>129398.14974999998</v>
      </c>
      <c r="E7" s="18">
        <v>124381.66946</v>
      </c>
      <c r="F7" s="18">
        <v>120485.77161999998</v>
      </c>
      <c r="G7" s="18">
        <v>115008.57043518139</v>
      </c>
      <c r="H7" s="18">
        <v>111099.16065000002</v>
      </c>
      <c r="I7" s="18">
        <v>107283.29290999997</v>
      </c>
      <c r="J7" s="18">
        <v>101434.03526000002</v>
      </c>
      <c r="K7" s="18">
        <v>97178.35003999999</v>
      </c>
      <c r="L7" s="18">
        <v>91422.914599162206</v>
      </c>
      <c r="M7" s="18">
        <v>87564.68115979906</v>
      </c>
      <c r="N7" s="18">
        <v>81656.176942282807</v>
      </c>
      <c r="O7" s="18">
        <v>78869.774873019298</v>
      </c>
      <c r="P7" s="18">
        <v>78636.657744076263</v>
      </c>
      <c r="Q7" s="18">
        <v>77106.892094180454</v>
      </c>
    </row>
    <row r="8" spans="1:28" ht="11.5" customHeight="1" x14ac:dyDescent="0.35">
      <c r="A8" s="19" t="s">
        <v>30</v>
      </c>
      <c r="B8" s="18">
        <v>145192.20836758974</v>
      </c>
      <c r="C8" s="18">
        <v>151335.96424999999</v>
      </c>
      <c r="D8" s="18">
        <v>156587.27995999996</v>
      </c>
      <c r="E8" s="18">
        <v>163736.02963000003</v>
      </c>
      <c r="F8" s="18">
        <v>173167.96038999999</v>
      </c>
      <c r="G8" s="18">
        <v>178046.9837595048</v>
      </c>
      <c r="H8" s="18">
        <v>185546.90439000001</v>
      </c>
      <c r="I8" s="18">
        <v>191928.65104999996</v>
      </c>
      <c r="J8" s="18">
        <v>190437.34629000002</v>
      </c>
      <c r="K8" s="18">
        <v>185520.91003000003</v>
      </c>
      <c r="L8" s="18">
        <v>188407.14606261175</v>
      </c>
      <c r="M8" s="18">
        <v>188480.44560797766</v>
      </c>
      <c r="N8" s="18">
        <v>184707.89726214722</v>
      </c>
      <c r="O8" s="18">
        <v>185599.98165599644</v>
      </c>
      <c r="P8" s="18">
        <v>189762.8456648312</v>
      </c>
      <c r="Q8" s="18">
        <v>194879.5951588157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1109.4792600000001</v>
      </c>
      <c r="E10" s="18">
        <f t="shared" si="2"/>
        <v>1420.1817599999999</v>
      </c>
      <c r="F10" s="18">
        <f t="shared" si="2"/>
        <v>1922.5759699999999</v>
      </c>
      <c r="G10" s="18">
        <f t="shared" si="2"/>
        <v>3187.3812540633739</v>
      </c>
      <c r="H10" s="18">
        <f t="shared" si="2"/>
        <v>5349.6662900000001</v>
      </c>
      <c r="I10" s="18">
        <f t="shared" si="2"/>
        <v>7570.5482400000019</v>
      </c>
      <c r="J10" s="18">
        <f t="shared" si="2"/>
        <v>9747.2566800000022</v>
      </c>
      <c r="K10" s="18">
        <f t="shared" si="2"/>
        <v>11547.43547</v>
      </c>
      <c r="L10" s="18">
        <f t="shared" si="2"/>
        <v>13111.077261518183</v>
      </c>
      <c r="M10" s="18">
        <f t="shared" si="2"/>
        <v>13657.227092643388</v>
      </c>
      <c r="N10" s="18">
        <f t="shared" si="2"/>
        <v>14377.748579918041</v>
      </c>
      <c r="O10" s="18">
        <f t="shared" si="2"/>
        <v>13098.360025151345</v>
      </c>
      <c r="P10" s="18">
        <f t="shared" si="2"/>
        <v>14161.824445299613</v>
      </c>
      <c r="Q10" s="18">
        <f t="shared" si="2"/>
        <v>14126.647493077617</v>
      </c>
      <c r="R10" s="60">
        <f>Q10/Q4</f>
        <v>4.8053621924276244E-2</v>
      </c>
      <c r="S10" s="10">
        <f>Q10/Q10</f>
        <v>1</v>
      </c>
      <c r="U10" s="10">
        <f>K10/K4</f>
        <v>3.8414778672269521E-2</v>
      </c>
      <c r="V10" s="10">
        <f>L10/L4</f>
        <v>4.3778949333330958E-2</v>
      </c>
      <c r="W10" s="10">
        <f>M10/M4</f>
        <v>4.6059384139518385E-2</v>
      </c>
      <c r="X10" s="10">
        <f t="shared" ref="X10:Z10" si="3">N10/N4</f>
        <v>4.9986286477415841E-2</v>
      </c>
      <c r="Y10" s="10">
        <f t="shared" si="3"/>
        <v>4.5979279952915592E-2</v>
      </c>
      <c r="Z10" s="10">
        <f t="shared" si="3"/>
        <v>4.8826868439474383E-2</v>
      </c>
      <c r="AA10" s="10">
        <f>Q10/Q4</f>
        <v>4.8053621924276244E-2</v>
      </c>
    </row>
    <row r="11" spans="1:28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19.001329999999999</v>
      </c>
      <c r="K11" s="18">
        <v>22.424479999999999</v>
      </c>
      <c r="L11" s="18">
        <v>35.158118371944205</v>
      </c>
      <c r="M11" s="18">
        <v>79.177403270978601</v>
      </c>
      <c r="N11" s="18">
        <v>105.09196669008327</v>
      </c>
      <c r="O11" s="18">
        <v>121.04664288247322</v>
      </c>
      <c r="P11" s="18">
        <v>134.42324057399057</v>
      </c>
      <c r="Q11" s="18">
        <v>127.95007500890392</v>
      </c>
      <c r="R11" s="60">
        <f>Q11/(Q9+Q11)</f>
        <v>6.5843576270970303E-2</v>
      </c>
      <c r="S11" s="60">
        <f>Q11/Q10</f>
        <v>9.0573559700985254E-3</v>
      </c>
      <c r="T11" s="60">
        <f>R11/R10</f>
        <v>1.3702104780931557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v>58.254518766812119</v>
      </c>
      <c r="C12" s="18">
        <v>65.200770000000006</v>
      </c>
      <c r="D12" s="18">
        <v>158.17945</v>
      </c>
      <c r="E12" s="18">
        <v>240.76044999999999</v>
      </c>
      <c r="F12" s="18">
        <v>304.30213000000003</v>
      </c>
      <c r="G12" s="18">
        <v>573.37619062658257</v>
      </c>
      <c r="H12" s="18">
        <v>876.17356999999993</v>
      </c>
      <c r="I12" s="18">
        <v>1162.6064099999999</v>
      </c>
      <c r="J12" s="18">
        <v>1799.1688200000001</v>
      </c>
      <c r="K12" s="18">
        <v>2236.5176799999999</v>
      </c>
      <c r="L12" s="18">
        <v>2802.4436584698969</v>
      </c>
      <c r="M12" s="18">
        <v>2862.377294184173</v>
      </c>
      <c r="N12" s="18">
        <v>2819.9982974802151</v>
      </c>
      <c r="O12" s="18">
        <v>2673.3767180331729</v>
      </c>
      <c r="P12" s="18">
        <v>2654.9104972479076</v>
      </c>
      <c r="Q12" s="18">
        <v>2678.2666495917947</v>
      </c>
      <c r="R12" s="60">
        <f>Q12/(Q7+Q12)</f>
        <v>3.3568481804905237E-2</v>
      </c>
      <c r="S12" s="60">
        <f>Q12/Q10</f>
        <v>0.18958968509012539</v>
      </c>
      <c r="T12" s="60">
        <f>R12/R10</f>
        <v>0.69856298985751897</v>
      </c>
      <c r="U12" s="10">
        <f t="shared" ref="U12:Z13" si="5">K12/(K7+K12)</f>
        <v>2.2496812914332972E-2</v>
      </c>
      <c r="V12" s="10">
        <f t="shared" si="5"/>
        <v>2.9741926274320145E-2</v>
      </c>
      <c r="W12" s="10">
        <f t="shared" si="5"/>
        <v>3.1653990996962346E-2</v>
      </c>
      <c r="X12" s="10">
        <f t="shared" si="5"/>
        <v>3.3382173014774932E-2</v>
      </c>
      <c r="Y12" s="10">
        <f t="shared" si="5"/>
        <v>3.2784809832227722E-2</v>
      </c>
      <c r="Z12" s="10">
        <f t="shared" si="5"/>
        <v>3.2659112804497438E-2</v>
      </c>
      <c r="AA12" s="10">
        <f>Q12/(Q7+Q12)</f>
        <v>3.3568481804905237E-2</v>
      </c>
    </row>
    <row r="13" spans="1:28" ht="11.5" customHeight="1" x14ac:dyDescent="0.35">
      <c r="A13" s="19" t="s">
        <v>35</v>
      </c>
      <c r="B13" s="18">
        <v>650.75910532719854</v>
      </c>
      <c r="C13" s="18">
        <v>770.48176999999998</v>
      </c>
      <c r="D13" s="18">
        <v>951.29981000000009</v>
      </c>
      <c r="E13" s="18">
        <v>1179.4213099999999</v>
      </c>
      <c r="F13" s="18">
        <v>1618.2738399999998</v>
      </c>
      <c r="G13" s="18">
        <v>2614.0050634367913</v>
      </c>
      <c r="H13" s="18">
        <v>4473.4927200000002</v>
      </c>
      <c r="I13" s="18">
        <v>6407.9418300000016</v>
      </c>
      <c r="J13" s="18">
        <v>7929.0865300000023</v>
      </c>
      <c r="K13" s="18">
        <v>9288.4933099999998</v>
      </c>
      <c r="L13" s="18">
        <v>10273.475484676343</v>
      </c>
      <c r="M13" s="18">
        <v>10715.672395188236</v>
      </c>
      <c r="N13" s="18">
        <v>11452.658315747743</v>
      </c>
      <c r="O13" s="18">
        <v>10303.9366642357</v>
      </c>
      <c r="P13" s="18">
        <v>11372.490707477715</v>
      </c>
      <c r="Q13" s="18">
        <v>11320.430768476919</v>
      </c>
      <c r="R13" s="60">
        <f>Q13/(Q8+Q13)</f>
        <v>5.4900239306800921E-2</v>
      </c>
      <c r="S13" s="60">
        <f>Q13/Q10</f>
        <v>0.80135295893977621</v>
      </c>
      <c r="T13" s="60">
        <f>R13/R10</f>
        <v>1.1424786958476034</v>
      </c>
      <c r="U13" s="10">
        <f t="shared" si="5"/>
        <v>4.7679902257022122E-2</v>
      </c>
      <c r="V13" s="10">
        <f t="shared" si="5"/>
        <v>5.1708492779358184E-2</v>
      </c>
      <c r="W13" s="10">
        <f t="shared" si="5"/>
        <v>5.3794584465837472E-2</v>
      </c>
      <c r="X13" s="10">
        <f t="shared" si="5"/>
        <v>5.8384104194688188E-2</v>
      </c>
      <c r="Y13" s="10">
        <f t="shared" si="5"/>
        <v>5.2596889090255387E-2</v>
      </c>
      <c r="Z13" s="10">
        <f t="shared" si="5"/>
        <v>5.654148551215693E-2</v>
      </c>
      <c r="AA13" s="10">
        <f>Q13/(Q8+Q13)</f>
        <v>5.4900239306800921E-2</v>
      </c>
    </row>
    <row r="14" spans="1:28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60"/>
      <c r="U14" s="60">
        <f>U11/U10</f>
        <v>0.54348427033811941</v>
      </c>
      <c r="V14" s="60">
        <f>V11/V10</f>
        <v>0.65528330734332807</v>
      </c>
      <c r="W14" s="60">
        <f t="shared" ref="W14:Z14" si="6">W11/W10</f>
        <v>1.2906533678072043</v>
      </c>
      <c r="X14" s="60">
        <f t="shared" si="6"/>
        <v>1.4391949116532246</v>
      </c>
      <c r="Y14" s="60">
        <f t="shared" si="6"/>
        <v>1.6931078539218343</v>
      </c>
      <c r="Z14" s="60">
        <f t="shared" si="6"/>
        <v>1.6553731410199781</v>
      </c>
      <c r="AA14" s="60">
        <f>AA11/AA10</f>
        <v>1.3702104780931557</v>
      </c>
      <c r="AB14" s="62">
        <f>SUM(W14:AA14)/5</f>
        <v>1.4897079504990791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5.3889701429558911E-4</v>
      </c>
      <c r="U15" s="60">
        <f t="shared" ref="U15:Z15" si="7">U12/U10</f>
        <v>0.58562911701929832</v>
      </c>
      <c r="V15" s="60">
        <f t="shared" si="7"/>
        <v>0.6793659219152669</v>
      </c>
      <c r="W15" s="60">
        <f t="shared" si="7"/>
        <v>0.68724303610051118</v>
      </c>
      <c r="X15" s="60">
        <f t="shared" si="7"/>
        <v>0.66782662540569471</v>
      </c>
      <c r="Y15" s="60">
        <f t="shared" si="7"/>
        <v>0.7130344334622144</v>
      </c>
      <c r="Z15" s="60">
        <f t="shared" si="7"/>
        <v>0.66887584332756378</v>
      </c>
      <c r="AA15" s="60">
        <f>AA12/AA10</f>
        <v>0.69856298985751897</v>
      </c>
      <c r="AB15" s="62">
        <f t="shared" ref="AB15:AB16" si="8">SUM(W15:AA15)/5</f>
        <v>0.68710858563070054</v>
      </c>
    </row>
    <row r="16" spans="1:28" ht="11.5" customHeight="1" x14ac:dyDescent="0.35">
      <c r="U16" s="60">
        <f t="shared" ref="U16:Z16" si="9">U13/U10</f>
        <v>1.241186436704393</v>
      </c>
      <c r="V16" s="60">
        <f t="shared" si="9"/>
        <v>1.1811268558697479</v>
      </c>
      <c r="W16" s="60">
        <f t="shared" si="9"/>
        <v>1.1679397254398454</v>
      </c>
      <c r="X16" s="60">
        <f t="shared" si="9"/>
        <v>1.1680024324484786</v>
      </c>
      <c r="Y16" s="60">
        <f t="shared" si="9"/>
        <v>1.1439258975807465</v>
      </c>
      <c r="Z16" s="60">
        <f t="shared" si="9"/>
        <v>1.1579994236625182</v>
      </c>
      <c r="AA16" s="60">
        <f>AA13/AA10</f>
        <v>1.1424786958476034</v>
      </c>
      <c r="AB16" s="62">
        <f t="shared" si="8"/>
        <v>1.1560692349958384</v>
      </c>
    </row>
    <row r="17" spans="1:19" ht="11.5" customHeight="1" x14ac:dyDescent="0.35">
      <c r="A17" s="13" t="s">
        <v>37</v>
      </c>
      <c r="B17" s="22">
        <f t="shared" ref="B17:Q17" si="10">B18+B42</f>
        <v>283703.00985462393</v>
      </c>
      <c r="C17" s="22">
        <f t="shared" si="10"/>
        <v>287959.64164807182</v>
      </c>
      <c r="D17" s="22">
        <f t="shared" si="10"/>
        <v>291717.3448321544</v>
      </c>
      <c r="E17" s="22">
        <f t="shared" si="10"/>
        <v>294369.49961069936</v>
      </c>
      <c r="F17" s="22">
        <f t="shared" si="10"/>
        <v>300782.27737279149</v>
      </c>
      <c r="G17" s="22">
        <f t="shared" si="10"/>
        <v>301678.20224543783</v>
      </c>
      <c r="H17" s="22">
        <f t="shared" si="10"/>
        <v>307726.66008701117</v>
      </c>
      <c r="I17" s="22">
        <f t="shared" si="10"/>
        <v>312559.20776382164</v>
      </c>
      <c r="J17" s="22">
        <f t="shared" si="10"/>
        <v>307602.83665923454</v>
      </c>
      <c r="K17" s="22">
        <f t="shared" si="10"/>
        <v>300598.7765415851</v>
      </c>
      <c r="L17" s="22">
        <f t="shared" si="10"/>
        <v>299483.5979660232</v>
      </c>
      <c r="M17" s="22">
        <f t="shared" si="10"/>
        <v>296513.45426752366</v>
      </c>
      <c r="N17" s="22">
        <f t="shared" si="10"/>
        <v>287633.86106735514</v>
      </c>
      <c r="O17" s="22">
        <f t="shared" si="10"/>
        <v>284875.27509270544</v>
      </c>
      <c r="P17" s="22">
        <f t="shared" si="10"/>
        <v>290041.62867529714</v>
      </c>
      <c r="Q17" s="22">
        <f t="shared" si="10"/>
        <v>293976.74779517431</v>
      </c>
    </row>
    <row r="18" spans="1:19" ht="11.5" customHeight="1" x14ac:dyDescent="0.35">
      <c r="A18" s="23" t="s">
        <v>21</v>
      </c>
      <c r="B18" s="24">
        <f t="shared" ref="B18:Q18" si="11">B19+B21+B33</f>
        <v>190807.58067011309</v>
      </c>
      <c r="C18" s="24">
        <f t="shared" si="11"/>
        <v>192599.51192288427</v>
      </c>
      <c r="D18" s="24">
        <f t="shared" si="11"/>
        <v>194980.60436292397</v>
      </c>
      <c r="E18" s="24">
        <f t="shared" si="11"/>
        <v>194276.56953796311</v>
      </c>
      <c r="F18" s="24">
        <f t="shared" si="11"/>
        <v>196474.75284563482</v>
      </c>
      <c r="G18" s="24">
        <f t="shared" si="11"/>
        <v>194369.52271233324</v>
      </c>
      <c r="H18" s="24">
        <f t="shared" si="11"/>
        <v>198242.27018362083</v>
      </c>
      <c r="I18" s="24">
        <f t="shared" si="11"/>
        <v>198908.51906116382</v>
      </c>
      <c r="J18" s="24">
        <f t="shared" si="11"/>
        <v>196722.4873990122</v>
      </c>
      <c r="K18" s="24">
        <f t="shared" si="11"/>
        <v>195557.05980409987</v>
      </c>
      <c r="L18" s="24">
        <f t="shared" si="11"/>
        <v>191822.20156600254</v>
      </c>
      <c r="M18" s="24">
        <f t="shared" si="11"/>
        <v>189946.43704291675</v>
      </c>
      <c r="N18" s="24">
        <f t="shared" si="11"/>
        <v>184977.91142540117</v>
      </c>
      <c r="O18" s="24">
        <f t="shared" si="11"/>
        <v>183749.27682068371</v>
      </c>
      <c r="P18" s="24">
        <f t="shared" si="11"/>
        <v>188882.22247092094</v>
      </c>
      <c r="Q18" s="24">
        <f t="shared" si="11"/>
        <v>191166.81886780221</v>
      </c>
    </row>
    <row r="19" spans="1:19" ht="11.5" customHeight="1" x14ac:dyDescent="0.35">
      <c r="A19" s="25" t="s">
        <v>38</v>
      </c>
      <c r="B19" s="26">
        <v>3599.0208582186433</v>
      </c>
      <c r="C19" s="26">
        <v>3698.4454703617275</v>
      </c>
      <c r="D19" s="26">
        <v>3737.855248172596</v>
      </c>
      <c r="E19" s="26">
        <v>3825.215861768746</v>
      </c>
      <c r="F19" s="26">
        <v>3876.3236443893884</v>
      </c>
      <c r="G19" s="26">
        <v>3969.5850034419864</v>
      </c>
      <c r="H19" s="26">
        <v>3881.6399366030796</v>
      </c>
      <c r="I19" s="26">
        <v>3747.507104689339</v>
      </c>
      <c r="J19" s="26">
        <v>3841.3012387970448</v>
      </c>
      <c r="K19" s="26">
        <v>3803.3049499214221</v>
      </c>
      <c r="L19" s="26">
        <v>3857.4515197356668</v>
      </c>
      <c r="M19" s="26">
        <v>3862.1964119155768</v>
      </c>
      <c r="N19" s="26">
        <v>3774.0031403995631</v>
      </c>
      <c r="O19" s="26">
        <v>3715.0069965594007</v>
      </c>
      <c r="P19" s="26">
        <v>3812.567021335889</v>
      </c>
      <c r="Q19" s="26">
        <v>3846.2324936312457</v>
      </c>
    </row>
    <row r="20" spans="1:19" ht="11.5" customHeight="1" x14ac:dyDescent="0.35">
      <c r="A20" s="27" t="s">
        <v>39</v>
      </c>
      <c r="B20" s="28">
        <v>1.457913019298791</v>
      </c>
      <c r="C20" s="28">
        <v>1.5648332531079709</v>
      </c>
      <c r="D20" s="28">
        <v>4.9252176921092579</v>
      </c>
      <c r="E20" s="28">
        <v>7.2499210048852714</v>
      </c>
      <c r="F20" s="28">
        <v>7.4192971995732782</v>
      </c>
      <c r="G20" s="28">
        <v>15.709777556645447</v>
      </c>
      <c r="H20" s="28">
        <v>23.809804859122867</v>
      </c>
      <c r="I20" s="28">
        <v>34.37668287497695</v>
      </c>
      <c r="J20" s="28">
        <v>62.189471094915497</v>
      </c>
      <c r="K20" s="28">
        <v>80.037725845686708</v>
      </c>
      <c r="L20" s="28">
        <v>104.13688837553208</v>
      </c>
      <c r="M20" s="28">
        <v>108.14834694122136</v>
      </c>
      <c r="N20" s="28">
        <v>109.63181520599805</v>
      </c>
      <c r="O20" s="28">
        <v>103.11986051924517</v>
      </c>
      <c r="P20" s="28">
        <v>100.86582637453988</v>
      </c>
      <c r="Q20" s="28">
        <v>107.68650343189209</v>
      </c>
      <c r="R20" s="60">
        <f>Q20/Q19</f>
        <v>2.7997918381222134E-2</v>
      </c>
    </row>
    <row r="21" spans="1:19" ht="11.5" customHeight="1" x14ac:dyDescent="0.35">
      <c r="A21" s="29" t="s">
        <v>40</v>
      </c>
      <c r="B21" s="30">
        <f>B22+B24+B26+B27+B29+B32</f>
        <v>172346.78641078161</v>
      </c>
      <c r="C21" s="30">
        <f t="shared" ref="C21:Q21" si="12">C22+C24+C26+C27+C29+C32</f>
        <v>174032.29372763255</v>
      </c>
      <c r="D21" s="30">
        <f t="shared" si="12"/>
        <v>176453.51270746606</v>
      </c>
      <c r="E21" s="30">
        <f t="shared" si="12"/>
        <v>175653.48376598803</v>
      </c>
      <c r="F21" s="30">
        <f t="shared" si="12"/>
        <v>177741.72340588714</v>
      </c>
      <c r="G21" s="30">
        <f t="shared" si="12"/>
        <v>175763.71473177872</v>
      </c>
      <c r="H21" s="30">
        <f t="shared" si="12"/>
        <v>179592.38325801445</v>
      </c>
      <c r="I21" s="30">
        <f t="shared" si="12"/>
        <v>180381.09324949974</v>
      </c>
      <c r="J21" s="30">
        <f t="shared" si="12"/>
        <v>178078.93272178559</v>
      </c>
      <c r="K21" s="30">
        <f t="shared" si="12"/>
        <v>177182.98477345271</v>
      </c>
      <c r="L21" s="30">
        <f t="shared" si="12"/>
        <v>173451.38011653113</v>
      </c>
      <c r="M21" s="30">
        <f t="shared" si="12"/>
        <v>171666.8893667477</v>
      </c>
      <c r="N21" s="30">
        <f t="shared" si="12"/>
        <v>167148.6511929337</v>
      </c>
      <c r="O21" s="30">
        <f t="shared" si="12"/>
        <v>165962.15462984299</v>
      </c>
      <c r="P21" s="30">
        <f t="shared" si="12"/>
        <v>170829.4666712964</v>
      </c>
      <c r="Q21" s="30">
        <f t="shared" si="12"/>
        <v>172605.06339857329</v>
      </c>
    </row>
    <row r="22" spans="1:19" ht="11.5" customHeight="1" x14ac:dyDescent="0.35">
      <c r="A22" s="19" t="s">
        <v>41</v>
      </c>
      <c r="B22" s="31">
        <v>125389.63405309335</v>
      </c>
      <c r="C22" s="31">
        <v>123248.67026713984</v>
      </c>
      <c r="D22" s="31">
        <v>121584.84868621048</v>
      </c>
      <c r="E22" s="31">
        <v>116822.7098856888</v>
      </c>
      <c r="F22" s="31">
        <v>113280.59918718158</v>
      </c>
      <c r="G22" s="31">
        <v>108229.33313283892</v>
      </c>
      <c r="H22" s="31">
        <v>104942.93215598352</v>
      </c>
      <c r="I22" s="31">
        <v>101749.60445926532</v>
      </c>
      <c r="J22" s="31">
        <v>96708.929839067569</v>
      </c>
      <c r="K22" s="31">
        <v>93136.989185508632</v>
      </c>
      <c r="L22" s="31">
        <v>88083.487614610392</v>
      </c>
      <c r="M22" s="31">
        <v>84450.25225804231</v>
      </c>
      <c r="N22" s="31">
        <v>78759.727175049571</v>
      </c>
      <c r="O22" s="31">
        <v>75975.142802711198</v>
      </c>
      <c r="P22" s="31">
        <v>75700.651547209243</v>
      </c>
      <c r="Q22" s="31">
        <v>74177.437581914812</v>
      </c>
    </row>
    <row r="23" spans="1:19" ht="11.5" customHeight="1" x14ac:dyDescent="0.35">
      <c r="A23" s="32" t="s">
        <v>39</v>
      </c>
      <c r="B23" s="31">
        <v>52.247570191135594</v>
      </c>
      <c r="C23" s="31">
        <v>59.488921097989191</v>
      </c>
      <c r="D23" s="31">
        <v>148.15054934718768</v>
      </c>
      <c r="E23" s="31">
        <v>222.92597334103323</v>
      </c>
      <c r="F23" s="31">
        <v>288.06106657195625</v>
      </c>
      <c r="G23" s="31">
        <v>542.10175290274856</v>
      </c>
      <c r="H23" s="31">
        <v>830.79866883675538</v>
      </c>
      <c r="I23" s="31">
        <v>1098.7460361546723</v>
      </c>
      <c r="J23" s="31">
        <v>1691.1273122265618</v>
      </c>
      <c r="K23" s="31">
        <v>2102.3798956654114</v>
      </c>
      <c r="L23" s="31">
        <v>2635.1444190060688</v>
      </c>
      <c r="M23" s="31">
        <v>2691.9909445420731</v>
      </c>
      <c r="N23" s="31">
        <v>2650.8126836109413</v>
      </c>
      <c r="O23" s="31">
        <v>2512.5932303436921</v>
      </c>
      <c r="P23" s="31">
        <v>2500.7548368583944</v>
      </c>
      <c r="Q23" s="31">
        <v>2514.1906108860603</v>
      </c>
      <c r="R23" s="60">
        <f>Q23/Q22</f>
        <v>3.3894276923621375E-2</v>
      </c>
    </row>
    <row r="24" spans="1:19" ht="11.5" customHeight="1" x14ac:dyDescent="0.35">
      <c r="A24" s="19" t="s">
        <v>42</v>
      </c>
      <c r="B24" s="31">
        <v>43151.728786459935</v>
      </c>
      <c r="C24" s="31">
        <v>46756.900694748147</v>
      </c>
      <c r="D24" s="31">
        <v>50635.862286203002</v>
      </c>
      <c r="E24" s="31">
        <v>54469.042372206241</v>
      </c>
      <c r="F24" s="31">
        <v>59771.327707546669</v>
      </c>
      <c r="G24" s="31">
        <v>62639.278132158652</v>
      </c>
      <c r="H24" s="31">
        <v>69556.286642651117</v>
      </c>
      <c r="I24" s="31">
        <v>73526.363411357859</v>
      </c>
      <c r="J24" s="31">
        <v>76073.425760979677</v>
      </c>
      <c r="K24" s="31">
        <v>78430.990950397754</v>
      </c>
      <c r="L24" s="31">
        <v>79618.562636649716</v>
      </c>
      <c r="M24" s="31">
        <v>81233.980709002673</v>
      </c>
      <c r="N24" s="31">
        <v>82360.215764326655</v>
      </c>
      <c r="O24" s="31">
        <v>83554.207540210686</v>
      </c>
      <c r="P24" s="31">
        <v>88531.23653900827</v>
      </c>
      <c r="Q24" s="31">
        <v>91673.952309471162</v>
      </c>
    </row>
    <row r="25" spans="1:19" ht="11.5" customHeight="1" x14ac:dyDescent="0.35">
      <c r="A25" s="32" t="s">
        <v>39</v>
      </c>
      <c r="B25" s="31">
        <v>212.05075317479327</v>
      </c>
      <c r="C25" s="31">
        <v>257.17633914874637</v>
      </c>
      <c r="D25" s="31">
        <v>323.08924624894479</v>
      </c>
      <c r="E25" s="31">
        <v>413.62972950123674</v>
      </c>
      <c r="F25" s="31">
        <v>612.74836786309072</v>
      </c>
      <c r="G25" s="31">
        <v>1016.3069786037605</v>
      </c>
      <c r="H25" s="31">
        <v>1741.215957308</v>
      </c>
      <c r="I25" s="31">
        <v>2491.4044267342661</v>
      </c>
      <c r="J25" s="31">
        <v>3119.1447826786271</v>
      </c>
      <c r="K25" s="31">
        <v>3837.5688549965507</v>
      </c>
      <c r="L25" s="31">
        <v>4240.2855204448615</v>
      </c>
      <c r="M25" s="31">
        <v>4491.5118948714489</v>
      </c>
      <c r="N25" s="31">
        <v>4962.994612686146</v>
      </c>
      <c r="O25" s="31">
        <v>4412.71958213172</v>
      </c>
      <c r="P25" s="31">
        <v>4985.9882169712464</v>
      </c>
      <c r="Q25" s="31">
        <v>5021.7860998862934</v>
      </c>
      <c r="R25" s="60">
        <f>Q25/Q24</f>
        <v>5.477876728750436E-2</v>
      </c>
    </row>
    <row r="26" spans="1:19" ht="11.5" customHeight="1" x14ac:dyDescent="0.35">
      <c r="A26" s="19" t="s">
        <v>43</v>
      </c>
      <c r="B26" s="31">
        <v>3506.1885406744741</v>
      </c>
      <c r="C26" s="31">
        <v>3683.2904358386495</v>
      </c>
      <c r="D26" s="31">
        <v>3890.7813378649043</v>
      </c>
      <c r="E26" s="31">
        <v>4027.2907528823816</v>
      </c>
      <c r="F26" s="31">
        <v>4342.7103789334278</v>
      </c>
      <c r="G26" s="31">
        <v>4474.4282060885171</v>
      </c>
      <c r="H26" s="31">
        <v>4616.0616358767738</v>
      </c>
      <c r="I26" s="31">
        <v>4572.7377087843952</v>
      </c>
      <c r="J26" s="31">
        <v>4715.5735441137267</v>
      </c>
      <c r="K26" s="31">
        <v>4951.7865413812524</v>
      </c>
      <c r="L26" s="31">
        <v>4990.9702053393112</v>
      </c>
      <c r="M26" s="31">
        <v>5187.8521779624325</v>
      </c>
      <c r="N26" s="31">
        <v>5162.358709835853</v>
      </c>
      <c r="O26" s="31">
        <v>5477.243309552221</v>
      </c>
      <c r="P26" s="31">
        <v>5524.0880805934867</v>
      </c>
      <c r="Q26" s="31">
        <v>5582.5750553734015</v>
      </c>
    </row>
    <row r="27" spans="1:19" ht="11.5" customHeight="1" x14ac:dyDescent="0.35">
      <c r="A27" s="19" t="s">
        <v>44</v>
      </c>
      <c r="B27" s="31">
        <v>299.23503055384805</v>
      </c>
      <c r="C27" s="31">
        <v>343.43232990593089</v>
      </c>
      <c r="D27" s="31">
        <v>342.0203971876756</v>
      </c>
      <c r="E27" s="31">
        <v>334.43855311542688</v>
      </c>
      <c r="F27" s="31">
        <v>347.08291092452572</v>
      </c>
      <c r="G27" s="31">
        <v>420.67141840681597</v>
      </c>
      <c r="H27" s="31">
        <v>477.0840985295909</v>
      </c>
      <c r="I27" s="31">
        <v>532.35946755085251</v>
      </c>
      <c r="J27" s="31">
        <v>580.43447128267087</v>
      </c>
      <c r="K27" s="31">
        <v>662.11523840298821</v>
      </c>
      <c r="L27" s="31">
        <v>754.91062924566904</v>
      </c>
      <c r="M27" s="31">
        <v>784.84505383331998</v>
      </c>
      <c r="N27" s="31">
        <v>847.69175586334359</v>
      </c>
      <c r="O27" s="31">
        <v>917.66373947233035</v>
      </c>
      <c r="P27" s="31">
        <v>994.48404446496568</v>
      </c>
      <c r="Q27" s="31">
        <v>1032.8177560763654</v>
      </c>
    </row>
    <row r="28" spans="1:19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3.4479304828400927</v>
      </c>
      <c r="K28" s="31">
        <v>4.8762832488608643</v>
      </c>
      <c r="L28" s="31">
        <v>14.385467800584792</v>
      </c>
      <c r="M28" s="31">
        <v>24.51435988976144</v>
      </c>
      <c r="N28" s="31">
        <v>40.946008017110707</v>
      </c>
      <c r="O28" s="31">
        <v>50.586994906092741</v>
      </c>
      <c r="P28" s="31">
        <v>57.26634891860629</v>
      </c>
      <c r="Q28" s="31">
        <v>51.599980668448353</v>
      </c>
      <c r="R28" s="60">
        <f>Q28/Q27</f>
        <v>4.9960392687742584E-2</v>
      </c>
    </row>
    <row r="29" spans="1:19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5.9276321964806887E-2</v>
      </c>
      <c r="K29" s="31">
        <v>7.5172790844974163E-2</v>
      </c>
      <c r="L29" s="31">
        <v>0.19764750557525032</v>
      </c>
      <c r="M29" s="31">
        <v>0.27745103694537565</v>
      </c>
      <c r="N29" s="31">
        <v>2.8591441920246354</v>
      </c>
      <c r="O29" s="31">
        <v>11.711900577874051</v>
      </c>
      <c r="P29" s="31">
        <v>37.76178311792475</v>
      </c>
      <c r="Q29" s="31">
        <v>74.131558876047706</v>
      </c>
    </row>
    <row r="30" spans="1:19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2.2021574197410025E-3</v>
      </c>
      <c r="K30" s="31">
        <v>2.6400784444865393E-3</v>
      </c>
      <c r="L30" s="31">
        <v>3.4380865409579394E-3</v>
      </c>
      <c r="M30" s="31">
        <v>6.368622653156574E-3</v>
      </c>
      <c r="N30" s="31">
        <v>5.2019075819253434E-2</v>
      </c>
      <c r="O30" s="31">
        <v>0.15409460557331692</v>
      </c>
      <c r="P30" s="31">
        <v>0.51752789806885446</v>
      </c>
      <c r="Q30" s="31">
        <v>1.2918998911237471</v>
      </c>
      <c r="R30" s="60">
        <f>Q30/Q29</f>
        <v>1.742712430051389E-2</v>
      </c>
    </row>
    <row r="31" spans="1:19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1.9651635127603605E-2</v>
      </c>
      <c r="K31" s="31">
        <v>2.4785078489017884E-2</v>
      </c>
      <c r="L31" s="31">
        <v>6.264994835986272E-2</v>
      </c>
      <c r="M31" s="31">
        <v>9.789898535018926E-2</v>
      </c>
      <c r="N31" s="31">
        <v>0.83732658944338967</v>
      </c>
      <c r="O31" s="31">
        <v>3.8561078326555673</v>
      </c>
      <c r="P31" s="31">
        <v>13.081792948144111</v>
      </c>
      <c r="Q31" s="31">
        <v>26.355920049678055</v>
      </c>
      <c r="R31" s="60">
        <f>Q31/Q29</f>
        <v>0.35552901421844768</v>
      </c>
      <c r="S31" s="60"/>
    </row>
    <row r="32" spans="1:19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2.2020951678335282E-3</v>
      </c>
      <c r="F32" s="31">
        <v>3.2213009200931773E-3</v>
      </c>
      <c r="G32" s="31">
        <v>3.8422857932064562E-3</v>
      </c>
      <c r="H32" s="31">
        <v>1.8724973429266541E-2</v>
      </c>
      <c r="I32" s="31">
        <v>2.8202541325448045E-2</v>
      </c>
      <c r="J32" s="31">
        <v>0.50983001999366273</v>
      </c>
      <c r="K32" s="31">
        <v>1.0276849712487521</v>
      </c>
      <c r="L32" s="31">
        <v>3.2513831804548987</v>
      </c>
      <c r="M32" s="31">
        <v>9.6817168700338527</v>
      </c>
      <c r="N32" s="31">
        <v>15.798643666271476</v>
      </c>
      <c r="O32" s="31">
        <v>26.185337318648195</v>
      </c>
      <c r="P32" s="31">
        <v>41.244676902470239</v>
      </c>
      <c r="Q32" s="31">
        <v>64.149136861496928</v>
      </c>
    </row>
    <row r="33" spans="1:18" ht="11.5" customHeight="1" x14ac:dyDescent="0.35">
      <c r="A33" s="29" t="s">
        <v>49</v>
      </c>
      <c r="B33" s="30">
        <f>B34+B36+B38+B39+B41</f>
        <v>14861.773401112836</v>
      </c>
      <c r="C33" s="30">
        <f t="shared" ref="C33:Q33" si="13">C34+C36+C38+C39+C41</f>
        <v>14868.772724889966</v>
      </c>
      <c r="D33" s="30">
        <f t="shared" si="13"/>
        <v>14789.236407285331</v>
      </c>
      <c r="E33" s="30">
        <f t="shared" si="13"/>
        <v>14797.869910206327</v>
      </c>
      <c r="F33" s="30">
        <f t="shared" si="13"/>
        <v>14856.705795358292</v>
      </c>
      <c r="G33" s="30">
        <f t="shared" si="13"/>
        <v>14636.222977112533</v>
      </c>
      <c r="H33" s="30">
        <f t="shared" si="13"/>
        <v>14768.246989003308</v>
      </c>
      <c r="I33" s="30">
        <f t="shared" si="13"/>
        <v>14779.918706974742</v>
      </c>
      <c r="J33" s="30">
        <f t="shared" si="13"/>
        <v>14802.253438429558</v>
      </c>
      <c r="K33" s="30">
        <f t="shared" si="13"/>
        <v>14570.770080725762</v>
      </c>
      <c r="L33" s="30">
        <f t="shared" si="13"/>
        <v>14513.369929735758</v>
      </c>
      <c r="M33" s="30">
        <f t="shared" si="13"/>
        <v>14417.351264253453</v>
      </c>
      <c r="N33" s="30">
        <f t="shared" si="13"/>
        <v>14055.257092067917</v>
      </c>
      <c r="O33" s="30">
        <f t="shared" si="13"/>
        <v>14072.115194281321</v>
      </c>
      <c r="P33" s="30">
        <f t="shared" si="13"/>
        <v>14240.188778288672</v>
      </c>
      <c r="Q33" s="30">
        <f t="shared" si="13"/>
        <v>14715.522975597674</v>
      </c>
    </row>
    <row r="34" spans="1:18" ht="11.5" customHeight="1" x14ac:dyDescent="0.35">
      <c r="A34" s="19" t="s">
        <v>41</v>
      </c>
      <c r="B34" s="31">
        <v>63.278537468403755</v>
      </c>
      <c r="C34" s="31">
        <v>59.84746874737575</v>
      </c>
      <c r="D34" s="31">
        <v>56.804699840753699</v>
      </c>
      <c r="E34" s="31">
        <v>47.02991463976484</v>
      </c>
      <c r="F34" s="31">
        <v>41.578624336086584</v>
      </c>
      <c r="G34" s="31">
        <v>36.521971391535871</v>
      </c>
      <c r="H34" s="31">
        <v>33.629850905910452</v>
      </c>
      <c r="I34" s="31">
        <v>29.234139728874862</v>
      </c>
      <c r="J34" s="31">
        <v>26.543652164100507</v>
      </c>
      <c r="K34" s="31">
        <v>23.262670425324014</v>
      </c>
      <c r="L34" s="31">
        <v>20.742244385173006</v>
      </c>
      <c r="M34" s="31">
        <v>18.349516119185797</v>
      </c>
      <c r="N34" s="31">
        <v>16.262473005398643</v>
      </c>
      <c r="O34" s="31">
        <v>16.249363355943739</v>
      </c>
      <c r="P34" s="31">
        <v>13.909073311937176</v>
      </c>
      <c r="Q34" s="31">
        <v>12.695515409056817</v>
      </c>
    </row>
    <row r="35" spans="1:18" ht="11.5" customHeight="1" x14ac:dyDescent="0.35">
      <c r="A35" s="32" t="s">
        <v>39</v>
      </c>
      <c r="B35" s="31">
        <v>1.5081858342509006E-2</v>
      </c>
      <c r="C35" s="31">
        <v>2.8203233537966381E-2</v>
      </c>
      <c r="D35" s="31">
        <v>7.5571983414587748E-2</v>
      </c>
      <c r="E35" s="31">
        <v>0.10432822647066545</v>
      </c>
      <c r="F35" s="31">
        <v>0.11656467115063275</v>
      </c>
      <c r="G35" s="31">
        <v>0.13311773355711989</v>
      </c>
      <c r="H35" s="31">
        <v>0.21003917037888345</v>
      </c>
      <c r="I35" s="31">
        <v>0.24146806996336106</v>
      </c>
      <c r="J35" s="31">
        <v>0.40571068721844156</v>
      </c>
      <c r="K35" s="31">
        <v>0.5413866466743994</v>
      </c>
      <c r="L35" s="31">
        <v>0.7657426723934041</v>
      </c>
      <c r="M35" s="31">
        <v>0.69865922582057427</v>
      </c>
      <c r="N35" s="31">
        <v>0.59597451162596415</v>
      </c>
      <c r="O35" s="31">
        <v>0.53697291363910316</v>
      </c>
      <c r="P35" s="31">
        <v>0.51162115095606187</v>
      </c>
      <c r="Q35" s="31"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v>14693.367848972777</v>
      </c>
      <c r="C36" s="31">
        <v>14665.693512174445</v>
      </c>
      <c r="D36" s="31">
        <v>14586.329744306322</v>
      </c>
      <c r="E36" s="31">
        <v>14553.349979432689</v>
      </c>
      <c r="F36" s="31">
        <v>14588.257847885749</v>
      </c>
      <c r="G36" s="31">
        <v>14362.839572534765</v>
      </c>
      <c r="H36" s="31">
        <v>14438.249169158307</v>
      </c>
      <c r="I36" s="31">
        <v>14430.004436868738</v>
      </c>
      <c r="J36" s="31">
        <v>14437.09668727419</v>
      </c>
      <c r="K36" s="31">
        <v>14163.229181921219</v>
      </c>
      <c r="L36" s="31">
        <v>14070.716868911466</v>
      </c>
      <c r="M36" s="31">
        <v>13906.323967121583</v>
      </c>
      <c r="N36" s="31">
        <v>13479.865237706535</v>
      </c>
      <c r="O36" s="31">
        <v>13466.950576822686</v>
      </c>
      <c r="P36" s="31">
        <v>13617.563366268405</v>
      </c>
      <c r="Q36" s="31">
        <v>13855.821050123208</v>
      </c>
    </row>
    <row r="37" spans="1:18" ht="11.5" customHeight="1" x14ac:dyDescent="0.35">
      <c r="A37" s="32" t="s">
        <v>39</v>
      </c>
      <c r="B37" s="31">
        <v>53.214257475533579</v>
      </c>
      <c r="C37" s="31">
        <v>64.57283534518929</v>
      </c>
      <c r="D37" s="31">
        <v>72.119263327544772</v>
      </c>
      <c r="E37" s="31">
        <v>85.302623539503514</v>
      </c>
      <c r="F37" s="31">
        <v>117.29632876785921</v>
      </c>
      <c r="G37" s="31">
        <v>181.05982518763119</v>
      </c>
      <c r="H37" s="31">
        <v>308.49981429998513</v>
      </c>
      <c r="I37" s="31">
        <v>414.21757609226955</v>
      </c>
      <c r="J37" s="31">
        <v>543.0128887686061</v>
      </c>
      <c r="K37" s="31">
        <v>638.45314085279654</v>
      </c>
      <c r="L37" s="31">
        <v>674.6710831218337</v>
      </c>
      <c r="M37" s="31">
        <v>713.26582074381633</v>
      </c>
      <c r="N37" s="31">
        <v>756.21459411773299</v>
      </c>
      <c r="O37" s="31">
        <v>722.89544555134671</v>
      </c>
      <c r="P37" s="31">
        <v>780.71931680885245</v>
      </c>
      <c r="Q37" s="31">
        <v>791.97333003175083</v>
      </c>
      <c r="R37" s="60">
        <f>Q37/Q36</f>
        <v>5.7158166749325078E-2</v>
      </c>
    </row>
    <row r="38" spans="1:18" ht="11.5" customHeight="1" x14ac:dyDescent="0.35">
      <c r="A38" s="19" t="s">
        <v>43</v>
      </c>
      <c r="B38" s="31">
        <v>13.224308383359222</v>
      </c>
      <c r="C38" s="31">
        <v>12.882763821341015</v>
      </c>
      <c r="D38" s="31">
        <v>12.2307804088308</v>
      </c>
      <c r="E38" s="31">
        <v>11.856484224676109</v>
      </c>
      <c r="F38" s="31">
        <v>23.101457364559248</v>
      </c>
      <c r="G38" s="31">
        <v>23.392349708626814</v>
      </c>
      <c r="H38" s="31">
        <v>22.629794107789007</v>
      </c>
      <c r="I38" s="31">
        <v>23.878988576127885</v>
      </c>
      <c r="J38" s="31">
        <v>24.278357734569212</v>
      </c>
      <c r="K38" s="31">
        <v>25.444993984024133</v>
      </c>
      <c r="L38" s="31">
        <v>25.779552342072776</v>
      </c>
      <c r="M38" s="31">
        <v>25.29705791548869</v>
      </c>
      <c r="N38" s="31">
        <v>24.172511062957664</v>
      </c>
      <c r="O38" s="31">
        <v>23.586338517727395</v>
      </c>
      <c r="P38" s="31">
        <v>23.173714570048777</v>
      </c>
      <c r="Q38" s="31">
        <v>21.925543612947141</v>
      </c>
    </row>
    <row r="39" spans="1:18" ht="11.5" customHeight="1" x14ac:dyDescent="0.35">
      <c r="A39" s="19" t="s">
        <v>44</v>
      </c>
      <c r="B39" s="31">
        <v>68.227383725015841</v>
      </c>
      <c r="C39" s="31">
        <v>106.04481593317105</v>
      </c>
      <c r="D39" s="31">
        <v>109.12037912364156</v>
      </c>
      <c r="E39" s="31">
        <v>161.49917610525009</v>
      </c>
      <c r="F39" s="31">
        <v>179.47791233831668</v>
      </c>
      <c r="G39" s="31">
        <v>184.73380847456286</v>
      </c>
      <c r="H39" s="31">
        <v>245.80839939974302</v>
      </c>
      <c r="I39" s="31">
        <v>269.06834745940449</v>
      </c>
      <c r="J39" s="31">
        <v>285.93287124119195</v>
      </c>
      <c r="K39" s="31">
        <v>329.65665065471273</v>
      </c>
      <c r="L39" s="31">
        <v>362.34670663728411</v>
      </c>
      <c r="M39" s="31">
        <v>432.30206166670473</v>
      </c>
      <c r="N39" s="31">
        <v>499.92443280824074</v>
      </c>
      <c r="O39" s="31">
        <v>518.55059427661945</v>
      </c>
      <c r="P39" s="31">
        <v>540.55901984752984</v>
      </c>
      <c r="Q39" s="31">
        <v>775.11796499400282</v>
      </c>
    </row>
    <row r="40" spans="1:18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14.956782468918595</v>
      </c>
      <c r="K40" s="31">
        <v>16.432674713265115</v>
      </c>
      <c r="L40" s="31">
        <v>16.708619768442599</v>
      </c>
      <c r="M40" s="31">
        <v>49.889308765719747</v>
      </c>
      <c r="N40" s="31">
        <v>56.572750513865429</v>
      </c>
      <c r="O40" s="31">
        <v>61.682650900378327</v>
      </c>
      <c r="P40" s="31">
        <v>67.361505203526789</v>
      </c>
      <c r="Q40" s="31"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v>23.675322563277739</v>
      </c>
      <c r="C41" s="31">
        <v>24.304164213633573</v>
      </c>
      <c r="D41" s="31">
        <v>24.750803605783041</v>
      </c>
      <c r="E41" s="31">
        <v>24.134355803947578</v>
      </c>
      <c r="F41" s="31">
        <v>24.289953433581484</v>
      </c>
      <c r="G41" s="31">
        <v>28.735275003042254</v>
      </c>
      <c r="H41" s="31">
        <v>27.929775431558969</v>
      </c>
      <c r="I41" s="31">
        <v>27.732794341599369</v>
      </c>
      <c r="J41" s="31">
        <v>28.401870015505892</v>
      </c>
      <c r="K41" s="31">
        <v>29.176583740483544</v>
      </c>
      <c r="L41" s="31">
        <v>33.784557459762155</v>
      </c>
      <c r="M41" s="31">
        <v>35.078661430490136</v>
      </c>
      <c r="N41" s="31">
        <v>35.032437484784211</v>
      </c>
      <c r="O41" s="31">
        <v>46.778321308344047</v>
      </c>
      <c r="P41" s="31">
        <v>44.983604290751465</v>
      </c>
      <c r="Q41" s="31">
        <v>49.962901458459505</v>
      </c>
    </row>
    <row r="42" spans="1:18" ht="11.5" customHeight="1" x14ac:dyDescent="0.35">
      <c r="A42" s="23" t="s">
        <v>22</v>
      </c>
      <c r="B42" s="24">
        <f t="shared" ref="B42:Q42" si="14">B43+B52</f>
        <v>92895.429184510809</v>
      </c>
      <c r="C42" s="24">
        <f t="shared" si="14"/>
        <v>95360.129725187522</v>
      </c>
      <c r="D42" s="24">
        <f t="shared" si="14"/>
        <v>96736.740469230426</v>
      </c>
      <c r="E42" s="24">
        <f t="shared" si="14"/>
        <v>100092.93007273623</v>
      </c>
      <c r="F42" s="24">
        <f t="shared" si="14"/>
        <v>104307.52452715668</v>
      </c>
      <c r="G42" s="24">
        <f t="shared" si="14"/>
        <v>107308.67953310457</v>
      </c>
      <c r="H42" s="24">
        <f t="shared" si="14"/>
        <v>109484.38990339037</v>
      </c>
      <c r="I42" s="24">
        <f t="shared" si="14"/>
        <v>113650.6887026578</v>
      </c>
      <c r="J42" s="24">
        <f t="shared" si="14"/>
        <v>110880.34926022234</v>
      </c>
      <c r="K42" s="24">
        <f t="shared" si="14"/>
        <v>105041.71673748523</v>
      </c>
      <c r="L42" s="24">
        <f t="shared" si="14"/>
        <v>107661.39640002066</v>
      </c>
      <c r="M42" s="24">
        <f t="shared" si="14"/>
        <v>106567.01722460693</v>
      </c>
      <c r="N42" s="24">
        <f t="shared" si="14"/>
        <v>102655.94964195398</v>
      </c>
      <c r="O42" s="24">
        <f t="shared" si="14"/>
        <v>101125.99827202174</v>
      </c>
      <c r="P42" s="24">
        <f t="shared" si="14"/>
        <v>101159.4062043762</v>
      </c>
      <c r="Q42" s="24">
        <f t="shared" si="14"/>
        <v>102809.92892737211</v>
      </c>
    </row>
    <row r="43" spans="1:18" ht="11.5" customHeight="1" x14ac:dyDescent="0.35">
      <c r="A43" s="33" t="s">
        <v>50</v>
      </c>
      <c r="B43" s="34">
        <f>B44+B46+B48+B49+B51</f>
        <v>30339.303339344915</v>
      </c>
      <c r="C43" s="34">
        <f t="shared" ref="C43:Q43" si="15">C44+C46+C48+C49+C51</f>
        <v>30812.606579006515</v>
      </c>
      <c r="D43" s="34">
        <f t="shared" si="15"/>
        <v>31159.977144392698</v>
      </c>
      <c r="E43" s="34">
        <f t="shared" si="15"/>
        <v>32199.365572884697</v>
      </c>
      <c r="F43" s="34">
        <f t="shared" si="15"/>
        <v>32953.075916294823</v>
      </c>
      <c r="G43" s="34">
        <f t="shared" si="15"/>
        <v>33870.208973873858</v>
      </c>
      <c r="H43" s="34">
        <f t="shared" si="15"/>
        <v>33817.110571437275</v>
      </c>
      <c r="I43" s="34">
        <f t="shared" si="15"/>
        <v>35272.282173408035</v>
      </c>
      <c r="J43" s="34">
        <f t="shared" si="15"/>
        <v>34831.623833333753</v>
      </c>
      <c r="K43" s="34">
        <f t="shared" si="15"/>
        <v>34331.850140583723</v>
      </c>
      <c r="L43" s="34">
        <f t="shared" si="15"/>
        <v>35098.296957306702</v>
      </c>
      <c r="M43" s="34">
        <f t="shared" si="15"/>
        <v>35218.246965749888</v>
      </c>
      <c r="N43" s="34">
        <f t="shared" si="15"/>
        <v>33956.74572364083</v>
      </c>
      <c r="O43" s="34">
        <f t="shared" si="15"/>
        <v>33301.067170036586</v>
      </c>
      <c r="P43" s="34">
        <f t="shared" si="15"/>
        <v>33935.893115416038</v>
      </c>
      <c r="Q43" s="34">
        <f t="shared" si="15"/>
        <v>34105.273865086812</v>
      </c>
    </row>
    <row r="44" spans="1:18" ht="11.5" customHeight="1" x14ac:dyDescent="0.35">
      <c r="A44" s="19" t="s">
        <v>41</v>
      </c>
      <c r="B44" s="31">
        <v>4751.465623941911</v>
      </c>
      <c r="C44" s="31">
        <v>4486.008643751039</v>
      </c>
      <c r="D44" s="31">
        <v>4176.82056577615</v>
      </c>
      <c r="E44" s="31">
        <v>3927.4742479026795</v>
      </c>
      <c r="F44" s="31">
        <v>3591.5722940929377</v>
      </c>
      <c r="G44" s="31">
        <v>3346.5065181355417</v>
      </c>
      <c r="H44" s="31">
        <v>3117.1322765075133</v>
      </c>
      <c r="I44" s="31">
        <v>2919.5536163164616</v>
      </c>
      <c r="J44" s="31">
        <v>2656.3897252844295</v>
      </c>
      <c r="K44" s="31">
        <v>2451.2605264322688</v>
      </c>
      <c r="L44" s="31">
        <v>2263.5418813436727</v>
      </c>
      <c r="M44" s="31">
        <v>2096.0807158545481</v>
      </c>
      <c r="N44" s="31">
        <v>1924.1606337059154</v>
      </c>
      <c r="O44" s="31">
        <v>1828.8966356807184</v>
      </c>
      <c r="P44" s="31">
        <v>1739.7606092973253</v>
      </c>
      <c r="Q44" s="31">
        <v>1701.0175139907658</v>
      </c>
    </row>
    <row r="45" spans="1:18" ht="11.5" customHeight="1" x14ac:dyDescent="0.35">
      <c r="A45" s="32" t="s">
        <v>39</v>
      </c>
      <c r="B45" s="31">
        <v>4.5339536980352184</v>
      </c>
      <c r="C45" s="31">
        <v>4.1188124153648769</v>
      </c>
      <c r="D45" s="31">
        <v>5.0281109772884651</v>
      </c>
      <c r="E45" s="31">
        <v>10.480227427610819</v>
      </c>
      <c r="F45" s="31">
        <v>8.7052015573198247</v>
      </c>
      <c r="G45" s="31">
        <v>15.431542433631522</v>
      </c>
      <c r="H45" s="31">
        <v>21.355057133742854</v>
      </c>
      <c r="I45" s="31">
        <v>29.242222900387308</v>
      </c>
      <c r="J45" s="31">
        <v>45.444123833884369</v>
      </c>
      <c r="K45" s="31">
        <v>53.55603176378272</v>
      </c>
      <c r="L45" s="31">
        <v>62.393170329362206</v>
      </c>
      <c r="M45" s="31">
        <v>61.532974852405239</v>
      </c>
      <c r="N45" s="31">
        <v>58.905805075830827</v>
      </c>
      <c r="O45" s="31">
        <v>56.972559651023793</v>
      </c>
      <c r="P45" s="31">
        <v>52.26068496594791</v>
      </c>
      <c r="Q45" s="31">
        <v>54.641850832452228</v>
      </c>
      <c r="R45" s="60">
        <f>Q45/Q44</f>
        <v>3.2123038347945464E-2</v>
      </c>
    </row>
    <row r="46" spans="1:18" ht="11.5" customHeight="1" x14ac:dyDescent="0.35">
      <c r="A46" s="19" t="s">
        <v>42</v>
      </c>
      <c r="B46" s="31">
        <v>25441.744992318309</v>
      </c>
      <c r="C46" s="31">
        <v>26136.328666896396</v>
      </c>
      <c r="D46" s="31">
        <v>26739.624414652935</v>
      </c>
      <c r="E46" s="31">
        <v>27999.494088509528</v>
      </c>
      <c r="F46" s="31">
        <v>29072.200063705732</v>
      </c>
      <c r="G46" s="31">
        <v>30220.400559017427</v>
      </c>
      <c r="H46" s="31">
        <v>30358.581966237478</v>
      </c>
      <c r="I46" s="31">
        <v>32001.818502523616</v>
      </c>
      <c r="J46" s="31">
        <v>31807.184944857541</v>
      </c>
      <c r="K46" s="31">
        <v>31505.316610779493</v>
      </c>
      <c r="L46" s="31">
        <v>32428.242599013029</v>
      </c>
      <c r="M46" s="31">
        <v>32707.043068184641</v>
      </c>
      <c r="N46" s="31">
        <v>31621.270657548634</v>
      </c>
      <c r="O46" s="31">
        <v>31057.829101213589</v>
      </c>
      <c r="P46" s="31">
        <v>31763.023378072077</v>
      </c>
      <c r="Q46" s="31">
        <v>31965.597505412963</v>
      </c>
    </row>
    <row r="47" spans="1:18" ht="11.5" customHeight="1" x14ac:dyDescent="0.35">
      <c r="A47" s="32" t="s">
        <v>39</v>
      </c>
      <c r="B47" s="31">
        <v>85.156348659775446</v>
      </c>
      <c r="C47" s="31">
        <v>100.16547845983986</v>
      </c>
      <c r="D47" s="31">
        <v>114.9151633328204</v>
      </c>
      <c r="E47" s="31">
        <v>134.85086441986016</v>
      </c>
      <c r="F47" s="31">
        <v>212.63862355728452</v>
      </c>
      <c r="G47" s="31">
        <v>317.24173504579107</v>
      </c>
      <c r="H47" s="31">
        <v>495.77027166827708</v>
      </c>
      <c r="I47" s="31">
        <v>803.70558274671248</v>
      </c>
      <c r="J47" s="31">
        <v>1177.4126127209097</v>
      </c>
      <c r="K47" s="31">
        <v>1465.4530638724893</v>
      </c>
      <c r="L47" s="31">
        <v>1616.7916779217358</v>
      </c>
      <c r="M47" s="31">
        <v>1686.4573859692437</v>
      </c>
      <c r="N47" s="31">
        <v>1728.3586619557141</v>
      </c>
      <c r="O47" s="31">
        <v>1626.4040866518026</v>
      </c>
      <c r="P47" s="31">
        <v>1789.1006938769103</v>
      </c>
      <c r="Q47" s="31">
        <v>1746.2122212764443</v>
      </c>
      <c r="R47" s="60">
        <f>Q47/Q46</f>
        <v>5.4627861124158426E-2</v>
      </c>
    </row>
    <row r="48" spans="1:18" ht="11.5" customHeight="1" x14ac:dyDescent="0.35">
      <c r="A48" s="19" t="s">
        <v>43</v>
      </c>
      <c r="B48" s="31">
        <v>133.11750741269145</v>
      </c>
      <c r="C48" s="31">
        <v>175.38163034000956</v>
      </c>
      <c r="D48" s="31">
        <v>226.30057172626584</v>
      </c>
      <c r="E48" s="31">
        <v>252.44111289294273</v>
      </c>
      <c r="F48" s="31">
        <v>266.30119370201402</v>
      </c>
      <c r="G48" s="31">
        <v>277.25652176238685</v>
      </c>
      <c r="H48" s="31">
        <v>298.27008001543817</v>
      </c>
      <c r="I48" s="31">
        <v>300.52934263947856</v>
      </c>
      <c r="J48" s="31">
        <v>303.06801815170263</v>
      </c>
      <c r="K48" s="31">
        <v>289.69533463472408</v>
      </c>
      <c r="L48" s="31">
        <v>295.03746677601015</v>
      </c>
      <c r="M48" s="31">
        <v>296.63703338818914</v>
      </c>
      <c r="N48" s="31">
        <v>291.54878610530631</v>
      </c>
      <c r="O48" s="31">
        <v>285.96823975729507</v>
      </c>
      <c r="P48" s="31">
        <v>291.43034155054977</v>
      </c>
      <c r="Q48" s="31">
        <v>285.39623739724891</v>
      </c>
    </row>
    <row r="49" spans="1:18" ht="11.5" customHeight="1" x14ac:dyDescent="0.35">
      <c r="A49" s="19" t="s">
        <v>44</v>
      </c>
      <c r="B49" s="31">
        <v>10.630740473599873</v>
      </c>
      <c r="C49" s="31">
        <v>12.316234160898045</v>
      </c>
      <c r="D49" s="31">
        <v>14.558653688682867</v>
      </c>
      <c r="E49" s="31">
        <v>17.242980779323226</v>
      </c>
      <c r="F49" s="31">
        <v>19.634216737157654</v>
      </c>
      <c r="G49" s="31">
        <v>22.738278122478047</v>
      </c>
      <c r="H49" s="31">
        <v>39.803072070666076</v>
      </c>
      <c r="I49" s="31">
        <v>47.008084989742947</v>
      </c>
      <c r="J49" s="31">
        <v>61.841427476137341</v>
      </c>
      <c r="K49" s="31">
        <v>82.309190942298997</v>
      </c>
      <c r="L49" s="31">
        <v>108.29308808679289</v>
      </c>
      <c r="M49" s="31">
        <v>114.75868008145662</v>
      </c>
      <c r="N49" s="31">
        <v>113.21163065607362</v>
      </c>
      <c r="O49" s="31">
        <v>118.69818118682198</v>
      </c>
      <c r="P49" s="31">
        <v>128.06161398646992</v>
      </c>
      <c r="Q49" s="31">
        <v>135.30737499632761</v>
      </c>
    </row>
    <row r="50" spans="1:18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0.59661704824130946</v>
      </c>
      <c r="K50" s="31">
        <v>1.1155220378740216</v>
      </c>
      <c r="L50" s="31">
        <v>4.06403080291682</v>
      </c>
      <c r="M50" s="31">
        <v>4.7737346154974141</v>
      </c>
      <c r="N50" s="31">
        <v>7.5732081591071267</v>
      </c>
      <c r="O50" s="31">
        <v>8.7769970760021696</v>
      </c>
      <c r="P50" s="31">
        <v>9.7953864518574889</v>
      </c>
      <c r="Q50" s="31"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v>2.3444751984031296</v>
      </c>
      <c r="C51" s="31">
        <v>2.5714038581714074</v>
      </c>
      <c r="D51" s="31">
        <v>2.6729385486643102</v>
      </c>
      <c r="E51" s="31">
        <v>2.7131428002250835</v>
      </c>
      <c r="F51" s="31">
        <v>3.3681480569831184</v>
      </c>
      <c r="G51" s="31">
        <v>3.3070968360276316</v>
      </c>
      <c r="H51" s="31">
        <v>3.3231766061707972</v>
      </c>
      <c r="I51" s="31">
        <v>3.3726269387329446</v>
      </c>
      <c r="J51" s="31">
        <v>3.139717563944262</v>
      </c>
      <c r="K51" s="31">
        <v>3.2684777949418544</v>
      </c>
      <c r="L51" s="31">
        <v>3.1819220872000611</v>
      </c>
      <c r="M51" s="31">
        <v>3.7274682410569451</v>
      </c>
      <c r="N51" s="31">
        <v>6.5540156249029193</v>
      </c>
      <c r="O51" s="31">
        <v>9.6750121981524941</v>
      </c>
      <c r="P51" s="31">
        <v>13.617172509610821</v>
      </c>
      <c r="Q51" s="31">
        <v>17.955233289512304</v>
      </c>
    </row>
    <row r="52" spans="1:18" ht="11.5" customHeight="1" x14ac:dyDescent="0.35">
      <c r="A52" s="29" t="s">
        <v>51</v>
      </c>
      <c r="B52" s="30">
        <f>B53+B55</f>
        <v>62556.125845165901</v>
      </c>
      <c r="C52" s="30">
        <f t="shared" ref="C52:Q52" si="16">C53+C55</f>
        <v>64547.523146181004</v>
      </c>
      <c r="D52" s="30">
        <f t="shared" si="16"/>
        <v>65576.763324837724</v>
      </c>
      <c r="E52" s="30">
        <f t="shared" si="16"/>
        <v>67893.564499851534</v>
      </c>
      <c r="F52" s="30">
        <f t="shared" si="16"/>
        <v>71354.448610861858</v>
      </c>
      <c r="G52" s="30">
        <f t="shared" si="16"/>
        <v>73438.470559230715</v>
      </c>
      <c r="H52" s="30">
        <f t="shared" si="16"/>
        <v>75667.27933195309</v>
      </c>
      <c r="I52" s="30">
        <f t="shared" si="16"/>
        <v>78378.406529249769</v>
      </c>
      <c r="J52" s="30">
        <f t="shared" si="16"/>
        <v>76048.725426888588</v>
      </c>
      <c r="K52" s="30">
        <f t="shared" si="16"/>
        <v>70709.866596901498</v>
      </c>
      <c r="L52" s="30">
        <f t="shared" si="16"/>
        <v>72563.099442713952</v>
      </c>
      <c r="M52" s="30">
        <f t="shared" si="16"/>
        <v>71348.770258857039</v>
      </c>
      <c r="N52" s="30">
        <f t="shared" si="16"/>
        <v>68699.203918313156</v>
      </c>
      <c r="O52" s="30">
        <f t="shared" si="16"/>
        <v>67824.931101985159</v>
      </c>
      <c r="P52" s="30">
        <f t="shared" si="16"/>
        <v>67223.513088960157</v>
      </c>
      <c r="Q52" s="30">
        <f t="shared" si="16"/>
        <v>68704.655062285296</v>
      </c>
    </row>
    <row r="53" spans="1:18" ht="11.5" customHeight="1" x14ac:dyDescent="0.35">
      <c r="A53" s="19" t="s">
        <v>52</v>
      </c>
      <c r="B53" s="31">
        <v>46965.8201600229</v>
      </c>
      <c r="C53" s="31">
        <v>48554.077985447919</v>
      </c>
      <c r="D53" s="31">
        <v>48964.595499970259</v>
      </c>
      <c r="E53" s="31">
        <v>50412.831437546512</v>
      </c>
      <c r="F53" s="31">
        <v>53085.601177529097</v>
      </c>
      <c r="G53" s="31">
        <v>54625.327047683677</v>
      </c>
      <c r="H53" s="31">
        <v>55524.211519507124</v>
      </c>
      <c r="I53" s="31">
        <v>58114.020739659427</v>
      </c>
      <c r="J53" s="31">
        <v>56398.445317504738</v>
      </c>
      <c r="K53" s="31">
        <v>52733.810982045616</v>
      </c>
      <c r="L53" s="31">
        <v>52609.867130546379</v>
      </c>
      <c r="M53" s="31">
        <v>51692.688652976271</v>
      </c>
      <c r="N53" s="31">
        <v>48460.279141709405</v>
      </c>
      <c r="O53" s="31">
        <v>46986.538693734969</v>
      </c>
      <c r="P53" s="31">
        <v>47562.975114432862</v>
      </c>
      <c r="Q53" s="31">
        <v>48245.434062880871</v>
      </c>
    </row>
    <row r="54" spans="1:18" ht="11.5" customHeight="1" x14ac:dyDescent="0.35">
      <c r="A54" s="32" t="s">
        <v>39</v>
      </c>
      <c r="B54" s="31">
        <v>208.43764581680824</v>
      </c>
      <c r="C54" s="31">
        <v>249.55094694659277</v>
      </c>
      <c r="D54" s="31">
        <v>318.28836206219501</v>
      </c>
      <c r="E54" s="31">
        <v>404.32152366442489</v>
      </c>
      <c r="F54" s="31">
        <v>521.43731738210499</v>
      </c>
      <c r="G54" s="31">
        <v>860.67400340792005</v>
      </c>
      <c r="H54" s="31">
        <v>1458.2731374669297</v>
      </c>
      <c r="I54" s="31">
        <v>2058.6967873727335</v>
      </c>
      <c r="J54" s="31">
        <v>2352.8306158224359</v>
      </c>
      <c r="K54" s="31">
        <v>2512.390242458689</v>
      </c>
      <c r="L54" s="31">
        <v>2733.4263091212342</v>
      </c>
      <c r="M54" s="31">
        <v>2797.727808811745</v>
      </c>
      <c r="N54" s="31">
        <v>2835.1956939517345</v>
      </c>
      <c r="O54" s="31">
        <v>2406.6660559870179</v>
      </c>
      <c r="P54" s="31">
        <v>2658.296211560878</v>
      </c>
      <c r="Q54" s="31">
        <v>2576.2787291151872</v>
      </c>
      <c r="R54" s="60">
        <f>Q54/Q53</f>
        <v>5.3399431037502623E-2</v>
      </c>
    </row>
    <row r="55" spans="1:18" ht="11.5" customHeight="1" x14ac:dyDescent="0.35">
      <c r="A55" s="19" t="s">
        <v>53</v>
      </c>
      <c r="B55" s="31">
        <v>15590.305685142999</v>
      </c>
      <c r="C55" s="31">
        <v>15993.445160733083</v>
      </c>
      <c r="D55" s="31">
        <v>16612.167824867473</v>
      </c>
      <c r="E55" s="31">
        <v>17480.733062305022</v>
      </c>
      <c r="F55" s="31">
        <v>18268.847433332758</v>
      </c>
      <c r="G55" s="31">
        <v>18813.143511547045</v>
      </c>
      <c r="H55" s="31">
        <v>20143.067812445959</v>
      </c>
      <c r="I55" s="31">
        <v>20264.385789590346</v>
      </c>
      <c r="J55" s="31">
        <v>19650.280109383857</v>
      </c>
      <c r="K55" s="31">
        <v>17976.055614855883</v>
      </c>
      <c r="L55" s="31">
        <v>19953.232312167576</v>
      </c>
      <c r="M55" s="31">
        <v>19656.081605880772</v>
      </c>
      <c r="N55" s="31">
        <v>20238.924776603748</v>
      </c>
      <c r="O55" s="31">
        <v>20838.392408250198</v>
      </c>
      <c r="P55" s="31">
        <v>19660.537974527291</v>
      </c>
      <c r="Q55" s="31">
        <v>20459.220999404424</v>
      </c>
    </row>
    <row r="56" spans="1:18" ht="11.5" customHeight="1" x14ac:dyDescent="0.35">
      <c r="A56" s="35" t="s">
        <v>39</v>
      </c>
      <c r="B56" s="36">
        <v>91.900100200287923</v>
      </c>
      <c r="C56" s="36">
        <v>99.016170099631751</v>
      </c>
      <c r="D56" s="36">
        <v>122.88777502849508</v>
      </c>
      <c r="E56" s="36">
        <v>141.31656887497476</v>
      </c>
      <c r="F56" s="36">
        <v>154.15320242966069</v>
      </c>
      <c r="G56" s="36">
        <v>238.72252119168826</v>
      </c>
      <c r="H56" s="36">
        <v>469.73353925680743</v>
      </c>
      <c r="I56" s="36">
        <v>639.91745705401866</v>
      </c>
      <c r="J56" s="36">
        <v>736.68563000942038</v>
      </c>
      <c r="K56" s="36">
        <v>834.62800781947431</v>
      </c>
      <c r="L56" s="36">
        <v>1008.3008940666764</v>
      </c>
      <c r="M56" s="36">
        <v>1026.70948479198</v>
      </c>
      <c r="N56" s="36">
        <v>1169.8947530364155</v>
      </c>
      <c r="O56" s="36">
        <v>1135.2514939138118</v>
      </c>
      <c r="P56" s="36">
        <v>1158.3862682598292</v>
      </c>
      <c r="Q56" s="36">
        <v>1184.1803881672447</v>
      </c>
      <c r="R56" s="60">
        <f>Q56/Q55</f>
        <v>5.7880033076612089E-2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9.4006960702064113</v>
      </c>
      <c r="C60" s="22">
        <f>IF(C17=0,"",C17/[1]TrRoad_act!C30*100)</f>
        <v>9.2537161457268855</v>
      </c>
      <c r="D60" s="22">
        <f>IF(D17=0,"",D17/[1]TrRoad_act!D30*100)</f>
        <v>9.2065777574983372</v>
      </c>
      <c r="E60" s="22">
        <f>IF(E17=0,"",E17/[1]TrRoad_act!E30*100)</f>
        <v>9.193274282152279</v>
      </c>
      <c r="F60" s="22">
        <f>IF(F17=0,"",F17/[1]TrRoad_act!F30*100)</f>
        <v>9.1234023505667725</v>
      </c>
      <c r="G60" s="22">
        <f>IF(G17=0,"",G17/[1]TrRoad_act!G30*100)</f>
        <v>9.1435553821792581</v>
      </c>
      <c r="H60" s="22">
        <f>IF(H17=0,"",H17/[1]TrRoad_act!H30*100)</f>
        <v>9.1517546088847865</v>
      </c>
      <c r="I60" s="22">
        <f>IF(I17=0,"",I17/[1]TrRoad_act!I30*100)</f>
        <v>9.1071333769116372</v>
      </c>
      <c r="J60" s="22">
        <f>IF(J17=0,"",J17/[1]TrRoad_act!J30*100)</f>
        <v>8.9110936129952822</v>
      </c>
      <c r="K60" s="22">
        <f>IF(K17=0,"",K17/[1]TrRoad_act!K30*100)</f>
        <v>8.6259110487207167</v>
      </c>
      <c r="L60" s="22">
        <f>IF(L17=0,"",L17/[1]TrRoad_act!L30*100)</f>
        <v>8.617460516909988</v>
      </c>
      <c r="M60" s="22">
        <f>IF(M17=0,"",M17/[1]TrRoad_act!M30*100)</f>
        <v>8.5158545013712903</v>
      </c>
      <c r="N60" s="22">
        <f>IF(N17=0,"",N17/[1]TrRoad_act!N30*100)</f>
        <v>8.3873783292504029</v>
      </c>
      <c r="O60" s="22">
        <f>IF(O17=0,"",O17/[1]TrRoad_act!O30*100)</f>
        <v>8.2747046516324438</v>
      </c>
      <c r="P60" s="22">
        <f>IF(P17=0,"",P17/[1]TrRoad_act!P30*100)</f>
        <v>8.1420718266916214</v>
      </c>
      <c r="Q60" s="22">
        <f>IF(Q17=0,"",Q17/[1]TrRoad_act!Q30*100)</f>
        <v>8.0837977578146347</v>
      </c>
    </row>
    <row r="61" spans="1:18" ht="11.5" customHeight="1" x14ac:dyDescent="0.35">
      <c r="A61" s="23" t="s">
        <v>21</v>
      </c>
      <c r="B61" s="24">
        <f>IF(B18=0,"",B18/[1]TrRoad_act!B31*100)</f>
        <v>7.5103033745857752</v>
      </c>
      <c r="C61" s="24">
        <f>IF(C18=0,"",C18/[1]TrRoad_act!C31*100)</f>
        <v>7.3575750676139622</v>
      </c>
      <c r="D61" s="24">
        <f>IF(D18=0,"",D18/[1]TrRoad_act!D31*100)</f>
        <v>7.3195878066894444</v>
      </c>
      <c r="E61" s="24">
        <f>IF(E18=0,"",E18/[1]TrRoad_act!E31*100)</f>
        <v>7.2538064282979491</v>
      </c>
      <c r="F61" s="24">
        <f>IF(F18=0,"",F18/[1]TrRoad_act!F31*100)</f>
        <v>7.1545911508098747</v>
      </c>
      <c r="G61" s="24">
        <f>IF(G18=0,"",G18/[1]TrRoad_act!G31*100)</f>
        <v>7.1190292090280938</v>
      </c>
      <c r="H61" s="24">
        <f>IF(H18=0,"",H18/[1]TrRoad_act!H31*100)</f>
        <v>7.1129895291898739</v>
      </c>
      <c r="I61" s="24">
        <f>IF(I18=0,"",I18/[1]TrRoad_act!I31*100)</f>
        <v>7.0333653463009602</v>
      </c>
      <c r="J61" s="24">
        <f>IF(J18=0,"",J18/[1]TrRoad_act!J31*100)</f>
        <v>6.8957357471931795</v>
      </c>
      <c r="K61" s="24">
        <f>IF(K18=0,"",K18/[1]TrRoad_act!K31*100)</f>
        <v>6.7396576805581949</v>
      </c>
      <c r="L61" s="24">
        <f>IF(L18=0,"",L18/[1]TrRoad_act!L31*100)</f>
        <v>6.6642080900308072</v>
      </c>
      <c r="M61" s="24">
        <f>IF(M18=0,"",M18/[1]TrRoad_act!M31*100)</f>
        <v>6.5959756058546652</v>
      </c>
      <c r="N61" s="24">
        <f>IF(N18=0,"",N18/[1]TrRoad_act!N31*100)</f>
        <v>6.4988838054387408</v>
      </c>
      <c r="O61" s="24">
        <f>IF(O18=0,"",O18/[1]TrRoad_act!O31*100)</f>
        <v>6.4228410439380008</v>
      </c>
      <c r="P61" s="24">
        <f>IF(P18=0,"",P18/[1]TrRoad_act!P31*100)</f>
        <v>6.3691446356124644</v>
      </c>
      <c r="Q61" s="24">
        <f>IF(Q18=0,"",Q18/[1]TrRoad_act!Q31*100)</f>
        <v>6.3087022886119897</v>
      </c>
    </row>
    <row r="62" spans="1:18" ht="11.5" customHeight="1" x14ac:dyDescent="0.35">
      <c r="A62" s="33" t="s">
        <v>56</v>
      </c>
      <c r="B62" s="34">
        <f>IF(B19=0,"",B19/[1]TrRoad_act!B32*100)</f>
        <v>4.1963017639357743</v>
      </c>
      <c r="C62" s="34">
        <f>IF(C19=0,"",C19/[1]TrRoad_act!C32*100)</f>
        <v>4.1624390196989935</v>
      </c>
      <c r="D62" s="34">
        <f>IF(D19=0,"",D19/[1]TrRoad_act!D32*100)</f>
        <v>4.1269877328623155</v>
      </c>
      <c r="E62" s="34">
        <f>IF(E19=0,"",E19/[1]TrRoad_act!E32*100)</f>
        <v>4.0944411915909855</v>
      </c>
      <c r="F62" s="34">
        <f>IF(F19=0,"",F19/[1]TrRoad_act!F32*100)</f>
        <v>4.0496346990647156</v>
      </c>
      <c r="G62" s="34">
        <f>IF(G19=0,"",G19/[1]TrRoad_act!G32*100)</f>
        <v>4.0171079026506611</v>
      </c>
      <c r="H62" s="34">
        <f>IF(H19=0,"",H19/[1]TrRoad_act!H32*100)</f>
        <v>3.971467829931405</v>
      </c>
      <c r="I62" s="34">
        <f>IF(I19=0,"",I19/[1]TrRoad_act!I32*100)</f>
        <v>3.9238430913590396</v>
      </c>
      <c r="J62" s="34">
        <f>IF(J19=0,"",J19/[1]TrRoad_act!J32*100)</f>
        <v>3.8793395321790247</v>
      </c>
      <c r="K62" s="34">
        <f>IF(K19=0,"",K19/[1]TrRoad_act!K32*100)</f>
        <v>3.8590382093787299</v>
      </c>
      <c r="L62" s="34">
        <f>IF(L19=0,"",L19/[1]TrRoad_act!L32*100)</f>
        <v>3.8364643852615634</v>
      </c>
      <c r="M62" s="34">
        <f>IF(M19=0,"",M19/[1]TrRoad_act!M32*100)</f>
        <v>3.8069738841584266</v>
      </c>
      <c r="N62" s="34">
        <f>IF(N19=0,"",N19/[1]TrRoad_act!N32*100)</f>
        <v>3.7655701323447075</v>
      </c>
      <c r="O62" s="34">
        <f>IF(O19=0,"",O19/[1]TrRoad_act!O32*100)</f>
        <v>3.7200483700988025</v>
      </c>
      <c r="P62" s="34">
        <f>IF(P19=0,"",P19/[1]TrRoad_act!P32*100)</f>
        <v>3.6827174923680359</v>
      </c>
      <c r="Q62" s="34">
        <f>IF(Q19=0,"",Q19/[1]TrRoad_act!Q32*100)</f>
        <v>3.6585806827258023</v>
      </c>
    </row>
    <row r="63" spans="1:18" ht="11.5" customHeight="1" x14ac:dyDescent="0.35">
      <c r="A63" s="29" t="s">
        <v>40</v>
      </c>
      <c r="B63" s="30">
        <f>IF(B21=0,"",B21/[1]TrRoad_act!B33*100)</f>
        <v>7.0951084160648863</v>
      </c>
      <c r="C63" s="30">
        <f>IF(C21=0,"",C21/[1]TrRoad_act!C33*100)</f>
        <v>6.9534251322786398</v>
      </c>
      <c r="D63" s="30">
        <f>IF(D21=0,"",D21/[1]TrRoad_act!D33*100)</f>
        <v>6.9274034152668529</v>
      </c>
      <c r="E63" s="30">
        <f>IF(E21=0,"",E21/[1]TrRoad_act!E33*100)</f>
        <v>6.864969718965348</v>
      </c>
      <c r="F63" s="30">
        <f>IF(F21=0,"",F21/[1]TrRoad_act!F33*100)</f>
        <v>6.7737291629120167</v>
      </c>
      <c r="G63" s="30">
        <f>IF(G21=0,"",G21/[1]TrRoad_act!G33*100)</f>
        <v>6.7468355284101014</v>
      </c>
      <c r="H63" s="30">
        <f>IF(H21=0,"",H21/[1]TrRoad_act!H33*100)</f>
        <v>6.7450530063809033</v>
      </c>
      <c r="I63" s="30">
        <f>IF(I21=0,"",I21/[1]TrRoad_act!I33*100)</f>
        <v>6.6671552024001723</v>
      </c>
      <c r="J63" s="30">
        <f>IF(J21=0,"",J21/[1]TrRoad_act!J33*100)</f>
        <v>6.53134340107</v>
      </c>
      <c r="K63" s="30">
        <f>IF(K21=0,"",K21/[1]TrRoad_act!K33*100)</f>
        <v>6.3826779314199511</v>
      </c>
      <c r="L63" s="30">
        <f>IF(L21=0,"",L21/[1]TrRoad_act!L33*100)</f>
        <v>6.3055223083181469</v>
      </c>
      <c r="M63" s="30">
        <f>IF(M21=0,"",M21/[1]TrRoad_act!M33*100)</f>
        <v>6.2398647575168349</v>
      </c>
      <c r="N63" s="30">
        <f>IF(N21=0,"",N21/[1]TrRoad_act!N33*100)</f>
        <v>6.1463776902218488</v>
      </c>
      <c r="O63" s="30">
        <f>IF(O21=0,"",O21/[1]TrRoad_act!O33*100)</f>
        <v>6.0699810810418038</v>
      </c>
      <c r="P63" s="30">
        <f>IF(P21=0,"",P21/[1]TrRoad_act!P33*100)</f>
        <v>6.0262278847479394</v>
      </c>
      <c r="Q63" s="30">
        <f>IF(Q21=0,"",Q21/[1]TrRoad_act!Q33*100)</f>
        <v>5.9582658979213239</v>
      </c>
    </row>
    <row r="64" spans="1:18" ht="11.5" customHeight="1" x14ac:dyDescent="0.35">
      <c r="A64" s="19" t="s">
        <v>41</v>
      </c>
      <c r="B64" s="31">
        <f>IF(B22=0,"",B22/[1]TrRoad_act!B34*100)</f>
        <v>7.3647596517058167</v>
      </c>
      <c r="C64" s="31">
        <f>IF(C22=0,"",C22/[1]TrRoad_act!C34*100)</f>
        <v>7.2670268690150381</v>
      </c>
      <c r="D64" s="31">
        <f>IF(D22=0,"",D22/[1]TrRoad_act!D34*100)</f>
        <v>7.2852354055069553</v>
      </c>
      <c r="E64" s="31">
        <f>IF(E22=0,"",E22/[1]TrRoad_act!E34*100)</f>
        <v>7.2646416225357324</v>
      </c>
      <c r="F64" s="31">
        <f>IF(F22=0,"",F22/[1]TrRoad_act!F34*100)</f>
        <v>7.2467399724019543</v>
      </c>
      <c r="G64" s="31">
        <f>IF(G22=0,"",G22/[1]TrRoad_act!G34*100)</f>
        <v>7.2417879193719799</v>
      </c>
      <c r="H64" s="31">
        <f>IF(H22=0,"",H22/[1]TrRoad_act!H34*100)</f>
        <v>7.2863055930277598</v>
      </c>
      <c r="I64" s="31">
        <f>IF(I22=0,"",I22/[1]TrRoad_act!I34*100)</f>
        <v>7.242656889453901</v>
      </c>
      <c r="J64" s="31">
        <f>IF(J22=0,"",J22/[1]TrRoad_act!J34*100)</f>
        <v>7.0915079549018936</v>
      </c>
      <c r="K64" s="31">
        <f>IF(K22=0,"",K22/[1]TrRoad_act!K34*100)</f>
        <v>6.9238817224677769</v>
      </c>
      <c r="L64" s="31">
        <f>IF(L22=0,"",L22/[1]TrRoad_act!L34*100)</f>
        <v>6.8148129745298158</v>
      </c>
      <c r="M64" s="31">
        <f>IF(M22=0,"",M22/[1]TrRoad_act!M34*100)</f>
        <v>6.735149928524466</v>
      </c>
      <c r="N64" s="31">
        <f>IF(N22=0,"",N22/[1]TrRoad_act!N34*100)</f>
        <v>6.6571395444937007</v>
      </c>
      <c r="O64" s="31">
        <f>IF(O22=0,"",O22/[1]TrRoad_act!O34*100)</f>
        <v>6.5666021845308205</v>
      </c>
      <c r="P64" s="31">
        <f>IF(P22=0,"",P22/[1]TrRoad_act!P34*100)</f>
        <v>6.5122560324314671</v>
      </c>
      <c r="Q64" s="31">
        <f>IF(Q22=0,"",Q22/[1]TrRoad_act!Q34*100)</f>
        <v>6.3865151791048582</v>
      </c>
    </row>
    <row r="65" spans="1:17" ht="11.5" customHeight="1" x14ac:dyDescent="0.35">
      <c r="A65" s="19" t="s">
        <v>42</v>
      </c>
      <c r="B65" s="31">
        <f>IF(B24=0,"",B24/[1]TrRoad_act!B35*100)</f>
        <v>6.3943330432199321</v>
      </c>
      <c r="C65" s="31">
        <f>IF(C24=0,"",C24/[1]TrRoad_act!C35*100)</f>
        <v>6.217973305590796</v>
      </c>
      <c r="D65" s="31">
        <f>IF(D24=0,"",D24/[1]TrRoad_act!D35*100)</f>
        <v>6.1681414705898669</v>
      </c>
      <c r="E65" s="31">
        <f>IF(E24=0,"",E24/[1]TrRoad_act!E35*100)</f>
        <v>6.1157201950273414</v>
      </c>
      <c r="F65" s="31">
        <f>IF(F24=0,"",F24/[1]TrRoad_act!F35*100)</f>
        <v>5.9999896223520857</v>
      </c>
      <c r="G65" s="31">
        <f>IF(G24=0,"",G24/[1]TrRoad_act!G35*100)</f>
        <v>5.9950653679128525</v>
      </c>
      <c r="H65" s="31">
        <f>IF(H24=0,"",H24/[1]TrRoad_act!H35*100)</f>
        <v>6.0281859813739374</v>
      </c>
      <c r="I65" s="31">
        <f>IF(I24=0,"",I24/[1]TrRoad_act!I35*100)</f>
        <v>5.9814382055022843</v>
      </c>
      <c r="J65" s="31">
        <f>IF(J24=0,"",J24/[1]TrRoad_act!J35*100)</f>
        <v>5.9022347652721177</v>
      </c>
      <c r="K65" s="31">
        <f>IF(K24=0,"",K24/[1]TrRoad_act!K35*100)</f>
        <v>5.803603836869323</v>
      </c>
      <c r="L65" s="31">
        <f>IF(L24=0,"",L24/[1]TrRoad_act!L35*100)</f>
        <v>5.7943724946438069</v>
      </c>
      <c r="M65" s="31">
        <f>IF(M24=0,"",M24/[1]TrRoad_act!M35*100)</f>
        <v>5.7456956584002139</v>
      </c>
      <c r="N65" s="31">
        <f>IF(N24=0,"",N24/[1]TrRoad_act!N35*100)</f>
        <v>5.6727665984557518</v>
      </c>
      <c r="O65" s="31">
        <f>IF(O24=0,"",O24/[1]TrRoad_act!O35*100)</f>
        <v>5.6165152085438246</v>
      </c>
      <c r="P65" s="31">
        <f>IF(P24=0,"",P24/[1]TrRoad_act!P35*100)</f>
        <v>5.6089304702798604</v>
      </c>
      <c r="Q65" s="31">
        <f>IF(Q24=0,"",Q24/[1]TrRoad_act!Q35*100)</f>
        <v>5.6028890655067141</v>
      </c>
    </row>
    <row r="66" spans="1:17" ht="11.5" customHeight="1" x14ac:dyDescent="0.35">
      <c r="A66" s="19" t="s">
        <v>43</v>
      </c>
      <c r="B66" s="31">
        <f>IF(B26=0,"",B26/[1]TrRoad_act!B36*100)</f>
        <v>7.3290972575199937</v>
      </c>
      <c r="C66" s="31">
        <f>IF(C26=0,"",C26/[1]TrRoad_act!C36*100)</f>
        <v>7.3085265768467425</v>
      </c>
      <c r="D66" s="31">
        <f>IF(D26=0,"",D26/[1]TrRoad_act!D36*100)</f>
        <v>7.358782782629965</v>
      </c>
      <c r="E66" s="31">
        <f>IF(E26=0,"",E26/[1]TrRoad_act!E36*100)</f>
        <v>7.2445377039464169</v>
      </c>
      <c r="F66" s="31">
        <f>IF(F26=0,"",F26/[1]TrRoad_act!F36*100)</f>
        <v>7.2249368783058374</v>
      </c>
      <c r="G66" s="31">
        <f>IF(G26=0,"",G26/[1]TrRoad_act!G36*100)</f>
        <v>7.4142759390460871</v>
      </c>
      <c r="H66" s="31">
        <f>IF(H26=0,"",H26/[1]TrRoad_act!H36*100)</f>
        <v>7.4206869475010953</v>
      </c>
      <c r="I66" s="31">
        <f>IF(I26=0,"",I26/[1]TrRoad_act!I36*100)</f>
        <v>7.0913929100278512</v>
      </c>
      <c r="J66" s="31">
        <f>IF(J26=0,"",J26/[1]TrRoad_act!J36*100)</f>
        <v>7.1347939246718433</v>
      </c>
      <c r="K66" s="31">
        <f>IF(K26=0,"",K26/[1]TrRoad_act!K36*100)</f>
        <v>7.0531031198481493</v>
      </c>
      <c r="L66" s="31">
        <f>IF(L26=0,"",L26/[1]TrRoad_act!L36*100)</f>
        <v>6.8014663872441874</v>
      </c>
      <c r="M66" s="31">
        <f>IF(M26=0,"",M26/[1]TrRoad_act!M36*100)</f>
        <v>7.2127458965931011</v>
      </c>
      <c r="N66" s="31">
        <f>IF(N26=0,"",N26/[1]TrRoad_act!N36*100)</f>
        <v>7.1920578069636925</v>
      </c>
      <c r="O66" s="31">
        <f>IF(O26=0,"",O26/[1]TrRoad_act!O36*100)</f>
        <v>7.3062617741459253</v>
      </c>
      <c r="P66" s="31">
        <f>IF(P26=0,"",P26/[1]TrRoad_act!P36*100)</f>
        <v>7.1884237496353167</v>
      </c>
      <c r="Q66" s="31">
        <f>IF(Q26=0,"",Q26/[1]TrRoad_act!Q36*100)</f>
        <v>7.0137068919672734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4.0862252117283715</v>
      </c>
      <c r="P68" s="31">
        <f>IF(P29=0,"",P29/[1]TrRoad_act!P38*100)</f>
        <v>4.1475751708882296</v>
      </c>
      <c r="Q68" s="31">
        <f>IF(Q29=0,"",Q29/[1]TrRoad_act!Q38*100)</f>
        <v>3.8913751609521223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2.7540211428774817</v>
      </c>
      <c r="M69" s="31">
        <f>IF(M32=0,"",M32/[1]TrRoad_act!M39*100)</f>
        <v>2.7670078352784526</v>
      </c>
      <c r="N69" s="31">
        <f>IF(N32=0,"",N32/[1]TrRoad_act!N39*100)</f>
        <v>2.8016167990795822</v>
      </c>
      <c r="O69" s="31">
        <f>IF(O32=0,"",O32/[1]TrRoad_act!O39*100)</f>
        <v>2.8327686054786767</v>
      </c>
      <c r="P69" s="31">
        <f>IF(P32=0,"",P32/[1]TrRoad_act!P39*100)</f>
        <v>2.8644390392344814</v>
      </c>
      <c r="Q69" s="31">
        <f>IF(Q32=0,"",Q32/[1]TrRoad_act!Q39*100)</f>
        <v>2.8918502445213576</v>
      </c>
    </row>
    <row r="70" spans="1:17" ht="11.5" customHeight="1" x14ac:dyDescent="0.35">
      <c r="A70" s="29" t="s">
        <v>49</v>
      </c>
      <c r="B70" s="30">
        <f>IF(B33=0,"",B33/[1]TrRoad_act!B40*100)</f>
        <v>57.712778349070327</v>
      </c>
      <c r="C70" s="30">
        <f>IF(C33=0,"",C33/[1]TrRoad_act!C40*100)</f>
        <v>57.138157843533797</v>
      </c>
      <c r="D70" s="30">
        <f>IF(D33=0,"",D33/[1]TrRoad_act!D40*100)</f>
        <v>56.734824280022409</v>
      </c>
      <c r="E70" s="30">
        <f>IF(E33=0,"",E33/[1]TrRoad_act!E40*100)</f>
        <v>56.581313361409023</v>
      </c>
      <c r="F70" s="30">
        <f>IF(F33=0,"",F33/[1]TrRoad_act!F40*100)</f>
        <v>56.214302037541039</v>
      </c>
      <c r="G70" s="30">
        <f>IF(G33=0,"",G33/[1]TrRoad_act!G40*100)</f>
        <v>55.574736212616656</v>
      </c>
      <c r="H70" s="30">
        <f>IF(H33=0,"",H33/[1]TrRoad_act!H40*100)</f>
        <v>55.253267783213168</v>
      </c>
      <c r="I70" s="30">
        <f>IF(I33=0,"",I33/[1]TrRoad_act!I40*100)</f>
        <v>54.647011578133451</v>
      </c>
      <c r="J70" s="30">
        <f>IF(J33=0,"",J33/[1]TrRoad_act!J40*100)</f>
        <v>54.288841852888872</v>
      </c>
      <c r="K70" s="30">
        <f>IF(K33=0,"",K33/[1]TrRoad_act!K40*100)</f>
        <v>53.897794598418614</v>
      </c>
      <c r="L70" s="30">
        <f>IF(L33=0,"",L33/[1]TrRoad_act!L40*100)</f>
        <v>53.629669421162284</v>
      </c>
      <c r="M70" s="30">
        <f>IF(M33=0,"",M33/[1]TrRoad_act!M40*100)</f>
        <v>53.10234630246152</v>
      </c>
      <c r="N70" s="30">
        <f>IF(N33=0,"",N33/[1]TrRoad_act!N40*100)</f>
        <v>52.813798284804683</v>
      </c>
      <c r="O70" s="30">
        <f>IF(O33=0,"",O33/[1]TrRoad_act!O40*100)</f>
        <v>52.387469667075571</v>
      </c>
      <c r="P70" s="30">
        <f>IF(P33=0,"",P33/[1]TrRoad_act!P40*100)</f>
        <v>52.180587068593574</v>
      </c>
      <c r="Q70" s="30">
        <f>IF(Q33=0,"",Q33/[1]TrRoad_act!Q40*100)</f>
        <v>52.22306744785282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58.353105016335341</v>
      </c>
      <c r="C72" s="31">
        <f>IF(C36=0,"",C36/[1]TrRoad_act!C42*100)</f>
        <v>57.783114511741942</v>
      </c>
      <c r="D72" s="31">
        <f>IF(D36=0,"",D36/[1]TrRoad_act!D42*100)</f>
        <v>57.37726876986725</v>
      </c>
      <c r="E72" s="31">
        <f>IF(E36=0,"",E36/[1]TrRoad_act!E42*100)</f>
        <v>57.151490693451926</v>
      </c>
      <c r="F72" s="31">
        <f>IF(F36=0,"",F36/[1]TrRoad_act!F42*100)</f>
        <v>56.734178427471619</v>
      </c>
      <c r="G72" s="31">
        <f>IF(G36=0,"",G36/[1]TrRoad_act!G42*100)</f>
        <v>56.120638531548892</v>
      </c>
      <c r="H72" s="31">
        <f>IF(H36=0,"",H36/[1]TrRoad_act!H42*100)</f>
        <v>55.801956070384421</v>
      </c>
      <c r="I72" s="31">
        <f>IF(I36=0,"",I36/[1]TrRoad_act!I42*100)</f>
        <v>55.16839623068018</v>
      </c>
      <c r="J72" s="31">
        <f>IF(J36=0,"",J36/[1]TrRoad_act!J42*100)</f>
        <v>54.829273277620381</v>
      </c>
      <c r="K72" s="31">
        <f>IF(K36=0,"",K36/[1]TrRoad_act!K42*100)</f>
        <v>54.463632106916315</v>
      </c>
      <c r="L72" s="31">
        <f>IF(L36=0,"",L36/[1]TrRoad_act!L42*100)</f>
        <v>54.200978442913147</v>
      </c>
      <c r="M72" s="31">
        <f>IF(M36=0,"",M36/[1]TrRoad_act!M42*100)</f>
        <v>53.71494768517617</v>
      </c>
      <c r="N72" s="31">
        <f>IF(N36=0,"",N36/[1]TrRoad_act!N42*100)</f>
        <v>53.357644292688263</v>
      </c>
      <c r="O72" s="31">
        <f>IF(O36=0,"",O36/[1]TrRoad_act!O42*100)</f>
        <v>52.952643171114403</v>
      </c>
      <c r="P72" s="31">
        <f>IF(P36=0,"",P36/[1]TrRoad_act!P42*100)</f>
        <v>52.768064744292396</v>
      </c>
      <c r="Q72" s="31">
        <f>IF(Q36=0,"",Q36/[1]TrRoad_act!Q42*100)</f>
        <v>52.760263622875833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33.103393903940024</v>
      </c>
      <c r="C75" s="31">
        <f>IF(C41=0,"",C41/[1]TrRoad_act!C45*100)</f>
        <v>32.910189755478775</v>
      </c>
      <c r="D75" s="31">
        <f>IF(D41=0,"",D41/[1]TrRoad_act!D45*100)</f>
        <v>32.83269094146543</v>
      </c>
      <c r="E75" s="31">
        <f>IF(E41=0,"",E41/[1]TrRoad_act!E45*100)</f>
        <v>32.795986766394435</v>
      </c>
      <c r="F75" s="31">
        <f>IF(F41=0,"",F41/[1]TrRoad_act!F45*100)</f>
        <v>32.726183914110038</v>
      </c>
      <c r="G75" s="31">
        <f>IF(G41=0,"",G41/[1]TrRoad_act!G45*100)</f>
        <v>31.830209343694932</v>
      </c>
      <c r="H75" s="31">
        <f>IF(H41=0,"",H41/[1]TrRoad_act!H45*100)</f>
        <v>31.650160921587172</v>
      </c>
      <c r="I75" s="31">
        <f>IF(I41=0,"",I41/[1]TrRoad_act!I45*100)</f>
        <v>31.703300593371324</v>
      </c>
      <c r="J75" s="31">
        <f>IF(J41=0,"",J41/[1]TrRoad_act!J45*100)</f>
        <v>31.814557375924679</v>
      </c>
      <c r="K75" s="31">
        <f>IF(K41=0,"",K41/[1]TrRoad_act!K45*100)</f>
        <v>31.891041019381035</v>
      </c>
      <c r="L75" s="31">
        <f>IF(L41=0,"",L41/[1]TrRoad_act!L45*100)</f>
        <v>31.591585302910651</v>
      </c>
      <c r="M75" s="31">
        <f>IF(M41=0,"",M41/[1]TrRoad_act!M45*100)</f>
        <v>31.373619273122706</v>
      </c>
      <c r="N75" s="31">
        <f>IF(N41=0,"",N41/[1]TrRoad_act!N45*100)</f>
        <v>31.358137984000972</v>
      </c>
      <c r="O75" s="31">
        <f>IF(O41=0,"",O41/[1]TrRoad_act!O45*100)</f>
        <v>29.905532371277271</v>
      </c>
      <c r="P75" s="31">
        <f>IF(P41=0,"",P41/[1]TrRoad_act!P45*100)</f>
        <v>29.269461840984732</v>
      </c>
      <c r="Q75" s="31">
        <f>IF(Q41=0,"",Q41/[1]TrRoad_act!Q45*100)</f>
        <v>29.215008993649604</v>
      </c>
    </row>
    <row r="76" spans="1:17" ht="11.5" customHeight="1" x14ac:dyDescent="0.35">
      <c r="A76" s="23" t="s">
        <v>22</v>
      </c>
      <c r="B76" s="24">
        <f>IF(B42=0,"",B42/[1]TrRoad_act!B46*100)</f>
        <v>19.463392457399323</v>
      </c>
      <c r="C76" s="24">
        <f>IF(C42=0,"",C42/[1]TrRoad_act!C46*100)</f>
        <v>19.298849831018394</v>
      </c>
      <c r="D76" s="24">
        <f>IF(D42=0,"",D42/[1]TrRoad_act!D46*100)</f>
        <v>19.165057835939312</v>
      </c>
      <c r="E76" s="24">
        <f>IF(E42=0,"",E42/[1]TrRoad_act!E46*100)</f>
        <v>19.111235765043773</v>
      </c>
      <c r="F76" s="24">
        <f>IF(F42=0,"",F42/[1]TrRoad_act!F46*100)</f>
        <v>18.941377207132199</v>
      </c>
      <c r="G76" s="24">
        <f>IF(G42=0,"",G42/[1]TrRoad_act!G46*100)</f>
        <v>18.856781876535408</v>
      </c>
      <c r="H76" s="24">
        <f>IF(H42=0,"",H42/[1]TrRoad_act!H46*100)</f>
        <v>19.026125410205584</v>
      </c>
      <c r="I76" s="24">
        <f>IF(I42=0,"",I42/[1]TrRoad_act!I46*100)</f>
        <v>18.817712851895475</v>
      </c>
      <c r="J76" s="24">
        <f>IF(J42=0,"",J42/[1]TrRoad_act!J46*100)</f>
        <v>18.50796412851</v>
      </c>
      <c r="K76" s="24">
        <f>IF(K42=0,"",K42/[1]TrRoad_act!K46*100)</f>
        <v>18.009795854427836</v>
      </c>
      <c r="L76" s="24">
        <f>IF(L42=0,"",L42/[1]TrRoad_act!L46*100)</f>
        <v>18.036242829343042</v>
      </c>
      <c r="M76" s="24">
        <f>IF(M42=0,"",M42/[1]TrRoad_act!M46*100)</f>
        <v>17.697259915835616</v>
      </c>
      <c r="N76" s="24">
        <f>IF(N42=0,"",N42/[1]TrRoad_act!N46*100)</f>
        <v>17.606330164787579</v>
      </c>
      <c r="O76" s="24">
        <f>IF(O42=0,"",O42/[1]TrRoad_act!O46*100)</f>
        <v>17.380016487297315</v>
      </c>
      <c r="P76" s="24">
        <f>IF(P42=0,"",P42/[1]TrRoad_act!P46*100)</f>
        <v>16.953823928795757</v>
      </c>
      <c r="Q76" s="24">
        <f>IF(Q42=0,"",Q42/[1]TrRoad_act!Q46*100)</f>
        <v>16.953905482557762</v>
      </c>
    </row>
    <row r="77" spans="1:17" ht="11.5" customHeight="1" x14ac:dyDescent="0.35">
      <c r="A77" s="33" t="s">
        <v>50</v>
      </c>
      <c r="B77" s="34">
        <f>IF(B43=0,"",B43/[1]TrRoad_act!B47*100)</f>
        <v>8.8292099572441209</v>
      </c>
      <c r="C77" s="34">
        <f>IF(C43=0,"",C43/[1]TrRoad_act!C47*100)</f>
        <v>8.6564085536109374</v>
      </c>
      <c r="D77" s="34">
        <f>IF(D43=0,"",D43/[1]TrRoad_act!D47*100)</f>
        <v>8.5798100231442582</v>
      </c>
      <c r="E77" s="34">
        <f>IF(E43=0,"",E43/[1]TrRoad_act!E47*100)</f>
        <v>8.4822082932857334</v>
      </c>
      <c r="F77" s="34">
        <f>IF(F43=0,"",F43/[1]TrRoad_act!F47*100)</f>
        <v>8.375093064380815</v>
      </c>
      <c r="G77" s="34">
        <f>IF(G43=0,"",G43/[1]TrRoad_act!G47*100)</f>
        <v>8.3037017133321847</v>
      </c>
      <c r="H77" s="34">
        <f>IF(H43=0,"",H43/[1]TrRoad_act!H47*100)</f>
        <v>8.2251562009700478</v>
      </c>
      <c r="I77" s="34">
        <f>IF(I43=0,"",I43/[1]TrRoad_act!I47*100)</f>
        <v>8.1354908272553512</v>
      </c>
      <c r="J77" s="34">
        <f>IF(J43=0,"",J43/[1]TrRoad_act!J47*100)</f>
        <v>8.0661007187866538</v>
      </c>
      <c r="K77" s="34">
        <f>IF(K43=0,"",K43/[1]TrRoad_act!K47*100)</f>
        <v>7.9884053613369934</v>
      </c>
      <c r="L77" s="34">
        <f>IF(L43=0,"",L43/[1]TrRoad_act!L47*100)</f>
        <v>7.9301895962115996</v>
      </c>
      <c r="M77" s="34">
        <f>IF(M43=0,"",M43/[1]TrRoad_act!M47*100)</f>
        <v>7.8655085926380695</v>
      </c>
      <c r="N77" s="34">
        <f>IF(N43=0,"",N43/[1]TrRoad_act!N47*100)</f>
        <v>7.815685404159713</v>
      </c>
      <c r="O77" s="34">
        <f>IF(O43=0,"",O43/[1]TrRoad_act!O47*100)</f>
        <v>7.7210658850818277</v>
      </c>
      <c r="P77" s="34">
        <f>IF(P43=0,"",P43/[1]TrRoad_act!P47*100)</f>
        <v>7.6364309237973051</v>
      </c>
      <c r="Q77" s="34">
        <f>IF(Q43=0,"",Q43/[1]TrRoad_act!Q47*100)</f>
        <v>7.5788705779275904</v>
      </c>
    </row>
    <row r="78" spans="1:17" ht="11.5" customHeight="1" x14ac:dyDescent="0.35">
      <c r="A78" s="19" t="s">
        <v>41</v>
      </c>
      <c r="B78" s="31">
        <f>IF(B44=0,"",B44/[1]TrRoad_act!B48*100)</f>
        <v>9.1764945935409603</v>
      </c>
      <c r="C78" s="31">
        <f>IF(C44=0,"",C44/[1]TrRoad_act!C48*100)</f>
        <v>9.0813180773799864</v>
      </c>
      <c r="D78" s="31">
        <f>IF(D44=0,"",D44/[1]TrRoad_act!D48*100)</f>
        <v>9.0326151681649574</v>
      </c>
      <c r="E78" s="31">
        <f>IF(E44=0,"",E44/[1]TrRoad_act!E48*100)</f>
        <v>8.9617193867578084</v>
      </c>
      <c r="F78" s="31">
        <f>IF(F44=0,"",F44/[1]TrRoad_act!F48*100)</f>
        <v>8.8778444634866833</v>
      </c>
      <c r="G78" s="31">
        <f>IF(G44=0,"",G44/[1]TrRoad_act!G48*100)</f>
        <v>8.8306489436566835</v>
      </c>
      <c r="H78" s="31">
        <f>IF(H44=0,"",H44/[1]TrRoad_act!H48*100)</f>
        <v>8.7430704659668521</v>
      </c>
      <c r="I78" s="31">
        <f>IF(I44=0,"",I44/[1]TrRoad_act!I48*100)</f>
        <v>8.6853071134744209</v>
      </c>
      <c r="J78" s="31">
        <f>IF(J44=0,"",J44/[1]TrRoad_act!J48*100)</f>
        <v>8.4992726748827554</v>
      </c>
      <c r="K78" s="31">
        <f>IF(K44=0,"",K44/[1]TrRoad_act!K48*100)</f>
        <v>8.3802200918373302</v>
      </c>
      <c r="L78" s="31">
        <f>IF(L44=0,"",L44/[1]TrRoad_act!L48*100)</f>
        <v>8.2063082663950535</v>
      </c>
      <c r="M78" s="31">
        <f>IF(M44=0,"",M44/[1]TrRoad_act!M48*100)</f>
        <v>8.1170126211126856</v>
      </c>
      <c r="N78" s="31">
        <f>IF(N44=0,"",N44/[1]TrRoad_act!N48*100)</f>
        <v>8.0380806245190346</v>
      </c>
      <c r="O78" s="31">
        <f>IF(O44=0,"",O44/[1]TrRoad_act!O48*100)</f>
        <v>7.9279763789762256</v>
      </c>
      <c r="P78" s="31">
        <f>IF(P44=0,"",P44/[1]TrRoad_act!P48*100)</f>
        <v>7.8306560279117132</v>
      </c>
      <c r="Q78" s="31">
        <f>IF(Q44=0,"",Q44/[1]TrRoad_act!Q48*100)</f>
        <v>7.736378461058524</v>
      </c>
    </row>
    <row r="79" spans="1:17" ht="11.5" customHeight="1" x14ac:dyDescent="0.35">
      <c r="A79" s="19" t="s">
        <v>42</v>
      </c>
      <c r="B79" s="31">
        <f>IF(B46=0,"",B46/[1]TrRoad_act!B49*100)</f>
        <v>8.7570958878720191</v>
      </c>
      <c r="C79" s="31">
        <f>IF(C46=0,"",C46/[1]TrRoad_act!C49*100)</f>
        <v>8.5752872289115167</v>
      </c>
      <c r="D79" s="31">
        <f>IF(D46=0,"",D46/[1]TrRoad_act!D49*100)</f>
        <v>8.4996734871037347</v>
      </c>
      <c r="E79" s="31">
        <f>IF(E46=0,"",E46/[1]TrRoad_act!E49*100)</f>
        <v>8.4053082039871008</v>
      </c>
      <c r="F79" s="31">
        <f>IF(F46=0,"",F46/[1]TrRoad_act!F49*100)</f>
        <v>8.3027575184566693</v>
      </c>
      <c r="G79" s="31">
        <f>IF(G46=0,"",G46/[1]TrRoad_act!G49*100)</f>
        <v>8.2354743603976051</v>
      </c>
      <c r="H79" s="31">
        <f>IF(H46=0,"",H46/[1]TrRoad_act!H49*100)</f>
        <v>8.1610355661580041</v>
      </c>
      <c r="I79" s="31">
        <f>IF(I46=0,"",I46/[1]TrRoad_act!I49*100)</f>
        <v>8.0748278340257329</v>
      </c>
      <c r="J79" s="31">
        <f>IF(J46=0,"",J46/[1]TrRoad_act!J49*100)</f>
        <v>8.0173718534577461</v>
      </c>
      <c r="K79" s="31">
        <f>IF(K46=0,"",K46/[1]TrRoad_act!K49*100)</f>
        <v>7.9453251488318095</v>
      </c>
      <c r="L79" s="31">
        <f>IF(L46=0,"",L46/[1]TrRoad_act!L49*100)</f>
        <v>7.8973931838701885</v>
      </c>
      <c r="M79" s="31">
        <f>IF(M46=0,"",M46/[1]TrRoad_act!M49*100)</f>
        <v>7.8355826359515506</v>
      </c>
      <c r="N79" s="31">
        <f>IF(N46=0,"",N46/[1]TrRoad_act!N49*100)</f>
        <v>7.7884999856622574</v>
      </c>
      <c r="O79" s="31">
        <f>IF(O46=0,"",O46/[1]TrRoad_act!O49*100)</f>
        <v>7.6947951617562733</v>
      </c>
      <c r="P79" s="31">
        <f>IF(P46=0,"",P46/[1]TrRoad_act!P49*100)</f>
        <v>7.6124596191908953</v>
      </c>
      <c r="Q79" s="31">
        <f>IF(Q46=0,"",Q46/[1]TrRoad_act!Q49*100)</f>
        <v>7.5575374760162823</v>
      </c>
    </row>
    <row r="80" spans="1:17" ht="11.5" customHeight="1" x14ac:dyDescent="0.35">
      <c r="A80" s="19" t="s">
        <v>43</v>
      </c>
      <c r="B80" s="31">
        <f>IF(B48=0,"",B48/[1]TrRoad_act!B50*100)</f>
        <v>11.411131351510978</v>
      </c>
      <c r="C80" s="31">
        <f>IF(C48=0,"",C48/[1]TrRoad_act!C50*100)</f>
        <v>11.036506952724261</v>
      </c>
      <c r="D80" s="31">
        <f>IF(D48=0,"",D48/[1]TrRoad_act!D50*100)</f>
        <v>10.597429177637384</v>
      </c>
      <c r="E80" s="31">
        <f>IF(E48=0,"",E48/[1]TrRoad_act!E50*100)</f>
        <v>10.377497917957708</v>
      </c>
      <c r="F80" s="31">
        <f>IF(F48=0,"",F48/[1]TrRoad_act!F50*100)</f>
        <v>10.31983294932758</v>
      </c>
      <c r="G80" s="31">
        <f>IF(G48=0,"",G48/[1]TrRoad_act!G50*100)</f>
        <v>10.153300354743935</v>
      </c>
      <c r="H80" s="31">
        <f>IF(H48=0,"",H48/[1]TrRoad_act!H50*100)</f>
        <v>9.9448563517380926</v>
      </c>
      <c r="I80" s="31">
        <f>IF(I48=0,"",I48/[1]TrRoad_act!I50*100)</f>
        <v>9.8391564530557805</v>
      </c>
      <c r="J80" s="31">
        <f>IF(J48=0,"",J48/[1]TrRoad_act!J50*100)</f>
        <v>9.7537364496036094</v>
      </c>
      <c r="K80" s="31">
        <f>IF(K48=0,"",K48/[1]TrRoad_act!K50*100)</f>
        <v>9.6181287383479841</v>
      </c>
      <c r="L80" s="31">
        <f>IF(L48=0,"",L48/[1]TrRoad_act!L50*100)</f>
        <v>9.5411853389184813</v>
      </c>
      <c r="M80" s="31">
        <f>IF(M48=0,"",M48/[1]TrRoad_act!M50*100)</f>
        <v>9.494449836249176</v>
      </c>
      <c r="N80" s="31">
        <f>IF(N48=0,"",N48/[1]TrRoad_act!N50*100)</f>
        <v>9.4796253083320003</v>
      </c>
      <c r="O80" s="31">
        <f>IF(O48=0,"",O48/[1]TrRoad_act!O50*100)</f>
        <v>9.4791130010026023</v>
      </c>
      <c r="P80" s="31">
        <f>IF(P48=0,"",P48/[1]TrRoad_act!P50*100)</f>
        <v>9.3446252302862653</v>
      </c>
      <c r="Q80" s="31">
        <f>IF(Q48=0,"",Q48/[1]TrRoad_act!Q50*100)</f>
        <v>9.3206204449103875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4.5115559940682202</v>
      </c>
      <c r="G82" s="31">
        <f>IF(G51=0,"",G51/[1]TrRoad_act!G52*100)</f>
        <v>4.4953173151850061</v>
      </c>
      <c r="H82" s="31">
        <f>IF(H51=0,"",H51/[1]TrRoad_act!H52*100)</f>
        <v>4.4672032010101441</v>
      </c>
      <c r="I82" s="31">
        <f>IF(I51=0,"",I51/[1]TrRoad_act!I52*100)</f>
        <v>4.4445331490082403</v>
      </c>
      <c r="J82" s="31">
        <f>IF(J51=0,"",J51/[1]TrRoad_act!J52*100)</f>
        <v>4.3896948562088118</v>
      </c>
      <c r="K82" s="31">
        <f>IF(K51=0,"",K51/[1]TrRoad_act!K52*100)</f>
        <v>4.3617369161937072</v>
      </c>
      <c r="L82" s="31">
        <f>IF(L51=0,"",L51/[1]TrRoad_act!L52*100)</f>
        <v>4.2842116047348631</v>
      </c>
      <c r="M82" s="31">
        <f>IF(M51=0,"",M51/[1]TrRoad_act!M52*100)</f>
        <v>4.2778840268191018</v>
      </c>
      <c r="N82" s="31">
        <f>IF(N51=0,"",N51/[1]TrRoad_act!N52*100)</f>
        <v>4.2504837209090516</v>
      </c>
      <c r="O82" s="31">
        <f>IF(O51=0,"",O51/[1]TrRoad_act!O52*100)</f>
        <v>4.2462418865373071</v>
      </c>
      <c r="P82" s="31">
        <f>IF(P51=0,"",P51/[1]TrRoad_act!P52*100)</f>
        <v>4.2708400020224628</v>
      </c>
      <c r="Q82" s="31">
        <f>IF(Q51=0,"",Q51/[1]TrRoad_act!Q52*100)</f>
        <v>4.2965181423673284</v>
      </c>
    </row>
    <row r="83" spans="1:17" ht="11.5" customHeight="1" x14ac:dyDescent="0.35">
      <c r="A83" s="29" t="s">
        <v>58</v>
      </c>
      <c r="B83" s="30">
        <f>IF(B52=0,"",B52/[1]TrRoad_act!B53*100)</f>
        <v>46.802915215089797</v>
      </c>
      <c r="C83" s="30">
        <f>IF(C52=0,"",C52/[1]TrRoad_act!C53*100)</f>
        <v>46.715344871542605</v>
      </c>
      <c r="D83" s="30">
        <f>IF(D52=0,"",D52/[1]TrRoad_act!D53*100)</f>
        <v>46.31851603008311</v>
      </c>
      <c r="E83" s="30">
        <f>IF(E52=0,"",E52/[1]TrRoad_act!E53*100)</f>
        <v>47.106431293527415</v>
      </c>
      <c r="F83" s="30">
        <f>IF(F52=0,"",F52/[1]TrRoad_act!F53*100)</f>
        <v>45.384844527504356</v>
      </c>
      <c r="G83" s="30">
        <f>IF(G52=0,"",G52/[1]TrRoad_act!G53*100)</f>
        <v>45.563248060323971</v>
      </c>
      <c r="H83" s="30">
        <f>IF(H52=0,"",H52/[1]TrRoad_act!H53*100)</f>
        <v>46.054363639265787</v>
      </c>
      <c r="I83" s="30">
        <f>IF(I52=0,"",I52/[1]TrRoad_act!I53*100)</f>
        <v>45.997981524417277</v>
      </c>
      <c r="J83" s="30">
        <f>IF(J52=0,"",J52/[1]TrRoad_act!J53*100)</f>
        <v>45.465184194342541</v>
      </c>
      <c r="K83" s="30">
        <f>IF(K52=0,"",K52/[1]TrRoad_act!K53*100)</f>
        <v>46.072060627980314</v>
      </c>
      <c r="L83" s="30">
        <f>IF(L52=0,"",L52/[1]TrRoad_act!L53*100)</f>
        <v>47.019334097839412</v>
      </c>
      <c r="M83" s="30">
        <f>IF(M52=0,"",M52/[1]TrRoad_act!M53*100)</f>
        <v>46.206971320285952</v>
      </c>
      <c r="N83" s="30">
        <f>IF(N52=0,"",N52/[1]TrRoad_act!N53*100)</f>
        <v>46.232970105498254</v>
      </c>
      <c r="O83" s="30">
        <f>IF(O52=0,"",O52/[1]TrRoad_act!O53*100)</f>
        <v>45.051217419574421</v>
      </c>
      <c r="P83" s="30">
        <f>IF(P52=0,"",P52/[1]TrRoad_act!P53*100)</f>
        <v>44.144281748397972</v>
      </c>
      <c r="Q83" s="30">
        <f>IF(Q52=0,"",Q52/[1]TrRoad_act!Q53*100)</f>
        <v>43.927732217900747</v>
      </c>
    </row>
    <row r="84" spans="1:17" ht="11.5" customHeight="1" x14ac:dyDescent="0.35">
      <c r="A84" s="19" t="s">
        <v>52</v>
      </c>
      <c r="B84" s="31">
        <f>IF(B53=0,"",B53/[1]TrRoad_act!B54*100)</f>
        <v>44.473844102432842</v>
      </c>
      <c r="C84" s="31">
        <f>IF(C53=0,"",C53/[1]TrRoad_act!C54*100)</f>
        <v>44.817982258407504</v>
      </c>
      <c r="D84" s="31">
        <f>IF(D53=0,"",D53/[1]TrRoad_act!D54*100)</f>
        <v>44.390194364718646</v>
      </c>
      <c r="E84" s="31">
        <f>IF(E53=0,"",E53/[1]TrRoad_act!E54*100)</f>
        <v>44.911336528828592</v>
      </c>
      <c r="F84" s="31">
        <f>IF(F53=0,"",F53/[1]TrRoad_act!F54*100)</f>
        <v>44.213768220931406</v>
      </c>
      <c r="G84" s="31">
        <f>IF(G53=0,"",G53/[1]TrRoad_act!G54*100)</f>
        <v>44.464592574454478</v>
      </c>
      <c r="H84" s="31">
        <f>IF(H53=0,"",H53/[1]TrRoad_act!H54*100)</f>
        <v>44.694046120713388</v>
      </c>
      <c r="I84" s="31">
        <f>IF(I53=0,"",I53/[1]TrRoad_act!I54*100)</f>
        <v>45.054406991548227</v>
      </c>
      <c r="J84" s="31">
        <f>IF(J53=0,"",J53/[1]TrRoad_act!J54*100)</f>
        <v>44.749545761234749</v>
      </c>
      <c r="K84" s="31">
        <f>IF(K53=0,"",K53/[1]TrRoad_act!K54*100)</f>
        <v>45.214298985949789</v>
      </c>
      <c r="L84" s="31">
        <f>IF(L53=0,"",L53/[1]TrRoad_act!L54*100)</f>
        <v>45.293851582638737</v>
      </c>
      <c r="M84" s="31">
        <f>IF(M53=0,"",M53/[1]TrRoad_act!M54*100)</f>
        <v>44.4495827540335</v>
      </c>
      <c r="N84" s="31">
        <f>IF(N53=0,"",N53/[1]TrRoad_act!N54*100)</f>
        <v>43.925672917366541</v>
      </c>
      <c r="O84" s="31">
        <f>IF(O53=0,"",O53/[1]TrRoad_act!O54*100)</f>
        <v>42.665391048106457</v>
      </c>
      <c r="P84" s="31">
        <f>IF(P53=0,"",P53/[1]TrRoad_act!P54*100)</f>
        <v>42.627086068280178</v>
      </c>
      <c r="Q84" s="31">
        <f>IF(Q53=0,"",Q53/[1]TrRoad_act!Q54*100)</f>
        <v>42.043793903589012</v>
      </c>
    </row>
    <row r="85" spans="1:17" ht="11.5" customHeight="1" x14ac:dyDescent="0.35">
      <c r="A85" s="40" t="s">
        <v>53</v>
      </c>
      <c r="B85" s="36">
        <f>IF(B55=0,"",B55/[1]TrRoad_act!B55*100)</f>
        <v>55.569773499409777</v>
      </c>
      <c r="C85" s="36">
        <f>IF(C55=0,"",C55/[1]TrRoad_act!C55*100)</f>
        <v>53.604809619362548</v>
      </c>
      <c r="D85" s="36">
        <f>IF(D55=0,"",D55/[1]TrRoad_act!D55*100)</f>
        <v>53.120048185783752</v>
      </c>
      <c r="E85" s="36">
        <f>IF(E55=0,"",E55/[1]TrRoad_act!E55*100)</f>
        <v>54.835777271565824</v>
      </c>
      <c r="F85" s="36">
        <f>IF(F55=0,"",F55/[1]TrRoad_act!F55*100)</f>
        <v>49.169147828274859</v>
      </c>
      <c r="G85" s="36">
        <f>IF(G55=0,"",G55/[1]TrRoad_act!G55*100)</f>
        <v>49.084737285888266</v>
      </c>
      <c r="H85" s="36">
        <f>IF(H55=0,"",H55/[1]TrRoad_act!H55*100)</f>
        <v>50.27204700545083</v>
      </c>
      <c r="I85" s="36">
        <f>IF(I55=0,"",I55/[1]TrRoad_act!I55*100)</f>
        <v>48.937154352257778</v>
      </c>
      <c r="J85" s="36">
        <f>IF(J55=0,"",J55/[1]TrRoad_act!J55*100)</f>
        <v>47.652381814269518</v>
      </c>
      <c r="K85" s="36">
        <f>IF(K55=0,"",K55/[1]TrRoad_act!K55*100)</f>
        <v>48.787195636415717</v>
      </c>
      <c r="L85" s="36">
        <f>IF(L55=0,"",L55/[1]TrRoad_act!L55*100)</f>
        <v>52.269507724249799</v>
      </c>
      <c r="M85" s="36">
        <f>IF(M55=0,"",M55/[1]TrRoad_act!M55*100)</f>
        <v>51.568887838937229</v>
      </c>
      <c r="N85" s="36">
        <f>IF(N55=0,"",N55/[1]TrRoad_act!N55*100)</f>
        <v>52.88433258866911</v>
      </c>
      <c r="O85" s="36">
        <f>IF(O55=0,"",O55/[1]TrRoad_act!O55*100)</f>
        <v>51.551181711561952</v>
      </c>
      <c r="P85" s="36">
        <f>IF(P55=0,"",P55/[1]TrRoad_act!P55*100)</f>
        <v>48.303462868648523</v>
      </c>
      <c r="Q85" s="36">
        <f>IF(Q55=0,"",Q55/[1]TrRoad_act!Q55*100)</f>
        <v>49.117770351516853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38.498488463636079</v>
      </c>
      <c r="C88" s="42">
        <f>IF([1]TrRoad_act!C4=0,"",C18/[1]TrRoad_act!C4*1000)</f>
        <v>38.167289811199154</v>
      </c>
      <c r="D88" s="42">
        <f>IF([1]TrRoad_act!D4=0,"",D18/[1]TrRoad_act!D4*1000)</f>
        <v>38.116593454944883</v>
      </c>
      <c r="E88" s="42">
        <f>IF([1]TrRoad_act!E4=0,"",E18/[1]TrRoad_act!E4*1000)</f>
        <v>37.668949649277216</v>
      </c>
      <c r="F88" s="42">
        <f>IF([1]TrRoad_act!F4=0,"",F18/[1]TrRoad_act!F4*1000)</f>
        <v>37.647846222583091</v>
      </c>
      <c r="G88" s="42">
        <f>IF([1]TrRoad_act!G4=0,"",G18/[1]TrRoad_act!G4*1000)</f>
        <v>37.544613199500297</v>
      </c>
      <c r="H88" s="42">
        <f>IF([1]TrRoad_act!H4=0,"",H18/[1]TrRoad_act!H4*1000)</f>
        <v>38.012818250515906</v>
      </c>
      <c r="I88" s="42">
        <f>IF([1]TrRoad_act!I4=0,"",I18/[1]TrRoad_act!I4*1000)</f>
        <v>37.73605627830041</v>
      </c>
      <c r="J88" s="42">
        <f>IF([1]TrRoad_act!J4=0,"",J18/[1]TrRoad_act!J4*1000)</f>
        <v>37.170086138405061</v>
      </c>
      <c r="K88" s="42">
        <f>IF([1]TrRoad_act!K4=0,"",K18/[1]TrRoad_act!K4*1000)</f>
        <v>36.619099668654307</v>
      </c>
      <c r="L88" s="42">
        <f>IF([1]TrRoad_act!L4=0,"",L18/[1]TrRoad_act!L4*1000)</f>
        <v>36.283044476850669</v>
      </c>
      <c r="M88" s="42">
        <f>IF([1]TrRoad_act!M4=0,"",M18/[1]TrRoad_act!M4*1000)</f>
        <v>36.131007416745625</v>
      </c>
      <c r="N88" s="42">
        <f>IF([1]TrRoad_act!N4=0,"",N18/[1]TrRoad_act!N4*1000)</f>
        <v>35.857294316398125</v>
      </c>
      <c r="O88" s="42">
        <f>IF([1]TrRoad_act!O4=0,"",O18/[1]TrRoad_act!O4*1000)</f>
        <v>35.284470475756358</v>
      </c>
      <c r="P88" s="42">
        <f>IF([1]TrRoad_act!P4=0,"",P18/[1]TrRoad_act!P4*1000)</f>
        <v>35.8244739271667</v>
      </c>
      <c r="Q88" s="42">
        <f>IF([1]TrRoad_act!Q4=0,"",Q18/[1]TrRoad_act!Q4*1000)</f>
        <v>35.480863345848455</v>
      </c>
    </row>
    <row r="89" spans="1:17" ht="11.5" customHeight="1" x14ac:dyDescent="0.35">
      <c r="A89" s="33" t="s">
        <v>56</v>
      </c>
      <c r="B89" s="43">
        <f>IF([1]TrRoad_act!B5=0,"",B19/[1]TrRoad_act!B5*1000)</f>
        <v>34.555954910303008</v>
      </c>
      <c r="C89" s="43">
        <f>IF([1]TrRoad_act!C5=0,"",C19/[1]TrRoad_act!C5*1000)</f>
        <v>34.11607077483351</v>
      </c>
      <c r="D89" s="43">
        <f>IF([1]TrRoad_act!D5=0,"",D19/[1]TrRoad_act!D5*1000)</f>
        <v>33.968210819244234</v>
      </c>
      <c r="E89" s="43">
        <f>IF([1]TrRoad_act!E5=0,"",E19/[1]TrRoad_act!E5*1000)</f>
        <v>33.819230454065426</v>
      </c>
      <c r="F89" s="43">
        <f>IF([1]TrRoad_act!F5=0,"",F19/[1]TrRoad_act!F5*1000)</f>
        <v>33.097103410590549</v>
      </c>
      <c r="G89" s="43">
        <f>IF([1]TrRoad_act!G5=0,"",G19/[1]TrRoad_act!G5*1000)</f>
        <v>33.051010676851526</v>
      </c>
      <c r="H89" s="43">
        <f>IF([1]TrRoad_act!H5=0,"",H19/[1]TrRoad_act!H5*1000)</f>
        <v>32.458200886591733</v>
      </c>
      <c r="I89" s="43">
        <f>IF([1]TrRoad_act!I5=0,"",I19/[1]TrRoad_act!I5*1000)</f>
        <v>32.482754404758197</v>
      </c>
      <c r="J89" s="43">
        <f>IF([1]TrRoad_act!J5=0,"",J19/[1]TrRoad_act!J5*1000)</f>
        <v>31.86438360289036</v>
      </c>
      <c r="K89" s="43">
        <f>IF([1]TrRoad_act!K5=0,"",K19/[1]TrRoad_act!K5*1000)</f>
        <v>32.286937553454123</v>
      </c>
      <c r="L89" s="43">
        <f>IF([1]TrRoad_act!L5=0,"",L19/[1]TrRoad_act!L5*1000)</f>
        <v>32.279289731593522</v>
      </c>
      <c r="M89" s="43">
        <f>IF([1]TrRoad_act!M5=0,"",M19/[1]TrRoad_act!M5*1000)</f>
        <v>31.592358876786367</v>
      </c>
      <c r="N89" s="43">
        <f>IF([1]TrRoad_act!N5=0,"",N19/[1]TrRoad_act!N5*1000)</f>
        <v>30.820373195260991</v>
      </c>
      <c r="O89" s="43">
        <f>IF([1]TrRoad_act!O5=0,"",O19/[1]TrRoad_act!O5*1000)</f>
        <v>30.430079010405755</v>
      </c>
      <c r="P89" s="43">
        <f>IF([1]TrRoad_act!P5=0,"",P19/[1]TrRoad_act!P5*1000)</f>
        <v>30.59536337076349</v>
      </c>
      <c r="Q89" s="43">
        <f>IF([1]TrRoad_act!Q5=0,"",Q19/[1]TrRoad_act!Q5*1000)</f>
        <v>30.875559050899167</v>
      </c>
    </row>
    <row r="90" spans="1:17" ht="11.5" customHeight="1" x14ac:dyDescent="0.35">
      <c r="A90" s="29" t="s">
        <v>40</v>
      </c>
      <c r="B90" s="44">
        <f>IF([1]TrRoad_act!B6=0,"",B21/[1]TrRoad_act!B6*1000)</f>
        <v>40.072664352092495</v>
      </c>
      <c r="C90" s="44">
        <f>IF([1]TrRoad_act!C6=0,"",C21/[1]TrRoad_act!C6*1000)</f>
        <v>39.666575315559271</v>
      </c>
      <c r="D90" s="44">
        <f>IF([1]TrRoad_act!D6=0,"",D21/[1]TrRoad_act!D6*1000)</f>
        <v>39.532531493181231</v>
      </c>
      <c r="E90" s="44">
        <f>IF([1]TrRoad_act!E6=0,"",E21/[1]TrRoad_act!E6*1000)</f>
        <v>39.070727719925003</v>
      </c>
      <c r="F90" s="44">
        <f>IF([1]TrRoad_act!F6=0,"",F21/[1]TrRoad_act!F6*1000)</f>
        <v>39.047412168848282</v>
      </c>
      <c r="G90" s="44">
        <f>IF([1]TrRoad_act!G6=0,"",G21/[1]TrRoad_act!G6*1000)</f>
        <v>38.986178292480304</v>
      </c>
      <c r="H90" s="44">
        <f>IF([1]TrRoad_act!H6=0,"",H21/[1]TrRoad_act!H6*1000)</f>
        <v>39.47743369888353</v>
      </c>
      <c r="I90" s="44">
        <f>IF([1]TrRoad_act!I6=0,"",I21/[1]TrRoad_act!I6*1000)</f>
        <v>39.239421551669885</v>
      </c>
      <c r="J90" s="44">
        <f>IF([1]TrRoad_act!J6=0,"",J21/[1]TrRoad_act!J6*1000)</f>
        <v>38.689670829313954</v>
      </c>
      <c r="K90" s="44">
        <f>IF([1]TrRoad_act!K6=0,"",K21/[1]TrRoad_act!K6*1000)</f>
        <v>37.896260957666144</v>
      </c>
      <c r="L90" s="44">
        <f>IF([1]TrRoad_act!L6=0,"",L21/[1]TrRoad_act!L6*1000)</f>
        <v>37.503064672588451</v>
      </c>
      <c r="M90" s="44">
        <f>IF([1]TrRoad_act!M6=0,"",M21/[1]TrRoad_act!M6*1000)</f>
        <v>37.395226393363636</v>
      </c>
      <c r="N90" s="44">
        <f>IF([1]TrRoad_act!N6=0,"",N21/[1]TrRoad_act!N6*1000)</f>
        <v>37.174297961057107</v>
      </c>
      <c r="O90" s="44">
        <f>IF([1]TrRoad_act!O6=0,"",O21/[1]TrRoad_act!O6*1000)</f>
        <v>36.487154524133558</v>
      </c>
      <c r="P90" s="44">
        <f>IF([1]TrRoad_act!P6=0,"",P21/[1]TrRoad_act!P6*1000)</f>
        <v>37.012365935464004</v>
      </c>
      <c r="Q90" s="44">
        <f>IF([1]TrRoad_act!Q6=0,"",Q21/[1]TrRoad_act!Q6*1000)</f>
        <v>36.570227370196989</v>
      </c>
    </row>
    <row r="91" spans="1:17" ht="11.5" customHeight="1" x14ac:dyDescent="0.35">
      <c r="A91" s="19" t="s">
        <v>41</v>
      </c>
      <c r="B91" s="45">
        <f>IF([1]TrRoad_act!B7=0,"",B22/[1]TrRoad_act!B7*1000)</f>
        <v>41.897790055639717</v>
      </c>
      <c r="C91" s="45">
        <f>IF([1]TrRoad_act!C7=0,"",C22/[1]TrRoad_act!C7*1000)</f>
        <v>41.732434687621407</v>
      </c>
      <c r="D91" s="45">
        <f>IF([1]TrRoad_act!D7=0,"",D22/[1]TrRoad_act!D7*1000)</f>
        <v>41.845260388576094</v>
      </c>
      <c r="E91" s="45">
        <f>IF([1]TrRoad_act!E7=0,"",E22/[1]TrRoad_act!E7*1000)</f>
        <v>41.584414967601283</v>
      </c>
      <c r="F91" s="45">
        <f>IF([1]TrRoad_act!F7=0,"",F22/[1]TrRoad_act!F7*1000)</f>
        <v>42.038071006886078</v>
      </c>
      <c r="G91" s="45">
        <f>IF([1]TrRoad_act!G7=0,"",G22/[1]TrRoad_act!G7*1000)</f>
        <v>42.078019879224641</v>
      </c>
      <c r="H91" s="45">
        <f>IF([1]TrRoad_act!H7=0,"",H22/[1]TrRoad_act!H7*1000)</f>
        <v>42.910777245967147</v>
      </c>
      <c r="I91" s="45">
        <f>IF([1]TrRoad_act!I7=0,"",I22/[1]TrRoad_act!I7*1000)</f>
        <v>42.759539634940587</v>
      </c>
      <c r="J91" s="45">
        <f>IF([1]TrRoad_act!J7=0,"",J22/[1]TrRoad_act!J7*1000)</f>
        <v>42.104119561162655</v>
      </c>
      <c r="K91" s="45">
        <f>IF([1]TrRoad_act!K7=0,"",K22/[1]TrRoad_act!K7*1000)</f>
        <v>41.150551082687521</v>
      </c>
      <c r="L91" s="45">
        <f>IF([1]TrRoad_act!L7=0,"",L22/[1]TrRoad_act!L7*1000)</f>
        <v>40.657342684409201</v>
      </c>
      <c r="M91" s="45">
        <f>IF([1]TrRoad_act!M7=0,"",M22/[1]TrRoad_act!M7*1000)</f>
        <v>40.502706032334551</v>
      </c>
      <c r="N91" s="45">
        <f>IF([1]TrRoad_act!N7=0,"",N22/[1]TrRoad_act!N7*1000)</f>
        <v>40.256767306343214</v>
      </c>
      <c r="O91" s="45">
        <f>IF([1]TrRoad_act!O7=0,"",O22/[1]TrRoad_act!O7*1000)</f>
        <v>39.635597983589818</v>
      </c>
      <c r="P91" s="45">
        <f>IF([1]TrRoad_act!P7=0,"",P22/[1]TrRoad_act!P7*1000)</f>
        <v>40.120306726457088</v>
      </c>
      <c r="Q91" s="45">
        <f>IF([1]TrRoad_act!Q7=0,"",Q22/[1]TrRoad_act!Q7*1000)</f>
        <v>39.35074858228289</v>
      </c>
    </row>
    <row r="92" spans="1:17" ht="11.5" customHeight="1" x14ac:dyDescent="0.35">
      <c r="A92" s="19" t="s">
        <v>42</v>
      </c>
      <c r="B92" s="45">
        <f>IF([1]TrRoad_act!B8=0,"",B24/[1]TrRoad_act!B8*1000)</f>
        <v>35.62674808658452</v>
      </c>
      <c r="C92" s="45">
        <f>IF([1]TrRoad_act!C8=0,"",C24/[1]TrRoad_act!C8*1000)</f>
        <v>35.068005019787108</v>
      </c>
      <c r="D92" s="45">
        <f>IF([1]TrRoad_act!D8=0,"",D24/[1]TrRoad_act!D8*1000)</f>
        <v>34.865703971096806</v>
      </c>
      <c r="E92" s="45">
        <f>IF([1]TrRoad_act!E8=0,"",E24/[1]TrRoad_act!E8*1000)</f>
        <v>34.551991047046045</v>
      </c>
      <c r="F92" s="45">
        <f>IF([1]TrRoad_act!F8=0,"",F24/[1]TrRoad_act!F8*1000)</f>
        <v>34.317778363211119</v>
      </c>
      <c r="G92" s="45">
        <f>IF([1]TrRoad_act!G8=0,"",G24/[1]TrRoad_act!G8*1000)</f>
        <v>34.456256430075193</v>
      </c>
      <c r="H92" s="45">
        <f>IF([1]TrRoad_act!H8=0,"",H24/[1]TrRoad_act!H8*1000)</f>
        <v>35.047018684746199</v>
      </c>
      <c r="I92" s="45">
        <f>IF([1]TrRoad_act!I8=0,"",I24/[1]TrRoad_act!I8*1000)</f>
        <v>35.084080536167683</v>
      </c>
      <c r="J92" s="45">
        <f>IF([1]TrRoad_act!J8=0,"",J24/[1]TrRoad_act!J8*1000)</f>
        <v>34.871434976357776</v>
      </c>
      <c r="K92" s="45">
        <f>IF([1]TrRoad_act!K8=0,"",K24/[1]TrRoad_act!K8*1000)</f>
        <v>34.429640272496457</v>
      </c>
      <c r="L92" s="45">
        <f>IF([1]TrRoad_act!L8=0,"",L24/[1]TrRoad_act!L8*1000)</f>
        <v>34.363637096838296</v>
      </c>
      <c r="M92" s="45">
        <f>IF([1]TrRoad_act!M8=0,"",M24/[1]TrRoad_act!M8*1000)</f>
        <v>34.320245339409247</v>
      </c>
      <c r="N92" s="45">
        <f>IF([1]TrRoad_act!N8=0,"",N24/[1]TrRoad_act!N8*1000)</f>
        <v>34.256243994271877</v>
      </c>
      <c r="O92" s="45">
        <f>IF([1]TrRoad_act!O8=0,"",O24/[1]TrRoad_act!O8*1000)</f>
        <v>33.684117554981626</v>
      </c>
      <c r="P92" s="45">
        <f>IF([1]TrRoad_act!P8=0,"",P24/[1]TrRoad_act!P8*1000)</f>
        <v>34.385772339673537</v>
      </c>
      <c r="Q92" s="45">
        <f>IF([1]TrRoad_act!Q8=0,"",Q24/[1]TrRoad_act!Q8*1000)</f>
        <v>34.317497296091176</v>
      </c>
    </row>
    <row r="93" spans="1:17" ht="11.5" customHeight="1" x14ac:dyDescent="0.35">
      <c r="A93" s="19" t="s">
        <v>43</v>
      </c>
      <c r="B93" s="45">
        <f>IF([1]TrRoad_act!B9=0,"",B26/[1]TrRoad_act!B9*1000)</f>
        <v>39.25975452053531</v>
      </c>
      <c r="C93" s="45">
        <f>IF([1]TrRoad_act!C9=0,"",C26/[1]TrRoad_act!C9*1000)</f>
        <v>39.917314569194538</v>
      </c>
      <c r="D93" s="45">
        <f>IF([1]TrRoad_act!D9=0,"",D26/[1]TrRoad_act!D9*1000)</f>
        <v>40.042145500496154</v>
      </c>
      <c r="E93" s="45">
        <f>IF([1]TrRoad_act!E9=0,"",E26/[1]TrRoad_act!E9*1000)</f>
        <v>39.558051425345006</v>
      </c>
      <c r="F93" s="45">
        <f>IF([1]TrRoad_act!F9=0,"",F26/[1]TrRoad_act!F9*1000)</f>
        <v>40.544944549807347</v>
      </c>
      <c r="G93" s="45">
        <f>IF([1]TrRoad_act!G9=0,"",G26/[1]TrRoad_act!G9*1000)</f>
        <v>41.270280924970805</v>
      </c>
      <c r="H93" s="45">
        <f>IF([1]TrRoad_act!H9=0,"",H26/[1]TrRoad_act!H9*1000)</f>
        <v>42.85589066792889</v>
      </c>
      <c r="I93" s="45">
        <f>IF([1]TrRoad_act!I9=0,"",I26/[1]TrRoad_act!I9*1000)</f>
        <v>41.924164511449483</v>
      </c>
      <c r="J93" s="45">
        <f>IF([1]TrRoad_act!J9=0,"",J26/[1]TrRoad_act!J9*1000)</f>
        <v>42.830886377020626</v>
      </c>
      <c r="K93" s="45">
        <f>IF([1]TrRoad_act!K9=0,"",K26/[1]TrRoad_act!K9*1000)</f>
        <v>42.185779581985713</v>
      </c>
      <c r="L93" s="45">
        <f>IF([1]TrRoad_act!L9=0,"",L26/[1]TrRoad_act!L9*1000)</f>
        <v>40.967452353966472</v>
      </c>
      <c r="M93" s="45">
        <f>IF([1]TrRoad_act!M9=0,"",M26/[1]TrRoad_act!M9*1000)</f>
        <v>43.882084460991109</v>
      </c>
      <c r="N93" s="45">
        <f>IF([1]TrRoad_act!N9=0,"",N26/[1]TrRoad_act!N9*1000)</f>
        <v>45.016082633850353</v>
      </c>
      <c r="O93" s="45">
        <f>IF([1]TrRoad_act!O9=0,"",O26/[1]TrRoad_act!O9*1000)</f>
        <v>43.327794278994254</v>
      </c>
      <c r="P93" s="45">
        <f>IF([1]TrRoad_act!P9=0,"",P26/[1]TrRoad_act!P9*1000)</f>
        <v>43.798577645809345</v>
      </c>
      <c r="Q93" s="45">
        <f>IF([1]TrRoad_act!Q9=0,"",Q26/[1]TrRoad_act!Q9*1000)</f>
        <v>42.648014237397902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25.852911444048615</v>
      </c>
      <c r="P95" s="45">
        <f>IF([1]TrRoad_act!P11=0,"",P29/[1]TrRoad_act!P11*1000)</f>
        <v>26.718989885420644</v>
      </c>
      <c r="Q95" s="45">
        <f>IF([1]TrRoad_act!Q11=0,"",Q29/[1]TrRoad_act!Q11*1000)</f>
        <v>25.585142861312985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17.218048872786582</v>
      </c>
      <c r="M96" s="45">
        <f>IF([1]TrRoad_act!M12=0,"",M32/[1]TrRoad_act!M12*1000)</f>
        <v>18.027478098476212</v>
      </c>
      <c r="N96" s="45">
        <f>IF([1]TrRoad_act!N12=0,"",N32/[1]TrRoad_act!N12*1000)</f>
        <v>18.863416042989293</v>
      </c>
      <c r="O96" s="45">
        <f>IF([1]TrRoad_act!O12=0,"",O32/[1]TrRoad_act!O12*1000)</f>
        <v>18.89025518267335</v>
      </c>
      <c r="P96" s="45">
        <f>IF([1]TrRoad_act!P12=0,"",P32/[1]TrRoad_act!P12*1000)</f>
        <v>19.661003105022235</v>
      </c>
      <c r="Q96" s="45">
        <f>IF([1]TrRoad_act!Q12=0,"",Q32/[1]TrRoad_act!Q12*1000)</f>
        <v>19.821768023768556</v>
      </c>
    </row>
    <row r="97" spans="1:17" ht="11.5" customHeight="1" x14ac:dyDescent="0.35">
      <c r="A97" s="29" t="s">
        <v>49</v>
      </c>
      <c r="B97" s="44">
        <f>IF([1]TrRoad_act!B13=0,"",B33/[1]TrRoad_act!B13*1000)</f>
        <v>26.961188122325243</v>
      </c>
      <c r="C97" s="44">
        <f>IF([1]TrRoad_act!C13=0,"",C33/[1]TrRoad_act!C13*1000)</f>
        <v>27.014168332937725</v>
      </c>
      <c r="D97" s="44">
        <f>IF([1]TrRoad_act!D13=0,"",D33/[1]TrRoad_act!D13*1000)</f>
        <v>27.294873571519737</v>
      </c>
      <c r="E97" s="44">
        <f>IF([1]TrRoad_act!E13=0,"",E33/[1]TrRoad_act!E13*1000)</f>
        <v>26.974740122480263</v>
      </c>
      <c r="F97" s="44">
        <f>IF([1]TrRoad_act!F13=0,"",F33/[1]TrRoad_act!F13*1000)</f>
        <v>27.027649988235325</v>
      </c>
      <c r="G97" s="44">
        <f>IF([1]TrRoad_act!G13=0,"",G33/[1]TrRoad_act!G13*1000)</f>
        <v>26.680988400287049</v>
      </c>
      <c r="H97" s="44">
        <f>IF([1]TrRoad_act!H13=0,"",H33/[1]TrRoad_act!H13*1000)</f>
        <v>27.032614745290235</v>
      </c>
      <c r="I97" s="44">
        <f>IF([1]TrRoad_act!I13=0,"",I33/[1]TrRoad_act!I13*1000)</f>
        <v>26.452130283300974</v>
      </c>
      <c r="J97" s="44">
        <f>IF([1]TrRoad_act!J13=0,"",J33/[1]TrRoad_act!J13*1000)</f>
        <v>26.005733079595736</v>
      </c>
      <c r="K97" s="44">
        <f>IF([1]TrRoad_act!K13=0,"",K33/[1]TrRoad_act!K13*1000)</f>
        <v>26.636087667330596</v>
      </c>
      <c r="L97" s="44">
        <f>IF([1]TrRoad_act!L13=0,"",L33/[1]TrRoad_act!L13*1000)</f>
        <v>26.760989167047541</v>
      </c>
      <c r="M97" s="44">
        <f>IF([1]TrRoad_act!M13=0,"",M33/[1]TrRoad_act!M13*1000)</f>
        <v>26.487976777613305</v>
      </c>
      <c r="N97" s="44">
        <f>IF([1]TrRoad_act!N13=0,"",N33/[1]TrRoad_act!N13*1000)</f>
        <v>26.031953092316499</v>
      </c>
      <c r="O97" s="44">
        <f>IF([1]TrRoad_act!O13=0,"",O33/[1]TrRoad_act!O13*1000)</f>
        <v>26.202106086295679</v>
      </c>
      <c r="P97" s="44">
        <f>IF([1]TrRoad_act!P13=0,"",P33/[1]TrRoad_act!P13*1000)</f>
        <v>26.749537414024665</v>
      </c>
      <c r="Q97" s="44">
        <f>IF([1]TrRoad_act!Q13=0,"",Q33/[1]TrRoad_act!Q13*1000)</f>
        <v>27.076056770497335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27.053158677090646</v>
      </c>
      <c r="C99" s="45">
        <f>IF([1]TrRoad_act!C15=0,"",C36/[1]TrRoad_act!C15*1000)</f>
        <v>27.120810730415467</v>
      </c>
      <c r="D99" s="45">
        <f>IF([1]TrRoad_act!D15=0,"",D36/[1]TrRoad_act!D15*1000)</f>
        <v>27.409075729476275</v>
      </c>
      <c r="E99" s="45">
        <f>IF([1]TrRoad_act!E15=0,"",E36/[1]TrRoad_act!E15*1000)</f>
        <v>27.099265253382399</v>
      </c>
      <c r="F99" s="45">
        <f>IF([1]TrRoad_act!F15=0,"",F36/[1]TrRoad_act!F15*1000)</f>
        <v>27.173355067476315</v>
      </c>
      <c r="G99" s="45">
        <f>IF([1]TrRoad_act!G15=0,"",G36/[1]TrRoad_act!G15*1000)</f>
        <v>26.866874637651431</v>
      </c>
      <c r="H99" s="45">
        <f>IF([1]TrRoad_act!H15=0,"",H36/[1]TrRoad_act!H15*1000)</f>
        <v>27.230047779549512</v>
      </c>
      <c r="I99" s="45">
        <f>IF([1]TrRoad_act!I15=0,"",I36/[1]TrRoad_act!I15*1000)</f>
        <v>26.660736523466966</v>
      </c>
      <c r="J99" s="45">
        <f>IF([1]TrRoad_act!J15=0,"",J36/[1]TrRoad_act!J15*1000)</f>
        <v>26.207782800075517</v>
      </c>
      <c r="K99" s="45">
        <f>IF([1]TrRoad_act!K15=0,"",K36/[1]TrRoad_act!K15*1000)</f>
        <v>26.884613854938209</v>
      </c>
      <c r="L99" s="45">
        <f>IF([1]TrRoad_act!L15=0,"",L36/[1]TrRoad_act!L15*1000)</f>
        <v>27.02849278371065</v>
      </c>
      <c r="M99" s="45">
        <f>IF([1]TrRoad_act!M15=0,"",M36/[1]TrRoad_act!M15*1000)</f>
        <v>26.729533429119954</v>
      </c>
      <c r="N99" s="45">
        <f>IF([1]TrRoad_act!N15=0,"",N36/[1]TrRoad_act!N15*1000)</f>
        <v>26.253435213611034</v>
      </c>
      <c r="O99" s="45">
        <f>IF([1]TrRoad_act!O15=0,"",O36/[1]TrRoad_act!O15*1000)</f>
        <v>26.44655148131244</v>
      </c>
      <c r="P99" s="45">
        <f>IF([1]TrRoad_act!P15=0,"",P36/[1]TrRoad_act!P15*1000)</f>
        <v>27.017643189669347</v>
      </c>
      <c r="Q99" s="45">
        <f>IF([1]TrRoad_act!Q15=0,"",Q36/[1]TrRoad_act!Q15*1000)</f>
        <v>27.4358233182448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13.648578037312967</v>
      </c>
      <c r="C102" s="45">
        <f>IF([1]TrRoad_act!C18=0,"",C41/[1]TrRoad_act!C18*1000)</f>
        <v>13.909877652475576</v>
      </c>
      <c r="D102" s="45">
        <f>IF([1]TrRoad_act!D18=0,"",D41/[1]TrRoad_act!D18*1000)</f>
        <v>14.203621966255669</v>
      </c>
      <c r="E102" s="45">
        <f>IF([1]TrRoad_act!E18=0,"",E41/[1]TrRoad_act!E18*1000)</f>
        <v>13.935683887871194</v>
      </c>
      <c r="F102" s="45">
        <f>IF([1]TrRoad_act!F18=0,"",F41/[1]TrRoad_act!F18*1000)</f>
        <v>14.212401127508953</v>
      </c>
      <c r="G102" s="45">
        <f>IF([1]TrRoad_act!G18=0,"",G41/[1]TrRoad_act!G18*1000)</f>
        <v>13.034386372893477</v>
      </c>
      <c r="H102" s="45">
        <f>IF([1]TrRoad_act!H18=0,"",H41/[1]TrRoad_act!H18*1000)</f>
        <v>12.825348316784163</v>
      </c>
      <c r="I102" s="45">
        <f>IF([1]TrRoad_act!I18=0,"",I41/[1]TrRoad_act!I18*1000)</f>
        <v>12.987513291931876</v>
      </c>
      <c r="J102" s="45">
        <f>IF([1]TrRoad_act!J18=0,"",J41/[1]TrRoad_act!J18*1000)</f>
        <v>13.022485797194799</v>
      </c>
      <c r="K102" s="45">
        <f>IF([1]TrRoad_act!K18=0,"",K41/[1]TrRoad_act!K18*1000)</f>
        <v>14.013068622619775</v>
      </c>
      <c r="L102" s="45">
        <f>IF([1]TrRoad_act!L18=0,"",L41/[1]TrRoad_act!L18*1000)</f>
        <v>14.576348317174778</v>
      </c>
      <c r="M102" s="45">
        <f>IF([1]TrRoad_act!M18=0,"",M41/[1]TrRoad_act!M18*1000)</f>
        <v>14.756848163146547</v>
      </c>
      <c r="N102" s="45">
        <f>IF([1]TrRoad_act!N18=0,"",N41/[1]TrRoad_act!N18*1000)</f>
        <v>14.728252148457864</v>
      </c>
      <c r="O102" s="45">
        <f>IF([1]TrRoad_act!O18=0,"",O41/[1]TrRoad_act!O18*1000)</f>
        <v>13.413185051106854</v>
      </c>
      <c r="P102" s="45">
        <f>IF([1]TrRoad_act!P18=0,"",P41/[1]TrRoad_act!P18*1000)</f>
        <v>13.079247128277284</v>
      </c>
      <c r="Q102" s="45">
        <f>IF([1]TrRoad_act!Q18=0,"",Q41/[1]TrRoad_act!Q18*1000)</f>
        <v>13.576213059158777</v>
      </c>
    </row>
    <row r="103" spans="1:17" ht="11.5" customHeight="1" x14ac:dyDescent="0.35">
      <c r="A103" s="23" t="s">
        <v>61</v>
      </c>
      <c r="B103" s="42">
        <f>IF([1]TrRoad_act!B19=0,"",B42/[1]TrRoad_act!B19*1000)</f>
        <v>59.394141532214491</v>
      </c>
      <c r="C103" s="42">
        <f>IF([1]TrRoad_act!C19=0,"",C42/[1]TrRoad_act!C19*1000)</f>
        <v>59.229629799094475</v>
      </c>
      <c r="D103" s="42">
        <f>IF([1]TrRoad_act!D19=0,"",D42/[1]TrRoad_act!D19*1000)</f>
        <v>58.263475343533621</v>
      </c>
      <c r="E103" s="42">
        <f>IF([1]TrRoad_act!E19=0,"",E42/[1]TrRoad_act!E19*1000)</f>
        <v>59.957768718778432</v>
      </c>
      <c r="F103" s="42">
        <f>IF([1]TrRoad_act!F19=0,"",F42/[1]TrRoad_act!F19*1000)</f>
        <v>57.51626812957403</v>
      </c>
      <c r="G103" s="42">
        <f>IF([1]TrRoad_act!G19=0,"",G42/[1]TrRoad_act!G19*1000)</f>
        <v>57.720030146861156</v>
      </c>
      <c r="H103" s="42">
        <f>IF([1]TrRoad_act!H19=0,"",H42/[1]TrRoad_act!H19*1000)</f>
        <v>57.143601425090928</v>
      </c>
      <c r="I103" s="42">
        <f>IF([1]TrRoad_act!I19=0,"",I42/[1]TrRoad_act!I19*1000)</f>
        <v>57.179372317438016</v>
      </c>
      <c r="J103" s="42">
        <f>IF([1]TrRoad_act!J19=0,"",J42/[1]TrRoad_act!J19*1000)</f>
        <v>56.704137895560521</v>
      </c>
      <c r="K103" s="42">
        <f>IF([1]TrRoad_act!K19=0,"",K42/[1]TrRoad_act!K19*1000)</f>
        <v>59.323287016399071</v>
      </c>
      <c r="L103" s="42">
        <f>IF([1]TrRoad_act!L19=0,"",L42/[1]TrRoad_act!L19*1000)</f>
        <v>59.077126186363671</v>
      </c>
      <c r="M103" s="42">
        <f>IF([1]TrRoad_act!M19=0,"",M42/[1]TrRoad_act!M19*1000)</f>
        <v>58.777203185789716</v>
      </c>
      <c r="N103" s="42">
        <f>IF([1]TrRoad_act!N19=0,"",N42/[1]TrRoad_act!N19*1000)</f>
        <v>58.439597939990179</v>
      </c>
      <c r="O103" s="42">
        <f>IF([1]TrRoad_act!O19=0,"",O42/[1]TrRoad_act!O19*1000)</f>
        <v>56.732649849008887</v>
      </c>
      <c r="P103" s="42">
        <f>IF([1]TrRoad_act!P19=0,"",P42/[1]TrRoad_act!P19*1000)</f>
        <v>56.474000165041595</v>
      </c>
      <c r="Q103" s="42">
        <f>IF([1]TrRoad_act!Q19=0,"",Q42/[1]TrRoad_act!Q19*1000)</f>
        <v>55.875874939705476</v>
      </c>
    </row>
    <row r="104" spans="1:17" ht="11.5" customHeight="1" x14ac:dyDescent="0.35">
      <c r="A104" s="33" t="s">
        <v>50</v>
      </c>
      <c r="B104" s="43">
        <f>IF([1]TrRoad_act!B20=0,"",B43/[1]TrRoad_act!B20*1000)</f>
        <v>350.32111319652961</v>
      </c>
      <c r="C104" s="43">
        <f>IF([1]TrRoad_act!C20=0,"",C43/[1]TrRoad_act!C20*1000)</f>
        <v>340.35509654567898</v>
      </c>
      <c r="D104" s="43">
        <f>IF([1]TrRoad_act!D20=0,"",D43/[1]TrRoad_act!D20*1000)</f>
        <v>337.96486538896761</v>
      </c>
      <c r="E104" s="43">
        <f>IF([1]TrRoad_act!E20=0,"",E43/[1]TrRoad_act!E20*1000)</f>
        <v>334.7945488155961</v>
      </c>
      <c r="F104" s="43">
        <f>IF([1]TrRoad_act!F20=0,"",F43/[1]TrRoad_act!F20*1000)</f>
        <v>330.09005140540717</v>
      </c>
      <c r="G104" s="43">
        <f>IF([1]TrRoad_act!G20=0,"",G43/[1]TrRoad_act!G20*1000)</f>
        <v>328.22165876459394</v>
      </c>
      <c r="H104" s="43">
        <f>IF([1]TrRoad_act!H20=0,"",H43/[1]TrRoad_act!H20*1000)</f>
        <v>321.41563725319304</v>
      </c>
      <c r="I104" s="43">
        <f>IF([1]TrRoad_act!I20=0,"",I43/[1]TrRoad_act!I20*1000)</f>
        <v>316.85881181253114</v>
      </c>
      <c r="J104" s="43">
        <f>IF([1]TrRoad_act!J20=0,"",J43/[1]TrRoad_act!J20*1000)</f>
        <v>314.48216978065432</v>
      </c>
      <c r="K104" s="43">
        <f>IF([1]TrRoad_act!K20=0,"",K43/[1]TrRoad_act!K20*1000)</f>
        <v>312.64304548400537</v>
      </c>
      <c r="L104" s="43">
        <f>IF([1]TrRoad_act!L20=0,"",L43/[1]TrRoad_act!L20*1000)</f>
        <v>312.91650731574828</v>
      </c>
      <c r="M104" s="43">
        <f>IF([1]TrRoad_act!M20=0,"",M43/[1]TrRoad_act!M20*1000)</f>
        <v>310.32479414918026</v>
      </c>
      <c r="N104" s="43">
        <f>IF([1]TrRoad_act!N20=0,"",N43/[1]TrRoad_act!N20*1000)</f>
        <v>305.45420360683886</v>
      </c>
      <c r="O104" s="43">
        <f>IF([1]TrRoad_act!O20=0,"",O43/[1]TrRoad_act!O20*1000)</f>
        <v>298.84583422894474</v>
      </c>
      <c r="P104" s="43">
        <f>IF([1]TrRoad_act!P20=0,"",P43/[1]TrRoad_act!P20*1000)</f>
        <v>295.75945904294827</v>
      </c>
      <c r="Q104" s="43">
        <f>IF([1]TrRoad_act!Q20=0,"",Q43/[1]TrRoad_act!Q20*1000)</f>
        <v>290.71253688172595</v>
      </c>
    </row>
    <row r="105" spans="1:17" ht="11.5" customHeight="1" x14ac:dyDescent="0.35">
      <c r="A105" s="19" t="s">
        <v>41</v>
      </c>
      <c r="B105" s="45">
        <f>IF([1]TrRoad_act!B21=0,"",B44/[1]TrRoad_act!B21*1000)</f>
        <v>473.00602391627888</v>
      </c>
      <c r="C105" s="45">
        <f>IF([1]TrRoad_act!C21=0,"",C44/[1]TrRoad_act!C21*1000)</f>
        <v>467.74108326028409</v>
      </c>
      <c r="D105" s="45">
        <f>IF([1]TrRoad_act!D21=0,"",D44/[1]TrRoad_act!D21*1000)</f>
        <v>465.30921539475753</v>
      </c>
      <c r="E105" s="45">
        <f>IF([1]TrRoad_act!E21=0,"",E44/[1]TrRoad_act!E21*1000)</f>
        <v>462.91811824609346</v>
      </c>
      <c r="F105" s="45">
        <f>IF([1]TrRoad_act!F21=0,"",F44/[1]TrRoad_act!F21*1000)</f>
        <v>458.29102493454792</v>
      </c>
      <c r="G105" s="45">
        <f>IF([1]TrRoad_act!G21=0,"",G44/[1]TrRoad_act!G21*1000)</f>
        <v>455.59066673736754</v>
      </c>
      <c r="H105" s="45">
        <f>IF([1]TrRoad_act!H21=0,"",H44/[1]TrRoad_act!H21*1000)</f>
        <v>452.55975035462927</v>
      </c>
      <c r="I105" s="45">
        <f>IF([1]TrRoad_act!I21=0,"",I44/[1]TrRoad_act!I21*1000)</f>
        <v>448.44726344766087</v>
      </c>
      <c r="J105" s="45">
        <f>IF([1]TrRoad_act!J21=0,"",J44/[1]TrRoad_act!J21*1000)</f>
        <v>438.86722127376339</v>
      </c>
      <c r="K105" s="45">
        <f>IF([1]TrRoad_act!K21=0,"",K44/[1]TrRoad_act!K21*1000)</f>
        <v>433.60029337764269</v>
      </c>
      <c r="L105" s="45">
        <f>IF([1]TrRoad_act!L21=0,"",L44/[1]TrRoad_act!L21*1000)</f>
        <v>422.65422334570741</v>
      </c>
      <c r="M105" s="45">
        <f>IF([1]TrRoad_act!M21=0,"",M44/[1]TrRoad_act!M21*1000)</f>
        <v>415.05906136095444</v>
      </c>
      <c r="N105" s="45">
        <f>IF([1]TrRoad_act!N21=0,"",N44/[1]TrRoad_act!N21*1000)</f>
        <v>407.59769370147188</v>
      </c>
      <c r="O105" s="45">
        <f>IF([1]TrRoad_act!O21=0,"",O44/[1]TrRoad_act!O21*1000)</f>
        <v>400.34637945684722</v>
      </c>
      <c r="P105" s="45">
        <f>IF([1]TrRoad_act!P21=0,"",P44/[1]TrRoad_act!P21*1000)</f>
        <v>393.79072735943879</v>
      </c>
      <c r="Q105" s="45">
        <f>IF([1]TrRoad_act!Q21=0,"",Q44/[1]TrRoad_act!Q21*1000)</f>
        <v>385.76317672014272</v>
      </c>
    </row>
    <row r="106" spans="1:17" ht="11.5" customHeight="1" x14ac:dyDescent="0.35">
      <c r="A106" s="19" t="s">
        <v>42</v>
      </c>
      <c r="B106" s="45">
        <f>IF([1]TrRoad_act!B22=0,"",B46/[1]TrRoad_act!B22*1000)</f>
        <v>333.26419959906298</v>
      </c>
      <c r="C106" s="45">
        <f>IF([1]TrRoad_act!C22=0,"",C46/[1]TrRoad_act!C22*1000)</f>
        <v>324.18784155774483</v>
      </c>
      <c r="D106" s="45">
        <f>IF([1]TrRoad_act!D22=0,"",D46/[1]TrRoad_act!D22*1000)</f>
        <v>323.03251205687809</v>
      </c>
      <c r="E106" s="45">
        <f>IF([1]TrRoad_act!E22=0,"",E46/[1]TrRoad_act!E22*1000)</f>
        <v>321.19279642992529</v>
      </c>
      <c r="F106" s="45">
        <f>IF([1]TrRoad_act!F22=0,"",F46/[1]TrRoad_act!F22*1000)</f>
        <v>317.9624588206579</v>
      </c>
      <c r="G106" s="45">
        <f>IF([1]TrRoad_act!G22=0,"",G46/[1]TrRoad_act!G22*1000)</f>
        <v>317.28580080799213</v>
      </c>
      <c r="H106" s="45">
        <f>IF([1]TrRoad_act!H22=0,"",H46/[1]TrRoad_act!H22*1000)</f>
        <v>311.01285022544528</v>
      </c>
      <c r="I106" s="45">
        <f>IF([1]TrRoad_act!I22=0,"",I46/[1]TrRoad_act!I22*1000)</f>
        <v>307.53725940144921</v>
      </c>
      <c r="J106" s="45">
        <f>IF([1]TrRoad_act!J22=0,"",J46/[1]TrRoad_act!J22*1000)</f>
        <v>306.12065327643757</v>
      </c>
      <c r="K106" s="45">
        <f>IF([1]TrRoad_act!K22=0,"",K46/[1]TrRoad_act!K22*1000)</f>
        <v>304.90176132516655</v>
      </c>
      <c r="L106" s="45">
        <f>IF([1]TrRoad_act!L22=0,"",L46/[1]TrRoad_act!L22*1000)</f>
        <v>306.19893895729211</v>
      </c>
      <c r="M106" s="45">
        <f>IF([1]TrRoad_act!M22=0,"",M46/[1]TrRoad_act!M22*1000)</f>
        <v>304.21566659479447</v>
      </c>
      <c r="N106" s="45">
        <f>IF([1]TrRoad_act!N22=0,"",N46/[1]TrRoad_act!N22*1000)</f>
        <v>299.68245014720623</v>
      </c>
      <c r="O106" s="45">
        <f>IF([1]TrRoad_act!O22=0,"",O46/[1]TrRoad_act!O22*1000)</f>
        <v>293.23879160538013</v>
      </c>
      <c r="P106" s="45">
        <f>IF([1]TrRoad_act!P22=0,"",P46/[1]TrRoad_act!P22*1000)</f>
        <v>290.55531312418293</v>
      </c>
      <c r="Q106" s="45">
        <f>IF([1]TrRoad_act!Q22=0,"",Q46/[1]TrRoad_act!Q22*1000)</f>
        <v>285.70228100905439</v>
      </c>
    </row>
    <row r="107" spans="1:17" ht="11.5" customHeight="1" x14ac:dyDescent="0.35">
      <c r="A107" s="19" t="s">
        <v>43</v>
      </c>
      <c r="B107" s="45">
        <f>IF([1]TrRoad_act!B23=0,"",B48/[1]TrRoad_act!B23*1000)</f>
        <v>702.11027622110703</v>
      </c>
      <c r="C107" s="45">
        <f>IF([1]TrRoad_act!C23=0,"",C48/[1]TrRoad_act!C23*1000)</f>
        <v>612.5719262318903</v>
      </c>
      <c r="D107" s="45">
        <f>IF([1]TrRoad_act!D23=0,"",D48/[1]TrRoad_act!D23*1000)</f>
        <v>554.30912692882998</v>
      </c>
      <c r="E107" s="45">
        <f>IF([1]TrRoad_act!E23=0,"",E48/[1]TrRoad_act!E23*1000)</f>
        <v>529.85427587104903</v>
      </c>
      <c r="F107" s="45">
        <f>IF([1]TrRoad_act!F23=0,"",F48/[1]TrRoad_act!F23*1000)</f>
        <v>521.73980732798645</v>
      </c>
      <c r="G107" s="45">
        <f>IF([1]TrRoad_act!G23=0,"",G48/[1]TrRoad_act!G23*1000)</f>
        <v>508.59370452187147</v>
      </c>
      <c r="H107" s="45">
        <f>IF([1]TrRoad_act!H23=0,"",H48/[1]TrRoad_act!H23*1000)</f>
        <v>496.69654431483161</v>
      </c>
      <c r="I107" s="45">
        <f>IF([1]TrRoad_act!I23=0,"",I48/[1]TrRoad_act!I23*1000)</f>
        <v>490.12218561542585</v>
      </c>
      <c r="J107" s="45">
        <f>IF([1]TrRoad_act!J23=0,"",J48/[1]TrRoad_act!J23*1000)</f>
        <v>482.20190899052886</v>
      </c>
      <c r="K107" s="45">
        <f>IF([1]TrRoad_act!K23=0,"",K48/[1]TrRoad_act!K23*1000)</f>
        <v>481.12267713782074</v>
      </c>
      <c r="L107" s="45">
        <f>IF([1]TrRoad_act!L23=0,"",L48/[1]TrRoad_act!L23*1000)</f>
        <v>477.84059500914964</v>
      </c>
      <c r="M107" s="45">
        <f>IF([1]TrRoad_act!M23=0,"",M48/[1]TrRoad_act!M23*1000)</f>
        <v>477.93285344272533</v>
      </c>
      <c r="N107" s="45">
        <f>IF([1]TrRoad_act!N23=0,"",N48/[1]TrRoad_act!N23*1000)</f>
        <v>476.04779642059049</v>
      </c>
      <c r="O107" s="45">
        <f>IF([1]TrRoad_act!O23=0,"",O48/[1]TrRoad_act!O23*1000)</f>
        <v>472.45167160161151</v>
      </c>
      <c r="P107" s="45">
        <f>IF([1]TrRoad_act!P23=0,"",P48/[1]TrRoad_act!P23*1000)</f>
        <v>472.23295658649533</v>
      </c>
      <c r="Q107" s="45">
        <f>IF([1]TrRoad_act!Q23=0,"",Q48/[1]TrRoad_act!Q23*1000)</f>
        <v>475.94900025411368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201.03474289682293</v>
      </c>
      <c r="G109" s="45">
        <f>IF([1]TrRoad_act!G25=0,"",G51/[1]TrRoad_act!G25*1000)</f>
        <v>201.18246764103276</v>
      </c>
      <c r="H109" s="45">
        <f>IF([1]TrRoad_act!H25=0,"",H51/[1]TrRoad_act!H25*1000)</f>
        <v>201.73978939700012</v>
      </c>
      <c r="I109" s="45">
        <f>IF([1]TrRoad_act!I25=0,"",I51/[1]TrRoad_act!I25*1000)</f>
        <v>203.31084450520819</v>
      </c>
      <c r="J109" s="45">
        <f>IF([1]TrRoad_act!J25=0,"",J51/[1]TrRoad_act!J25*1000)</f>
        <v>199.02236402360563</v>
      </c>
      <c r="K109" s="45">
        <f>IF([1]TrRoad_act!K25=0,"",K51/[1]TrRoad_act!K25*1000)</f>
        <v>198.20288481108179</v>
      </c>
      <c r="L109" s="45">
        <f>IF([1]TrRoad_act!L25=0,"",L51/[1]TrRoad_act!L25*1000)</f>
        <v>189.94589374956684</v>
      </c>
      <c r="M109" s="45">
        <f>IF([1]TrRoad_act!M25=0,"",M51/[1]TrRoad_act!M25*1000)</f>
        <v>184.99920080793981</v>
      </c>
      <c r="N109" s="45">
        <f>IF([1]TrRoad_act!N25=0,"",N51/[1]TrRoad_act!N25*1000)</f>
        <v>188.9547447973668</v>
      </c>
      <c r="O109" s="45">
        <f>IF([1]TrRoad_act!O25=0,"",O51/[1]TrRoad_act!O25*1000)</f>
        <v>191.73168187116246</v>
      </c>
      <c r="P109" s="45">
        <f>IF([1]TrRoad_act!P25=0,"",P51/[1]TrRoad_act!P25*1000)</f>
        <v>191.19439730734868</v>
      </c>
      <c r="Q109" s="45">
        <f>IF([1]TrRoad_act!Q25=0,"",Q51/[1]TrRoad_act!Q25*1000)</f>
        <v>191.14763881153533</v>
      </c>
    </row>
    <row r="110" spans="1:17" ht="11.5" customHeight="1" x14ac:dyDescent="0.35">
      <c r="A110" s="29" t="s">
        <v>58</v>
      </c>
      <c r="B110" s="44">
        <f>IF([1]TrRoad_act!B26=0,"",B52/[1]TrRoad_act!B26*1000)</f>
        <v>42.34071593453158</v>
      </c>
      <c r="C110" s="44">
        <f>IF([1]TrRoad_act!C26=0,"",C52/[1]TrRoad_act!C26*1000)</f>
        <v>42.480108331759062</v>
      </c>
      <c r="D110" s="44">
        <f>IF([1]TrRoad_act!D26=0,"",D52/[1]TrRoad_act!D26*1000)</f>
        <v>41.81835192182627</v>
      </c>
      <c r="E110" s="44">
        <f>IF([1]TrRoad_act!E26=0,"",E52/[1]TrRoad_act!E26*1000)</f>
        <v>43.155962116253605</v>
      </c>
      <c r="F110" s="44">
        <f>IF([1]TrRoad_act!F26=0,"",F52/[1]TrRoad_act!F26*1000)</f>
        <v>41.637648487956518</v>
      </c>
      <c r="G110" s="44">
        <f>IF([1]TrRoad_act!G26=0,"",G52/[1]TrRoad_act!G26*1000)</f>
        <v>41.82310383920705</v>
      </c>
      <c r="H110" s="44">
        <f>IF([1]TrRoad_act!H26=0,"",H52/[1]TrRoad_act!H26*1000)</f>
        <v>41.788068721368205</v>
      </c>
      <c r="I110" s="44">
        <f>IF([1]TrRoad_act!I26=0,"",I52/[1]TrRoad_act!I26*1000)</f>
        <v>41.772891590540588</v>
      </c>
      <c r="J110" s="44">
        <f>IF([1]TrRoad_act!J26=0,"",J52/[1]TrRoad_act!J26*1000)</f>
        <v>41.226410806957588</v>
      </c>
      <c r="K110" s="44">
        <f>IF([1]TrRoad_act!K26=0,"",K52/[1]TrRoad_act!K26*1000)</f>
        <v>42.574398167803956</v>
      </c>
      <c r="L110" s="44">
        <f>IF([1]TrRoad_act!L26=0,"",L52/[1]TrRoad_act!L26*1000)</f>
        <v>42.429050036939287</v>
      </c>
      <c r="M110" s="44">
        <f>IF([1]TrRoad_act!M26=0,"",M52/[1]TrRoad_act!M26*1000)</f>
        <v>41.980265533037887</v>
      </c>
      <c r="N110" s="44">
        <f>IF([1]TrRoad_act!N26=0,"",N52/[1]TrRoad_act!N26*1000)</f>
        <v>41.751057231775377</v>
      </c>
      <c r="O110" s="44">
        <f>IF([1]TrRoad_act!O26=0,"",O52/[1]TrRoad_act!O26*1000)</f>
        <v>40.587759449394568</v>
      </c>
      <c r="P110" s="44">
        <f>IF([1]TrRoad_act!P26=0,"",P52/[1]TrRoad_act!P26*1000)</f>
        <v>40.097180184086682</v>
      </c>
      <c r="Q110" s="44">
        <f>IF([1]TrRoad_act!Q26=0,"",Q52/[1]TrRoad_act!Q26*1000)</f>
        <v>39.883031736686775</v>
      </c>
    </row>
    <row r="111" spans="1:17" ht="11.5" customHeight="1" x14ac:dyDescent="0.35">
      <c r="A111" s="19" t="s">
        <v>52</v>
      </c>
      <c r="B111" s="45">
        <f>IF([1]TrRoad_act!B27=0,"",B53/[1]TrRoad_act!B27*1000)</f>
        <v>43.203157623291155</v>
      </c>
      <c r="C111" s="45">
        <f>IF([1]TrRoad_act!C27=0,"",C53/[1]TrRoad_act!C27*1000)</f>
        <v>43.972609166867151</v>
      </c>
      <c r="D111" s="45">
        <f>IF([1]TrRoad_act!D27=0,"",D53/[1]TrRoad_act!D27*1000)</f>
        <v>43.348845700326891</v>
      </c>
      <c r="E111" s="45">
        <f>IF([1]TrRoad_act!E27=0,"",E53/[1]TrRoad_act!E27*1000)</f>
        <v>44.699280229157495</v>
      </c>
      <c r="F111" s="45">
        <f>IF([1]TrRoad_act!F27=0,"",F53/[1]TrRoad_act!F27*1000)</f>
        <v>44.223169898876428</v>
      </c>
      <c r="G111" s="45">
        <f>IF([1]TrRoad_act!G27=0,"",G53/[1]TrRoad_act!G27*1000)</f>
        <v>44.551935106011371</v>
      </c>
      <c r="H111" s="45">
        <f>IF([1]TrRoad_act!H27=0,"",H53/[1]TrRoad_act!H27*1000)</f>
        <v>44.340886030050214</v>
      </c>
      <c r="I111" s="45">
        <f>IF([1]TrRoad_act!I27=0,"",I53/[1]TrRoad_act!I27*1000)</f>
        <v>44.76881062320345</v>
      </c>
      <c r="J111" s="45">
        <f>IF([1]TrRoad_act!J27=0,"",J53/[1]TrRoad_act!J27*1000)</f>
        <v>44.195165897534814</v>
      </c>
      <c r="K111" s="45">
        <f>IF([1]TrRoad_act!K27=0,"",K53/[1]TrRoad_act!K27*1000)</f>
        <v>45.498456642448602</v>
      </c>
      <c r="L111" s="45">
        <f>IF([1]TrRoad_act!L27=0,"",L53/[1]TrRoad_act!L27*1000)</f>
        <v>44.835663256673023</v>
      </c>
      <c r="M111" s="45">
        <f>IF([1]TrRoad_act!M27=0,"",M53/[1]TrRoad_act!M27*1000)</f>
        <v>44.355102428856391</v>
      </c>
      <c r="N111" s="45">
        <f>IF([1]TrRoad_act!N27=0,"",N53/[1]TrRoad_act!N27*1000)</f>
        <v>43.622981930400726</v>
      </c>
      <c r="O111" s="45">
        <f>IF([1]TrRoad_act!O27=0,"",O53/[1]TrRoad_act!O27*1000)</f>
        <v>42.49992441853562</v>
      </c>
      <c r="P111" s="45">
        <f>IF([1]TrRoad_act!P27=0,"",P53/[1]TrRoad_act!P27*1000)</f>
        <v>43.005171379968083</v>
      </c>
      <c r="Q111" s="45">
        <f>IF([1]TrRoad_act!Q27=0,"",Q53/[1]TrRoad_act!Q27*1000)</f>
        <v>42.197233819154341</v>
      </c>
    </row>
    <row r="112" spans="1:17" ht="11.5" customHeight="1" x14ac:dyDescent="0.35">
      <c r="A112" s="40" t="s">
        <v>53</v>
      </c>
      <c r="B112" s="46">
        <f>IF([1]TrRoad_act!B28=0,"",B55/[1]TrRoad_act!B28*1000)</f>
        <v>39.938910905941626</v>
      </c>
      <c r="C112" s="46">
        <f>IF([1]TrRoad_act!C28=0,"",C55/[1]TrRoad_act!C28*1000)</f>
        <v>38.511763205369505</v>
      </c>
      <c r="D112" s="46">
        <f>IF([1]TrRoad_act!D28=0,"",D55/[1]TrRoad_act!D28*1000)</f>
        <v>37.876669121464083</v>
      </c>
      <c r="E112" s="46">
        <f>IF([1]TrRoad_act!E28=0,"",E55/[1]TrRoad_act!E28*1000)</f>
        <v>39.247970879502226</v>
      </c>
      <c r="F112" s="46">
        <f>IF([1]TrRoad_act!F28=0,"",F55/[1]TrRoad_act!F28*1000)</f>
        <v>35.591127002106631</v>
      </c>
      <c r="G112" s="46">
        <f>IF([1]TrRoad_act!G28=0,"",G55/[1]TrRoad_act!G28*1000)</f>
        <v>35.508141882825591</v>
      </c>
      <c r="H112" s="46">
        <f>IF([1]TrRoad_act!H28=0,"",H55/[1]TrRoad_act!H28*1000)</f>
        <v>36.064668698131634</v>
      </c>
      <c r="I112" s="46">
        <f>IF([1]TrRoad_act!I28=0,"",I55/[1]TrRoad_act!I28*1000)</f>
        <v>35.046961277531949</v>
      </c>
      <c r="J112" s="46">
        <f>IF([1]TrRoad_act!J28=0,"",J55/[1]TrRoad_act!J28*1000)</f>
        <v>34.562834931060927</v>
      </c>
      <c r="K112" s="46">
        <f>IF([1]TrRoad_act!K28=0,"",K55/[1]TrRoad_act!K28*1000)</f>
        <v>35.82100662947753</v>
      </c>
      <c r="L112" s="46">
        <f>IF([1]TrRoad_act!L28=0,"",L55/[1]TrRoad_act!L28*1000)</f>
        <v>37.168706655876804</v>
      </c>
      <c r="M112" s="46">
        <f>IF([1]TrRoad_act!M28=0,"",M55/[1]TrRoad_act!M28*1000)</f>
        <v>36.798764243189396</v>
      </c>
      <c r="N112" s="46">
        <f>IF([1]TrRoad_act!N28=0,"",N55/[1]TrRoad_act!N28*1000)</f>
        <v>37.86093834770417</v>
      </c>
      <c r="O112" s="46">
        <f>IF([1]TrRoad_act!O28=0,"",O55/[1]TrRoad_act!O28*1000)</f>
        <v>36.849432782852546</v>
      </c>
      <c r="P112" s="46">
        <f>IF([1]TrRoad_act!P28=0,"",P55/[1]TrRoad_act!P28*1000)</f>
        <v>34.460006959068693</v>
      </c>
      <c r="Q112" s="46">
        <f>IF([1]TrRoad_act!Q28=0,"",Q55/[1]TrRoad_act!Q28*1000)</f>
        <v>35.315796060352284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134.89832189628996</v>
      </c>
      <c r="C116" s="43">
        <f>IF(C19=0,"",1000000*C19/[1]TrRoad_act!C86)</f>
        <v>133.95623825350103</v>
      </c>
      <c r="D116" s="43">
        <f>IF(D19=0,"",1000000*D19/[1]TrRoad_act!D86)</f>
        <v>130.47926345452291</v>
      </c>
      <c r="E116" s="43">
        <f>IF(E19=0,"",1000000*E19/[1]TrRoad_act!E86)</f>
        <v>129.9781007505768</v>
      </c>
      <c r="F116" s="43">
        <f>IF(F19=0,"",1000000*F19/[1]TrRoad_act!F86)</f>
        <v>128.38640619350383</v>
      </c>
      <c r="G116" s="43">
        <f>IF(G19=0,"",1000000*G19/[1]TrRoad_act!G86)</f>
        <v>126.92947791395996</v>
      </c>
      <c r="H116" s="43">
        <f>IF(H19=0,"",1000000*H19/[1]TrRoad_act!H86)</f>
        <v>120.1619958908673</v>
      </c>
      <c r="I116" s="43">
        <f>IF(I19=0,"",1000000*I19/[1]TrRoad_act!I86)</f>
        <v>111.81916333910692</v>
      </c>
      <c r="J116" s="43">
        <f>IF(J19=0,"",1000000*J19/[1]TrRoad_act!J86)</f>
        <v>110.528622288547</v>
      </c>
      <c r="K116" s="43">
        <f>IF(K19=0,"",1000000*K19/[1]TrRoad_act!K86)</f>
        <v>107.68096255611735</v>
      </c>
      <c r="L116" s="43">
        <f>IF(L19=0,"",1000000*L19/[1]TrRoad_act!L86)</f>
        <v>107.4966416383008</v>
      </c>
      <c r="M116" s="43">
        <f>IF(M19=0,"",1000000*M19/[1]TrRoad_act!M86)</f>
        <v>106.37374992179578</v>
      </c>
      <c r="N116" s="43">
        <f>IF(N19=0,"",1000000*N19/[1]TrRoad_act!N86)</f>
        <v>104.79532164527417</v>
      </c>
      <c r="O116" s="43">
        <f>IF(O19=0,"",1000000*O19/[1]TrRoad_act!O86)</f>
        <v>102.64655749954785</v>
      </c>
      <c r="P116" s="43">
        <f>IF(P19=0,"",1000000*P19/[1]TrRoad_act!P86)</f>
        <v>104.27098255167269</v>
      </c>
      <c r="Q116" s="43">
        <f>IF(Q19=0,"",1000000*Q19/[1]TrRoad_act!Q86)</f>
        <v>103.84956163557239</v>
      </c>
    </row>
    <row r="117" spans="1:17" ht="11.5" customHeight="1" x14ac:dyDescent="0.35">
      <c r="A117" s="29" t="s">
        <v>40</v>
      </c>
      <c r="B117" s="44">
        <f>IF(B21=0,"",1000000*B21/[1]TrRoad_act!B87)</f>
        <v>859.15907098033824</v>
      </c>
      <c r="C117" s="44">
        <f>IF(C21=0,"",1000000*C21/[1]TrRoad_act!C87)</f>
        <v>844.42222524567035</v>
      </c>
      <c r="D117" s="44">
        <f>IF(D21=0,"",1000000*D21/[1]TrRoad_act!D87)</f>
        <v>840.38535827365524</v>
      </c>
      <c r="E117" s="44">
        <f>IF(E21=0,"",1000000*E21/[1]TrRoad_act!E87)</f>
        <v>822.9349090698762</v>
      </c>
      <c r="F117" s="44">
        <f>IF(F21=0,"",1000000*F21/[1]TrRoad_act!F87)</f>
        <v>820.18231490373216</v>
      </c>
      <c r="G117" s="44">
        <f>IF(G21=0,"",1000000*G21/[1]TrRoad_act!G87)</f>
        <v>794.85980568358116</v>
      </c>
      <c r="H117" s="44">
        <f>IF(H21=0,"",1000000*H21/[1]TrRoad_act!H87)</f>
        <v>794.65404902818318</v>
      </c>
      <c r="I117" s="44">
        <f>IF(I21=0,"",1000000*I21/[1]TrRoad_act!I87)</f>
        <v>780.85264154315166</v>
      </c>
      <c r="J117" s="44">
        <f>IF(J21=0,"",1000000*J21/[1]TrRoad_act!J87)</f>
        <v>759.63573167451455</v>
      </c>
      <c r="K117" s="44">
        <f>IF(K21=0,"",1000000*K21/[1]TrRoad_act!K87)</f>
        <v>750.4112603019887</v>
      </c>
      <c r="L117" s="44">
        <f>IF(L21=0,"",1000000*L21/[1]TrRoad_act!L87)</f>
        <v>722.80825669962451</v>
      </c>
      <c r="M117" s="44">
        <f>IF(M21=0,"",1000000*M21/[1]TrRoad_act!M87)</f>
        <v>706.94970120383141</v>
      </c>
      <c r="N117" s="44">
        <f>IF(N21=0,"",1000000*N21/[1]TrRoad_act!N87)</f>
        <v>682.61924376446461</v>
      </c>
      <c r="O117" s="44">
        <f>IF(O21=0,"",1000000*O21/[1]TrRoad_act!O87)</f>
        <v>666.16517059486603</v>
      </c>
      <c r="P117" s="44">
        <f>IF(P21=0,"",1000000*P21/[1]TrRoad_act!P87)</f>
        <v>677.7421766815313</v>
      </c>
      <c r="Q117" s="44">
        <f>IF(Q21=0,"",1000000*Q21/[1]TrRoad_act!Q87)</f>
        <v>676.87077623241237</v>
      </c>
    </row>
    <row r="118" spans="1:17" ht="11.5" customHeight="1" x14ac:dyDescent="0.35">
      <c r="A118" s="19" t="s">
        <v>41</v>
      </c>
      <c r="B118" s="45">
        <f>IF(B22=0,"",1000000*B22/[1]TrRoad_act!B88)</f>
        <v>789.32913319972306</v>
      </c>
      <c r="C118" s="45">
        <f>IF(C22=0,"",1000000*C22/[1]TrRoad_act!C88)</f>
        <v>769.88603038400856</v>
      </c>
      <c r="D118" s="45">
        <f>IF(D22=0,"",1000000*D22/[1]TrRoad_act!D88)</f>
        <v>763.67507172914566</v>
      </c>
      <c r="E118" s="45">
        <f>IF(E22=0,"",1000000*E22/[1]TrRoad_act!E88)</f>
        <v>741.46722771002237</v>
      </c>
      <c r="F118" s="45">
        <f>IF(F22=0,"",1000000*F22/[1]TrRoad_act!F88)</f>
        <v>729.50164313246307</v>
      </c>
      <c r="G118" s="45">
        <f>IF(G22=0,"",1000000*G22/[1]TrRoad_act!G88)</f>
        <v>701.01775757539212</v>
      </c>
      <c r="H118" s="45">
        <f>IF(H22=0,"",1000000*H22/[1]TrRoad_act!H88)</f>
        <v>685.89877376427432</v>
      </c>
      <c r="I118" s="45">
        <f>IF(I22=0,"",1000000*I22/[1]TrRoad_act!I88)</f>
        <v>666.46886574998086</v>
      </c>
      <c r="J118" s="45">
        <f>IF(J22=0,"",1000000*J22/[1]TrRoad_act!J88)</f>
        <v>643.16510002081191</v>
      </c>
      <c r="K118" s="45">
        <f>IF(K22=0,"",1000000*K22/[1]TrRoad_act!K88)</f>
        <v>632.01360265295125</v>
      </c>
      <c r="L118" s="45">
        <f>IF(L22=0,"",1000000*L22/[1]TrRoad_act!L88)</f>
        <v>603.31952199540603</v>
      </c>
      <c r="M118" s="45">
        <f>IF(M22=0,"",1000000*M22/[1]TrRoad_act!M88)</f>
        <v>586.13197739913994</v>
      </c>
      <c r="N118" s="45">
        <f>IF(N22=0,"",1000000*N22/[1]TrRoad_act!N88)</f>
        <v>555.53677314945185</v>
      </c>
      <c r="O118" s="45">
        <f>IF(O22=0,"",1000000*O22/[1]TrRoad_act!O88)</f>
        <v>539.42327040358521</v>
      </c>
      <c r="P118" s="45">
        <f>IF(P22=0,"",1000000*P22/[1]TrRoad_act!P88)</f>
        <v>541.28102904123796</v>
      </c>
      <c r="Q118" s="45">
        <f>IF(Q22=0,"",1000000*Q22/[1]TrRoad_act!Q88)</f>
        <v>533.43789965655435</v>
      </c>
    </row>
    <row r="119" spans="1:17" ht="11.5" customHeight="1" x14ac:dyDescent="0.35">
      <c r="A119" s="19" t="s">
        <v>42</v>
      </c>
      <c r="B119" s="45">
        <f>IF(B24=0,"",1000000*B24/[1]TrRoad_act!B89)</f>
        <v>1143.8733202822998</v>
      </c>
      <c r="C119" s="45">
        <f>IF(C24=0,"",1000000*C24/[1]TrRoad_act!C89)</f>
        <v>1129.0335367100308</v>
      </c>
      <c r="D119" s="45">
        <f>IF(D24=0,"",1000000*D24/[1]TrRoad_act!D89)</f>
        <v>1108.8720425544491</v>
      </c>
      <c r="E119" s="45">
        <f>IF(E24=0,"",1000000*E24/[1]TrRoad_act!E89)</f>
        <v>1084.773445796854</v>
      </c>
      <c r="F119" s="45">
        <f>IF(F24=0,"",1000000*F24/[1]TrRoad_act!F89)</f>
        <v>1077.9519733115817</v>
      </c>
      <c r="G119" s="45">
        <f>IF(G24=0,"",1000000*G24/[1]TrRoad_act!G89)</f>
        <v>1036.9324901023645</v>
      </c>
      <c r="H119" s="45">
        <f>IF(H24=0,"",1000000*H24/[1]TrRoad_act!H89)</f>
        <v>1047.7218123369371</v>
      </c>
      <c r="I119" s="45">
        <f>IF(I24=0,"",1000000*I24/[1]TrRoad_act!I89)</f>
        <v>1029.7033541806577</v>
      </c>
      <c r="J119" s="45">
        <f>IF(J24=0,"",1000000*J24/[1]TrRoad_act!J89)</f>
        <v>989.7285808315039</v>
      </c>
      <c r="K119" s="45">
        <f>IF(K24=0,"",1000000*K24/[1]TrRoad_act!K89)</f>
        <v>965.44338526381182</v>
      </c>
      <c r="L119" s="45">
        <f>IF(L24=0,"",1000000*L24/[1]TrRoad_act!L89)</f>
        <v>925.60910452909945</v>
      </c>
      <c r="M119" s="45">
        <f>IF(M24=0,"",1000000*M24/[1]TrRoad_act!M89)</f>
        <v>894.49265090220536</v>
      </c>
      <c r="N119" s="45">
        <f>IF(N24=0,"",1000000*N24/[1]TrRoad_act!N89)</f>
        <v>868.44430540624739</v>
      </c>
      <c r="O119" s="45">
        <f>IF(O24=0,"",1000000*O24/[1]TrRoad_act!O89)</f>
        <v>838.79263171192736</v>
      </c>
      <c r="P119" s="45">
        <f>IF(P24=0,"",1000000*P24/[1]TrRoad_act!P89)</f>
        <v>858.24094839649729</v>
      </c>
      <c r="Q119" s="45">
        <f>IF(Q24=0,"",1000000*Q24/[1]TrRoad_act!Q89)</f>
        <v>859.88145280844117</v>
      </c>
    </row>
    <row r="120" spans="1:17" ht="11.5" customHeight="1" x14ac:dyDescent="0.35">
      <c r="A120" s="19" t="s">
        <v>43</v>
      </c>
      <c r="B120" s="45">
        <f>IF(B26=0,"",1000000*B26/[1]TrRoad_act!B90)</f>
        <v>939.99314766146358</v>
      </c>
      <c r="C120" s="45">
        <f>IF(C26=0,"",1000000*C26/[1]TrRoad_act!C90)</f>
        <v>865.03742661410217</v>
      </c>
      <c r="D120" s="45">
        <f>IF(D26=0,"",1000000*D26/[1]TrRoad_act!D90)</f>
        <v>818.53509492677563</v>
      </c>
      <c r="E120" s="45">
        <f>IF(E26=0,"",1000000*E26/[1]TrRoad_act!E90)</f>
        <v>753.94599666774718</v>
      </c>
      <c r="F120" s="45">
        <f>IF(F26=0,"",1000000*F26/[1]TrRoad_act!F90)</f>
        <v>771.50235524366622</v>
      </c>
      <c r="G120" s="45">
        <f>IF(G26=0,"",1000000*G26/[1]TrRoad_act!G90)</f>
        <v>760.71912974316149</v>
      </c>
      <c r="H120" s="45">
        <f>IF(H26=0,"",1000000*H26/[1]TrRoad_act!H90)</f>
        <v>758.46107999353512</v>
      </c>
      <c r="I120" s="45">
        <f>IF(I26=0,"",1000000*I26/[1]TrRoad_act!I90)</f>
        <v>721.8225175741261</v>
      </c>
      <c r="J120" s="45">
        <f>IF(J26=0,"",1000000*J26/[1]TrRoad_act!J90)</f>
        <v>723.20222049198867</v>
      </c>
      <c r="K120" s="45">
        <f>IF(K26=0,"",1000000*K26/[1]TrRoad_act!K90)</f>
        <v>732.96515858326359</v>
      </c>
      <c r="L120" s="45">
        <f>IF(L26=0,"",1000000*L26/[1]TrRoad_act!L90)</f>
        <v>711.18486376109058</v>
      </c>
      <c r="M120" s="45">
        <f>IF(M26=0,"",1000000*M26/[1]TrRoad_act!M90)</f>
        <v>747.485510998628</v>
      </c>
      <c r="N120" s="45">
        <f>IF(N26=0,"",1000000*N26/[1]TrRoad_act!N90)</f>
        <v>725.10028215928526</v>
      </c>
      <c r="O120" s="45">
        <f>IF(O26=0,"",1000000*O26/[1]TrRoad_act!O90)</f>
        <v>739.98591826960171</v>
      </c>
      <c r="P120" s="45">
        <f>IF(P26=0,"",1000000*P26/[1]TrRoad_act!P90)</f>
        <v>725.4697657801587</v>
      </c>
      <c r="Q120" s="45">
        <f>IF(Q26=0,"",1000000*Q26/[1]TrRoad_act!Q90)</f>
        <v>726.41720436953131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379.66482682423663</v>
      </c>
      <c r="P122" s="45">
        <f>IF(P29=0,"",1000000*P29/[1]TrRoad_act!P92)</f>
        <v>406.23287488623379</v>
      </c>
      <c r="Q122" s="45">
        <f>IF(Q29=0,"",1000000*Q29/[1]TrRoad_act!Q92)</f>
        <v>408.30336459598868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398.11230322699873</v>
      </c>
      <c r="M123" s="45">
        <f>IF(M32=0,"",1000000*M32/[1]TrRoad_act!M93)</f>
        <v>395.07536399387305</v>
      </c>
      <c r="N123" s="45">
        <f>IF(N32=0,"",1000000*N32/[1]TrRoad_act!N93)</f>
        <v>400.25952385983322</v>
      </c>
      <c r="O123" s="45">
        <f>IF(O32=0,"",1000000*O32/[1]TrRoad_act!O93)</f>
        <v>404.11965736539588</v>
      </c>
      <c r="P123" s="45">
        <f>IF(P32=0,"",1000000*P32/[1]TrRoad_act!P93)</f>
        <v>406.6880660100008</v>
      </c>
      <c r="Q123" s="45">
        <f>IF(Q32=0,"",1000000*Q32/[1]TrRoad_act!Q93)</f>
        <v>408.49955972832299</v>
      </c>
    </row>
    <row r="124" spans="1:17" ht="11.5" customHeight="1" x14ac:dyDescent="0.35">
      <c r="A124" s="29" t="s">
        <v>49</v>
      </c>
      <c r="B124" s="44">
        <f>IF(B33=0,"",1000000*B33/[1]TrRoad_act!B94)</f>
        <v>22383.97552984325</v>
      </c>
      <c r="C124" s="44">
        <f>IF(C33=0,"",1000000*C33/[1]TrRoad_act!C94)</f>
        <v>22127.763370974917</v>
      </c>
      <c r="D124" s="44">
        <f>IF(D33=0,"",1000000*D33/[1]TrRoad_act!D94)</f>
        <v>22192.99812615597</v>
      </c>
      <c r="E124" s="44">
        <f>IF(E33=0,"",1000000*E33/[1]TrRoad_act!E94)</f>
        <v>22046.918887254491</v>
      </c>
      <c r="F124" s="44">
        <f>IF(F33=0,"",1000000*F33/[1]TrRoad_act!F94)</f>
        <v>22002.144122833975</v>
      </c>
      <c r="G124" s="44">
        <f>IF(G33=0,"",1000000*G33/[1]TrRoad_act!G94)</f>
        <v>21939.645872756988</v>
      </c>
      <c r="H124" s="44">
        <f>IF(H33=0,"",1000000*H33/[1]TrRoad_act!H94)</f>
        <v>22063.663524305492</v>
      </c>
      <c r="I124" s="44">
        <f>IF(I33=0,"",1000000*I33/[1]TrRoad_act!I94)</f>
        <v>22029.13392382281</v>
      </c>
      <c r="J124" s="44">
        <f>IF(J33=0,"",1000000*J33/[1]TrRoad_act!J94)</f>
        <v>21769.044188005257</v>
      </c>
      <c r="K124" s="44">
        <f>IF(K33=0,"",1000000*K33/[1]TrRoad_act!K94)</f>
        <v>21465.578193076522</v>
      </c>
      <c r="L124" s="44">
        <f>IF(L33=0,"",1000000*L33/[1]TrRoad_act!L94)</f>
        <v>21470.434974534015</v>
      </c>
      <c r="M124" s="44">
        <f>IF(M33=0,"",1000000*M33/[1]TrRoad_act!M94)</f>
        <v>21289.115991260489</v>
      </c>
      <c r="N124" s="44">
        <f>IF(N33=0,"",1000000*N33/[1]TrRoad_act!N94)</f>
        <v>20902.901207256789</v>
      </c>
      <c r="O124" s="44">
        <f>IF(O33=0,"",1000000*O33/[1]TrRoad_act!O94)</f>
        <v>20775.03472213518</v>
      </c>
      <c r="P124" s="44">
        <f>IF(P33=0,"",1000000*P33/[1]TrRoad_act!P94)</f>
        <v>20711.375074959451</v>
      </c>
      <c r="Q124" s="44">
        <f>IF(Q33=0,"",1000000*Q33/[1]TrRoad_act!Q94)</f>
        <v>20721.214834817267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22852.586927976845</v>
      </c>
      <c r="C126" s="45">
        <f>IF(C36=0,"",1000000*C36/[1]TrRoad_act!C96)</f>
        <v>22573.336420197364</v>
      </c>
      <c r="D126" s="45">
        <f>IF(D36=0,"",1000000*D36/[1]TrRoad_act!D96)</f>
        <v>22620.356533649574</v>
      </c>
      <c r="E126" s="45">
        <f>IF(E36=0,"",1000000*E36/[1]TrRoad_act!E96)</f>
        <v>22415.978651088488</v>
      </c>
      <c r="F126" s="45">
        <f>IF(F36=0,"",1000000*F36/[1]TrRoad_act!F96)</f>
        <v>22355.359104400421</v>
      </c>
      <c r="G126" s="45">
        <f>IF(G36=0,"",1000000*G36/[1]TrRoad_act!G96)</f>
        <v>22299.221812485663</v>
      </c>
      <c r="H126" s="45">
        <f>IF(H36=0,"",1000000*H36/[1]TrRoad_act!H96)</f>
        <v>22390.853327024117</v>
      </c>
      <c r="I126" s="45">
        <f>IF(I36=0,"",1000000*I36/[1]TrRoad_act!I96)</f>
        <v>22351.827314557708</v>
      </c>
      <c r="J126" s="45">
        <f>IF(J36=0,"",1000000*J36/[1]TrRoad_act!J96)</f>
        <v>22092.366940592929</v>
      </c>
      <c r="K126" s="45">
        <f>IF(K36=0,"",1000000*K36/[1]TrRoad_act!K96)</f>
        <v>21732.97730974741</v>
      </c>
      <c r="L126" s="45">
        <f>IF(L36=0,"",1000000*L36/[1]TrRoad_act!L96)</f>
        <v>21708.34065225298</v>
      </c>
      <c r="M126" s="45">
        <f>IF(M36=0,"",1000000*M36/[1]TrRoad_act!M96)</f>
        <v>21477.943328836216</v>
      </c>
      <c r="N126" s="45">
        <f>IF(N36=0,"",1000000*N36/[1]TrRoad_act!N96)</f>
        <v>21005.541650301817</v>
      </c>
      <c r="O126" s="45">
        <f>IF(O36=0,"",1000000*O36/[1]TrRoad_act!O96)</f>
        <v>20934.070845033657</v>
      </c>
      <c r="P126" s="45">
        <f>IF(P36=0,"",1000000*P36/[1]TrRoad_act!P96)</f>
        <v>20898.590498906393</v>
      </c>
      <c r="Q126" s="45">
        <f>IF(Q36=0,"",1000000*Q36/[1]TrRoad_act!Q96)</f>
        <v>20839.612997437438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13732.785709557855</v>
      </c>
      <c r="C129" s="45">
        <f>IF(C41=0,"",1000000*C41/[1]TrRoad_act!C99)</f>
        <v>13638.700456584498</v>
      </c>
      <c r="D129" s="45">
        <f>IF(D41=0,"",1000000*D41/[1]TrRoad_act!D99)</f>
        <v>13644.323928215568</v>
      </c>
      <c r="E129" s="45">
        <f>IF(E41=0,"",1000000*E41/[1]TrRoad_act!E99)</f>
        <v>13666.113139268165</v>
      </c>
      <c r="F129" s="45">
        <f>IF(F41=0,"",1000000*F41/[1]TrRoad_act!F99)</f>
        <v>13699.917334225314</v>
      </c>
      <c r="G129" s="45">
        <f>IF(G41=0,"",1000000*G41/[1]TrRoad_act!G99)</f>
        <v>13235.962691405921</v>
      </c>
      <c r="H129" s="45">
        <f>IF(H41=0,"",1000000*H41/[1]TrRoad_act!H99)</f>
        <v>13124.894469717561</v>
      </c>
      <c r="I129" s="45">
        <f>IF(I41=0,"",1000000*I41/[1]TrRoad_act!I99)</f>
        <v>13149.736529919093</v>
      </c>
      <c r="J129" s="45">
        <f>IF(J41=0,"",1000000*J41/[1]TrRoad_act!J99)</f>
        <v>13191.764986300925</v>
      </c>
      <c r="K129" s="45">
        <f>IF(K41=0,"",1000000*K41/[1]TrRoad_act!K99)</f>
        <v>13232.010766659205</v>
      </c>
      <c r="L129" s="45">
        <f>IF(L41=0,"",1000000*L41/[1]TrRoad_act!L99)</f>
        <v>13243.652473446553</v>
      </c>
      <c r="M129" s="45">
        <f>IF(M41=0,"",1000000*M41/[1]TrRoad_act!M99)</f>
        <v>13177.558764271276</v>
      </c>
      <c r="N129" s="45">
        <f>IF(N41=0,"",1000000*N41/[1]TrRoad_act!N99)</f>
        <v>13194.89170801665</v>
      </c>
      <c r="O129" s="45">
        <f>IF(O41=0,"",1000000*O41/[1]TrRoad_act!O99)</f>
        <v>12381.768477592388</v>
      </c>
      <c r="P129" s="45">
        <f>IF(P41=0,"",1000000*P41/[1]TrRoad_act!P99)</f>
        <v>12089.116982196039</v>
      </c>
      <c r="Q129" s="45">
        <f>IF(Q41=0,"",1000000*Q41/[1]TrRoad_act!Q99)</f>
        <v>12132.807542122269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1325.1961048886189</v>
      </c>
      <c r="C131" s="43">
        <f>IF(C43=0,"",1000000*C43/[1]TrRoad_act!C101)</f>
        <v>1302.7877332428682</v>
      </c>
      <c r="D131" s="43">
        <f>IF(D43=0,"",1000000*D43/[1]TrRoad_act!D101)</f>
        <v>1295.9650308947184</v>
      </c>
      <c r="E131" s="43">
        <f>IF(E43=0,"",1000000*E43/[1]TrRoad_act!E101)</f>
        <v>1310.2981728868613</v>
      </c>
      <c r="F131" s="43">
        <f>IF(F43=0,"",1000000*F43/[1]TrRoad_act!F101)</f>
        <v>1304.7687287134111</v>
      </c>
      <c r="G131" s="43">
        <f>IF(G43=0,"",1000000*G43/[1]TrRoad_act!G101)</f>
        <v>1306.8991103986029</v>
      </c>
      <c r="H131" s="43">
        <f>IF(H43=0,"",1000000*H43/[1]TrRoad_act!H101)</f>
        <v>1273.4420465049889</v>
      </c>
      <c r="I131" s="43">
        <f>IF(I43=0,"",1000000*I43/[1]TrRoad_act!I101)</f>
        <v>1267.8970921458565</v>
      </c>
      <c r="J131" s="43">
        <f>IF(J43=0,"",1000000*J43/[1]TrRoad_act!J101)</f>
        <v>1241.0034590898663</v>
      </c>
      <c r="K131" s="43">
        <f>IF(K43=0,"",1000000*K43/[1]TrRoad_act!K101)</f>
        <v>1237.9257859524855</v>
      </c>
      <c r="L131" s="43">
        <f>IF(L43=0,"",1000000*L43/[1]TrRoad_act!L101)</f>
        <v>1258.4164973897241</v>
      </c>
      <c r="M131" s="43">
        <f>IF(M43=0,"",1000000*M43/[1]TrRoad_act!M101)</f>
        <v>1257.9786935862462</v>
      </c>
      <c r="N131" s="43">
        <f>IF(N43=0,"",1000000*N43/[1]TrRoad_act!N101)</f>
        <v>1224.3647755163299</v>
      </c>
      <c r="O131" s="43">
        <f>IF(O43=0,"",1000000*O43/[1]TrRoad_act!O101)</f>
        <v>1194.1050668355256</v>
      </c>
      <c r="P131" s="43">
        <f>IF(P43=0,"",1000000*P43/[1]TrRoad_act!P101)</f>
        <v>1194.8881581167086</v>
      </c>
      <c r="Q131" s="43">
        <f>IF(Q43=0,"",1000000*Q43/[1]TrRoad_act!Q101)</f>
        <v>1170.0976113659226</v>
      </c>
    </row>
    <row r="132" spans="1:17" ht="11.5" customHeight="1" x14ac:dyDescent="0.35">
      <c r="A132" s="19" t="s">
        <v>41</v>
      </c>
      <c r="B132" s="45">
        <f>IF(B44=0,"",1000000*B44/[1]TrRoad_act!B102)</f>
        <v>1116.351269156414</v>
      </c>
      <c r="C132" s="45">
        <f>IF(C44=0,"",1000000*C44/[1]TrRoad_act!C102)</f>
        <v>1086.4481819589012</v>
      </c>
      <c r="D132" s="45">
        <f>IF(D44=0,"",1000000*D44/[1]TrRoad_act!D102)</f>
        <v>1077.5757775161005</v>
      </c>
      <c r="E132" s="45">
        <f>IF(E44=0,"",1000000*E44/[1]TrRoad_act!E102)</f>
        <v>1061.9269708243769</v>
      </c>
      <c r="F132" s="45">
        <f>IF(F44=0,"",1000000*F44/[1]TrRoad_act!F102)</f>
        <v>1034.1676749254264</v>
      </c>
      <c r="G132" s="45">
        <f>IF(G44=0,"",1000000*G44/[1]TrRoad_act!G102)</f>
        <v>1012.986886782565</v>
      </c>
      <c r="H132" s="45">
        <f>IF(H44=0,"",1000000*H44/[1]TrRoad_act!H102)</f>
        <v>989.28942914598895</v>
      </c>
      <c r="I132" s="45">
        <f>IF(I44=0,"",1000000*I44/[1]TrRoad_act!I102)</f>
        <v>967.2164906195344</v>
      </c>
      <c r="J132" s="45">
        <f>IF(J44=0,"",1000000*J44/[1]TrRoad_act!J102)</f>
        <v>901.85934527841994</v>
      </c>
      <c r="K132" s="45">
        <f>IF(K44=0,"",1000000*K44/[1]TrRoad_act!K102)</f>
        <v>883.48548852970214</v>
      </c>
      <c r="L132" s="45">
        <f>IF(L44=0,"",1000000*L44/[1]TrRoad_act!L102)</f>
        <v>849.77325959019902</v>
      </c>
      <c r="M132" s="45">
        <f>IF(M44=0,"",1000000*M44/[1]TrRoad_act!M102)</f>
        <v>826.75030453868749</v>
      </c>
      <c r="N132" s="45">
        <f>IF(N44=0,"",1000000*N44/[1]TrRoad_act!N102)</f>
        <v>796.94825516696017</v>
      </c>
      <c r="O132" s="45">
        <f>IF(O44=0,"",1000000*O44/[1]TrRoad_act!O102)</f>
        <v>781.56740072089394</v>
      </c>
      <c r="P132" s="45">
        <f>IF(P44=0,"",1000000*P44/[1]TrRoad_act!P102)</f>
        <v>776.96847230879609</v>
      </c>
      <c r="Q132" s="45">
        <f>IF(Q44=0,"",1000000*Q44/[1]TrRoad_act!Q102)</f>
        <v>763.81602056883094</v>
      </c>
    </row>
    <row r="133" spans="1:17" ht="11.5" customHeight="1" x14ac:dyDescent="0.35">
      <c r="A133" s="19" t="s">
        <v>42</v>
      </c>
      <c r="B133" s="45">
        <f>IF(B46=0,"",1000000*B46/[1]TrRoad_act!B103)</f>
        <v>1377.2164473792059</v>
      </c>
      <c r="C133" s="45">
        <f>IF(C46=0,"",1000000*C46/[1]TrRoad_act!C103)</f>
        <v>1352.439002042159</v>
      </c>
      <c r="D133" s="45">
        <f>IF(D46=0,"",1000000*D46/[1]TrRoad_act!D103)</f>
        <v>1342.0892122745638</v>
      </c>
      <c r="E133" s="45">
        <f>IF(E46=0,"",1000000*E46/[1]TrRoad_act!E103)</f>
        <v>1358.8161628526691</v>
      </c>
      <c r="F133" s="45">
        <f>IF(F46=0,"",1000000*F46/[1]TrRoad_act!F103)</f>
        <v>1352.2591281144948</v>
      </c>
      <c r="G133" s="45">
        <f>IF(G46=0,"",1000000*G46/[1]TrRoad_act!G103)</f>
        <v>1354.435925431063</v>
      </c>
      <c r="H133" s="45">
        <f>IF(H46=0,"",1000000*H46/[1]TrRoad_act!H103)</f>
        <v>1316.1820200980965</v>
      </c>
      <c r="I133" s="45">
        <f>IF(I46=0,"",1000000*I46/[1]TrRoad_act!I103)</f>
        <v>1308.7177447021461</v>
      </c>
      <c r="J133" s="45">
        <f>IF(J46=0,"",1000000*J46/[1]TrRoad_act!J103)</f>
        <v>1285.1012451174674</v>
      </c>
      <c r="K133" s="45">
        <f>IF(K46=0,"",1000000*K46/[1]TrRoad_act!K103)</f>
        <v>1282.2118292276034</v>
      </c>
      <c r="L133" s="45">
        <f>IF(L46=0,"",1000000*L46/[1]TrRoad_act!L103)</f>
        <v>1307.0353062956376</v>
      </c>
      <c r="M133" s="45">
        <f>IF(M46=0,"",1000000*M46/[1]TrRoad_act!M103)</f>
        <v>1306.7122567700244</v>
      </c>
      <c r="N133" s="45">
        <f>IF(N46=0,"",1000000*N46/[1]TrRoad_act!N103)</f>
        <v>1270.716810901775</v>
      </c>
      <c r="O133" s="45">
        <f>IF(O46=0,"",1000000*O46/[1]TrRoad_act!O103)</f>
        <v>1237.0844534143644</v>
      </c>
      <c r="P133" s="45">
        <f>IF(P46=0,"",1000000*P46/[1]TrRoad_act!P103)</f>
        <v>1236.4065977528533</v>
      </c>
      <c r="Q133" s="45">
        <f>IF(Q46=0,"",1000000*Q46/[1]TrRoad_act!Q103)</f>
        <v>1209.4337895679389</v>
      </c>
    </row>
    <row r="134" spans="1:17" ht="11.5" customHeight="1" x14ac:dyDescent="0.35">
      <c r="A134" s="19" t="s">
        <v>43</v>
      </c>
      <c r="B134" s="45">
        <f>IF(B48=0,"",1000000*B48/[1]TrRoad_act!B104)</f>
        <v>876.12467775022515</v>
      </c>
      <c r="C134" s="45">
        <f>IF(C48=0,"",1000000*C48/[1]TrRoad_act!C104)</f>
        <v>963.05326637751671</v>
      </c>
      <c r="D134" s="45">
        <f>IF(D48=0,"",1000000*D48/[1]TrRoad_act!D104)</f>
        <v>997.20436127642654</v>
      </c>
      <c r="E134" s="45">
        <f>IF(E48=0,"",1000000*E48/[1]TrRoad_act!E104)</f>
        <v>1007.5599104876239</v>
      </c>
      <c r="F134" s="45">
        <f>IF(F48=0,"",1000000*F48/[1]TrRoad_act!F104)</f>
        <v>1018.1343858800496</v>
      </c>
      <c r="G134" s="45">
        <f>IF(G48=0,"",1000000*G48/[1]TrRoad_act!G104)</f>
        <v>1005.1899637900367</v>
      </c>
      <c r="H134" s="45">
        <f>IF(H48=0,"",1000000*H48/[1]TrRoad_act!H104)</f>
        <v>991.73442928965051</v>
      </c>
      <c r="I134" s="45">
        <f>IF(I48=0,"",1000000*I48/[1]TrRoad_act!I104)</f>
        <v>985.45842341875948</v>
      </c>
      <c r="J134" s="45">
        <f>IF(J48=0,"",1000000*J48/[1]TrRoad_act!J104)</f>
        <v>959.45857573495334</v>
      </c>
      <c r="K134" s="45">
        <f>IF(K48=0,"",1000000*K48/[1]TrRoad_act!K104)</f>
        <v>923.37000301119758</v>
      </c>
      <c r="L134" s="45">
        <f>IF(L48=0,"",1000000*L48/[1]TrRoad_act!L104)</f>
        <v>921.59176725113207</v>
      </c>
      <c r="M134" s="45">
        <f>IF(M48=0,"",1000000*M48/[1]TrRoad_act!M104)</f>
        <v>910.39312468370133</v>
      </c>
      <c r="N134" s="45">
        <f>IF(N48=0,"",1000000*N48/[1]TrRoad_act!N104)</f>
        <v>909.55224481519156</v>
      </c>
      <c r="O134" s="45">
        <f>IF(O48=0,"",1000000*O48/[1]TrRoad_act!O104)</f>
        <v>915.22430208731146</v>
      </c>
      <c r="P134" s="45">
        <f>IF(P48=0,"",1000000*P48/[1]TrRoad_act!P104)</f>
        <v>899.19050903740401</v>
      </c>
      <c r="Q134" s="45">
        <f>IF(Q48=0,"",1000000*Q48/[1]TrRoad_act!Q104)</f>
        <v>889.73899002771168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450.10664933624463</v>
      </c>
      <c r="G136" s="45">
        <f>IF(G51=0,"",1000000*G51/[1]TrRoad_act!G106)</f>
        <v>448.90685978385119</v>
      </c>
      <c r="H136" s="45">
        <f>IF(H51=0,"",1000000*H51/[1]TrRoad_act!H106)</f>
        <v>444.15618900972964</v>
      </c>
      <c r="I136" s="45">
        <f>IF(I51=0,"",1000000*I51/[1]TrRoad_act!I106)</f>
        <v>440.00351451179966</v>
      </c>
      <c r="J136" s="45">
        <f>IF(J51=0,"",1000000*J51/[1]TrRoad_act!J106)</f>
        <v>437.59129811069852</v>
      </c>
      <c r="K136" s="45">
        <f>IF(K51=0,"",1000000*K51/[1]TrRoad_act!K106)</f>
        <v>434.17611516230795</v>
      </c>
      <c r="L136" s="45">
        <f>IF(L51=0,"",1000000*L51/[1]TrRoad_act!L106)</f>
        <v>433.91818999046245</v>
      </c>
      <c r="M136" s="45">
        <f>IF(M51=0,"",1000000*M51/[1]TrRoad_act!M106)</f>
        <v>441.59083533431408</v>
      </c>
      <c r="N136" s="45">
        <f>IF(N51=0,"",1000000*N51/[1]TrRoad_act!N106)</f>
        <v>435.83027163870986</v>
      </c>
      <c r="O136" s="45">
        <f>IF(O51=0,"",1000000*O51/[1]TrRoad_act!O106)</f>
        <v>429.96232326693155</v>
      </c>
      <c r="P136" s="45">
        <f>IF(P51=0,"",1000000*P51/[1]TrRoad_act!P106)</f>
        <v>438.88137781966742</v>
      </c>
      <c r="Q136" s="45">
        <f>IF(Q51=0,"",1000000*Q51/[1]TrRoad_act!Q106)</f>
        <v>443.29531131523561</v>
      </c>
    </row>
    <row r="137" spans="1:17" ht="11.5" customHeight="1" x14ac:dyDescent="0.35">
      <c r="A137" s="29" t="s">
        <v>58</v>
      </c>
      <c r="B137" s="44">
        <f>IF(B52=0,"",1000000*B52/[1]TrRoad_act!B107)</f>
        <v>11786.920819947671</v>
      </c>
      <c r="C137" s="44">
        <f>IF(C52=0,"",1000000*C52/[1]TrRoad_act!C107)</f>
        <v>11955.302045657532</v>
      </c>
      <c r="D137" s="44">
        <f>IF(D52=0,"",1000000*D52/[1]TrRoad_act!D107)</f>
        <v>11931.290856992764</v>
      </c>
      <c r="E137" s="44">
        <f>IF(E52=0,"",1000000*E52/[1]TrRoad_act!E107)</f>
        <v>12264.548740017621</v>
      </c>
      <c r="F137" s="44">
        <f>IF(F52=0,"",1000000*F52/[1]TrRoad_act!F107)</f>
        <v>12809.677380668616</v>
      </c>
      <c r="G137" s="44">
        <f>IF(G52=0,"",1000000*G52/[1]TrRoad_act!G107)</f>
        <v>13098.679336102412</v>
      </c>
      <c r="H137" s="44">
        <f>IF(H52=0,"",1000000*H52/[1]TrRoad_act!H107)</f>
        <v>13205.768311488509</v>
      </c>
      <c r="I137" s="44">
        <f>IF(I52=0,"",1000000*I52/[1]TrRoad_act!I107)</f>
        <v>13646.796523262754</v>
      </c>
      <c r="J137" s="44">
        <f>IF(J52=0,"",1000000*J52/[1]TrRoad_act!J107)</f>
        <v>13064.638780415644</v>
      </c>
      <c r="K137" s="44">
        <f>IF(K52=0,"",1000000*K52/[1]TrRoad_act!K107)</f>
        <v>12265.323492093108</v>
      </c>
      <c r="L137" s="44">
        <f>IF(L52=0,"",1000000*L52/[1]TrRoad_act!L107)</f>
        <v>12649.557697813923</v>
      </c>
      <c r="M137" s="44">
        <f>IF(M52=0,"",1000000*M52/[1]TrRoad_act!M107)</f>
        <v>12357.015453079111</v>
      </c>
      <c r="N137" s="44">
        <f>IF(N52=0,"",1000000*N52/[1]TrRoad_act!N107)</f>
        <v>12044.696014046405</v>
      </c>
      <c r="O137" s="44">
        <f>IF(O52=0,"",1000000*O52/[1]TrRoad_act!O107)</f>
        <v>11856.839069835965</v>
      </c>
      <c r="P137" s="44">
        <f>IF(P52=0,"",1000000*P52/[1]TrRoad_act!P107)</f>
        <v>11590.525498108105</v>
      </c>
      <c r="Q137" s="44">
        <f>IF(Q52=0,"",1000000*Q52/[1]TrRoad_act!Q107)</f>
        <v>11572.419346126189</v>
      </c>
    </row>
    <row r="138" spans="1:17" ht="11.5" customHeight="1" x14ac:dyDescent="0.35">
      <c r="A138" s="19" t="s">
        <v>52</v>
      </c>
      <c r="B138" s="45">
        <f>IF(B53=0,"",1000000*B53/[1]TrRoad_act!B108)</f>
        <v>9436.2196148632793</v>
      </c>
      <c r="C138" s="45">
        <f>IF(C53=0,"",1000000*C53/[1]TrRoad_act!C108)</f>
        <v>9618.3619780838471</v>
      </c>
      <c r="D138" s="45">
        <f>IF(D53=0,"",1000000*D53/[1]TrRoad_act!D108)</f>
        <v>9547.9492750343506</v>
      </c>
      <c r="E138" s="45">
        <f>IF(E53=0,"",1000000*E53/[1]TrRoad_act!E108)</f>
        <v>9768.5693032532508</v>
      </c>
      <c r="F138" s="45">
        <f>IF(F53=0,"",1000000*F53/[1]TrRoad_act!F108)</f>
        <v>10341.54696521436</v>
      </c>
      <c r="G138" s="45">
        <f>IF(G53=0,"",1000000*G53/[1]TrRoad_act!G108)</f>
        <v>10595.258327373906</v>
      </c>
      <c r="H138" s="45">
        <f>IF(H53=0,"",1000000*H53/[1]TrRoad_act!H108)</f>
        <v>10558.993046560852</v>
      </c>
      <c r="I138" s="45">
        <f>IF(I53=0,"",1000000*I53/[1]TrRoad_act!I108)</f>
        <v>11056.299274447871</v>
      </c>
      <c r="J138" s="45">
        <f>IF(J53=0,"",1000000*J53/[1]TrRoad_act!J108)</f>
        <v>10569.778356040193</v>
      </c>
      <c r="K138" s="45">
        <f>IF(K53=0,"",1000000*K53/[1]TrRoad_act!K108)</f>
        <v>9890.9116690904084</v>
      </c>
      <c r="L138" s="45">
        <f>IF(L53=0,"",1000000*L53/[1]TrRoad_act!L108)</f>
        <v>9950.2123348799378</v>
      </c>
      <c r="M138" s="45">
        <f>IF(M53=0,"",1000000*M53/[1]TrRoad_act!M108)</f>
        <v>9706.5938224238762</v>
      </c>
      <c r="N138" s="45">
        <f>IF(N53=0,"",1000000*N53/[1]TrRoad_act!N108)</f>
        <v>9224.4640555789611</v>
      </c>
      <c r="O138" s="45">
        <f>IF(O53=0,"",1000000*O53/[1]TrRoad_act!O108)</f>
        <v>8958.7585883310148</v>
      </c>
      <c r="P138" s="45">
        <f>IF(P53=0,"",1000000*P53/[1]TrRoad_act!P108)</f>
        <v>8938.6967260280144</v>
      </c>
      <c r="Q138" s="45">
        <f>IF(Q53=0,"",1000000*Q53/[1]TrRoad_act!Q108)</f>
        <v>8857.4260184169052</v>
      </c>
    </row>
    <row r="139" spans="1:17" ht="11.5" customHeight="1" x14ac:dyDescent="0.35">
      <c r="A139" s="40" t="s">
        <v>53</v>
      </c>
      <c r="B139" s="46">
        <f>IF(B55=0,"",1000000*B55/[1]TrRoad_act!B109)</f>
        <v>47234.307474498317</v>
      </c>
      <c r="C139" s="46">
        <f>IF(C55=0,"",1000000*C55/[1]TrRoad_act!C109)</f>
        <v>45564.088176458165</v>
      </c>
      <c r="D139" s="46">
        <f>IF(D55=0,"",1000000*D55/[1]TrRoad_act!D109)</f>
        <v>45152.040957916171</v>
      </c>
      <c r="E139" s="46">
        <f>IF(E55=0,"",1000000*E55/[1]TrRoad_act!E109)</f>
        <v>46610.410680830944</v>
      </c>
      <c r="F139" s="46">
        <f>IF(F55=0,"",1000000*F55/[1]TrRoad_act!F109)</f>
        <v>41793.775654033627</v>
      </c>
      <c r="G139" s="46">
        <f>IF(G55=0,"",1000000*G55/[1]TrRoad_act!G109)</f>
        <v>41722.026693005035</v>
      </c>
      <c r="H139" s="46">
        <f>IF(H55=0,"",1000000*H55/[1]TrRoad_act!H109)</f>
        <v>42731.239954633224</v>
      </c>
      <c r="I139" s="46">
        <f>IF(I55=0,"",1000000*I55/[1]TrRoad_act!I109)</f>
        <v>41596.58119941911</v>
      </c>
      <c r="J139" s="46">
        <f>IF(J55=0,"",1000000*J55/[1]TrRoad_act!J109)</f>
        <v>40504.524542129089</v>
      </c>
      <c r="K139" s="46">
        <f>IF(K55=0,"",1000000*K55/[1]TrRoad_act!K109)</f>
        <v>41469.116290953367</v>
      </c>
      <c r="L139" s="46">
        <f>IF(L55=0,"",1000000*L55/[1]TrRoad_act!L109)</f>
        <v>44429.081565612323</v>
      </c>
      <c r="M139" s="46">
        <f>IF(M55=0,"",1000000*M55/[1]TrRoad_act!M109)</f>
        <v>43833.554663096649</v>
      </c>
      <c r="N139" s="46">
        <f>IF(N55=0,"",1000000*N55/[1]TrRoad_act!N109)</f>
        <v>44951.68270036875</v>
      </c>
      <c r="O139" s="46">
        <f>IF(O55=0,"",1000000*O55/[1]TrRoad_act!O109)</f>
        <v>43818.504454827656</v>
      </c>
      <c r="P139" s="46">
        <f>IF(P55=0,"",1000000*P55/[1]TrRoad_act!P109)</f>
        <v>41057.943438351242</v>
      </c>
      <c r="Q139" s="46">
        <f>IF(Q55=0,"",1000000*Q55/[1]TrRoad_act!Q109)</f>
        <v>41750.104798789325</v>
      </c>
    </row>
    <row r="141" spans="1:17" ht="11.5" customHeight="1" x14ac:dyDescent="0.35">
      <c r="A141" s="13" t="s">
        <v>63</v>
      </c>
      <c r="B141" s="47">
        <f t="shared" ref="B141:Q143" si="17">IF(B17=0,0,B17/B$17)</f>
        <v>1</v>
      </c>
      <c r="C141" s="47">
        <f t="shared" si="17"/>
        <v>1</v>
      </c>
      <c r="D141" s="47">
        <f t="shared" si="17"/>
        <v>1</v>
      </c>
      <c r="E141" s="47">
        <f t="shared" si="17"/>
        <v>1</v>
      </c>
      <c r="F141" s="47">
        <f t="shared" si="17"/>
        <v>1</v>
      </c>
      <c r="G141" s="47">
        <f t="shared" si="17"/>
        <v>1</v>
      </c>
      <c r="H141" s="47">
        <f t="shared" si="17"/>
        <v>1</v>
      </c>
      <c r="I141" s="47">
        <f t="shared" si="17"/>
        <v>1</v>
      </c>
      <c r="J141" s="47">
        <f t="shared" si="17"/>
        <v>1</v>
      </c>
      <c r="K141" s="47">
        <f t="shared" si="17"/>
        <v>1</v>
      </c>
      <c r="L141" s="47">
        <f t="shared" si="17"/>
        <v>1</v>
      </c>
      <c r="M141" s="47">
        <f t="shared" si="17"/>
        <v>1</v>
      </c>
      <c r="N141" s="47">
        <f t="shared" si="17"/>
        <v>1</v>
      </c>
      <c r="O141" s="47">
        <f t="shared" si="17"/>
        <v>1</v>
      </c>
      <c r="P141" s="47">
        <f t="shared" si="17"/>
        <v>1</v>
      </c>
      <c r="Q141" s="47">
        <f t="shared" si="17"/>
        <v>1</v>
      </c>
    </row>
    <row r="142" spans="1:17" ht="11.5" customHeight="1" x14ac:dyDescent="0.35">
      <c r="A142" s="23" t="s">
        <v>21</v>
      </c>
      <c r="B142" s="48">
        <f t="shared" si="17"/>
        <v>0.67256100232382932</v>
      </c>
      <c r="C142" s="48">
        <f t="shared" si="17"/>
        <v>0.66884203223960326</v>
      </c>
      <c r="D142" s="48">
        <f t="shared" si="17"/>
        <v>0.66838879421143127</v>
      </c>
      <c r="E142" s="48">
        <f t="shared" si="17"/>
        <v>0.6599752005384113</v>
      </c>
      <c r="F142" s="48">
        <f t="shared" si="17"/>
        <v>0.65321253154195236</v>
      </c>
      <c r="G142" s="48">
        <f t="shared" si="17"/>
        <v>0.64429422233893807</v>
      </c>
      <c r="H142" s="48">
        <f t="shared" si="17"/>
        <v>0.64421545448017692</v>
      </c>
      <c r="I142" s="48">
        <f t="shared" si="17"/>
        <v>0.63638668809099552</v>
      </c>
      <c r="J142" s="48">
        <f t="shared" si="17"/>
        <v>0.63953404830574856</v>
      </c>
      <c r="K142" s="48">
        <f t="shared" si="17"/>
        <v>0.65055840231287942</v>
      </c>
      <c r="L142" s="48">
        <f t="shared" si="17"/>
        <v>0.64050987389220904</v>
      </c>
      <c r="M142" s="48">
        <f t="shared" si="17"/>
        <v>0.64059972425919387</v>
      </c>
      <c r="N142" s="48">
        <f t="shared" si="17"/>
        <v>0.64310200036596155</v>
      </c>
      <c r="O142" s="48">
        <f t="shared" si="17"/>
        <v>0.64501658405029061</v>
      </c>
      <c r="P142" s="48">
        <f t="shared" si="17"/>
        <v>0.65122452709150735</v>
      </c>
      <c r="Q142" s="48">
        <f t="shared" si="17"/>
        <v>0.65027870503893048</v>
      </c>
    </row>
    <row r="143" spans="1:17" ht="11.5" customHeight="1" x14ac:dyDescent="0.35">
      <c r="A143" s="49" t="s">
        <v>56</v>
      </c>
      <c r="B143" s="50">
        <f t="shared" si="17"/>
        <v>1.2685874781740476E-2</v>
      </c>
      <c r="C143" s="50">
        <f t="shared" si="17"/>
        <v>1.2843624367618019E-2</v>
      </c>
      <c r="D143" s="50">
        <f t="shared" si="17"/>
        <v>1.281327735353977E-2</v>
      </c>
      <c r="E143" s="50">
        <f t="shared" si="17"/>
        <v>1.2994606665525996E-2</v>
      </c>
      <c r="F143" s="50">
        <f t="shared" si="17"/>
        <v>1.2887473551458778E-2</v>
      </c>
      <c r="G143" s="50">
        <f t="shared" si="17"/>
        <v>1.3158342147015419E-2</v>
      </c>
      <c r="H143" s="50">
        <f t="shared" si="17"/>
        <v>1.2613921509126078E-2</v>
      </c>
      <c r="I143" s="50">
        <f t="shared" si="17"/>
        <v>1.1989751098681625E-2</v>
      </c>
      <c r="J143" s="50">
        <f t="shared" si="17"/>
        <v>1.2487860256804055E-2</v>
      </c>
      <c r="K143" s="50">
        <f t="shared" si="17"/>
        <v>1.2652429905666198E-2</v>
      </c>
      <c r="L143" s="50">
        <f t="shared" si="17"/>
        <v>1.2880343183847082E-2</v>
      </c>
      <c r="M143" s="50">
        <f t="shared" si="17"/>
        <v>1.3025366492918002E-2</v>
      </c>
      <c r="N143" s="50">
        <f t="shared" si="17"/>
        <v>1.3120858324520443E-2</v>
      </c>
      <c r="O143" s="50">
        <f t="shared" si="17"/>
        <v>1.3040819338745511E-2</v>
      </c>
      <c r="P143" s="50">
        <f t="shared" si="17"/>
        <v>1.3144895919764933E-2</v>
      </c>
      <c r="Q143" s="50">
        <f t="shared" si="17"/>
        <v>1.308345820707927E-2</v>
      </c>
    </row>
    <row r="144" spans="1:17" ht="11.5" customHeight="1" x14ac:dyDescent="0.35">
      <c r="A144" s="51" t="s">
        <v>40</v>
      </c>
      <c r="B144" s="52">
        <f t="shared" ref="B144:Q145" si="18">IF(B21=0,0,B21/B$17)</f>
        <v>0.60749015845512577</v>
      </c>
      <c r="C144" s="52">
        <f t="shared" si="18"/>
        <v>0.60436348903477621</v>
      </c>
      <c r="D144" s="52">
        <f t="shared" si="18"/>
        <v>0.60487837227845409</v>
      </c>
      <c r="E144" s="52">
        <f t="shared" si="18"/>
        <v>0.59671088206586609</v>
      </c>
      <c r="F144" s="52">
        <f t="shared" si="18"/>
        <v>0.59093150353932888</v>
      </c>
      <c r="G144" s="52">
        <f t="shared" si="18"/>
        <v>0.58261986919685282</v>
      </c>
      <c r="H144" s="52">
        <f t="shared" si="18"/>
        <v>0.58361008827520455</v>
      </c>
      <c r="I144" s="52">
        <f t="shared" si="18"/>
        <v>0.57711015631253026</v>
      </c>
      <c r="J144" s="52">
        <f t="shared" si="18"/>
        <v>0.57892487161639272</v>
      </c>
      <c r="K144" s="52">
        <f t="shared" si="18"/>
        <v>0.58943348609717661</v>
      </c>
      <c r="L144" s="52">
        <f t="shared" si="18"/>
        <v>0.57916821253165729</v>
      </c>
      <c r="M144" s="52">
        <f t="shared" si="18"/>
        <v>0.5789514333871153</v>
      </c>
      <c r="N144" s="52">
        <f t="shared" si="18"/>
        <v>0.58111604305792264</v>
      </c>
      <c r="O144" s="52">
        <f t="shared" si="18"/>
        <v>0.58257830405195676</v>
      </c>
      <c r="P144" s="52">
        <f t="shared" si="18"/>
        <v>0.58898257967838374</v>
      </c>
      <c r="Q144" s="52">
        <f t="shared" si="18"/>
        <v>0.58713848864956608</v>
      </c>
    </row>
    <row r="145" spans="1:17" ht="11.5" customHeight="1" x14ac:dyDescent="0.35">
      <c r="A145" s="53" t="s">
        <v>41</v>
      </c>
      <c r="B145" s="54">
        <f t="shared" si="18"/>
        <v>0.44197498686159847</v>
      </c>
      <c r="C145" s="54">
        <f t="shared" si="18"/>
        <v>0.42800674970198593</v>
      </c>
      <c r="D145" s="54">
        <f t="shared" si="18"/>
        <v>0.41678991955780631</v>
      </c>
      <c r="E145" s="54">
        <f t="shared" si="18"/>
        <v>0.39685738515772062</v>
      </c>
      <c r="F145" s="54">
        <f t="shared" si="18"/>
        <v>0.37661992646854281</v>
      </c>
      <c r="G145" s="54">
        <f t="shared" si="18"/>
        <v>0.35875755134865939</v>
      </c>
      <c r="H145" s="54">
        <f t="shared" si="18"/>
        <v>0.34102645551188321</v>
      </c>
      <c r="I145" s="54">
        <f t="shared" si="18"/>
        <v>0.3255370564419594</v>
      </c>
      <c r="J145" s="54">
        <f t="shared" si="18"/>
        <v>0.31439544215322918</v>
      </c>
      <c r="K145" s="54">
        <f t="shared" si="18"/>
        <v>0.30983821776341786</v>
      </c>
      <c r="L145" s="54">
        <f t="shared" si="18"/>
        <v>0.29411790232533397</v>
      </c>
      <c r="M145" s="54">
        <f t="shared" si="18"/>
        <v>0.28481086116870996</v>
      </c>
      <c r="N145" s="54">
        <f t="shared" si="18"/>
        <v>0.27381938580800969</v>
      </c>
      <c r="O145" s="54">
        <f t="shared" si="18"/>
        <v>0.26669616300672994</v>
      </c>
      <c r="P145" s="54">
        <f t="shared" si="18"/>
        <v>0.26099926377105148</v>
      </c>
      <c r="Q145" s="54">
        <f t="shared" si="18"/>
        <v>0.25232416556154735</v>
      </c>
    </row>
    <row r="146" spans="1:17" ht="11.5" customHeight="1" x14ac:dyDescent="0.35">
      <c r="A146" s="53" t="s">
        <v>42</v>
      </c>
      <c r="B146" s="54">
        <f t="shared" ref="B146:Q146" si="19">IF(B24=0,0,B24/B$17)</f>
        <v>0.15210176588740421</v>
      </c>
      <c r="C146" s="54">
        <f t="shared" si="19"/>
        <v>0.16237310349167547</v>
      </c>
      <c r="D146" s="54">
        <f t="shared" si="19"/>
        <v>0.17357851078528563</v>
      </c>
      <c r="E146" s="54">
        <f t="shared" si="19"/>
        <v>0.1850362977286743</v>
      </c>
      <c r="F146" s="54">
        <f t="shared" si="19"/>
        <v>0.19871957958967676</v>
      </c>
      <c r="G146" s="54">
        <f t="shared" si="19"/>
        <v>0.20763607601054618</v>
      </c>
      <c r="H146" s="54">
        <f t="shared" si="19"/>
        <v>0.2260326961043406</v>
      </c>
      <c r="I146" s="54">
        <f t="shared" si="19"/>
        <v>0.23523979324556135</v>
      </c>
      <c r="J146" s="54">
        <f t="shared" si="19"/>
        <v>0.24731054689607615</v>
      </c>
      <c r="K146" s="54">
        <f t="shared" si="19"/>
        <v>0.26091586882938472</v>
      </c>
      <c r="L146" s="54">
        <f t="shared" si="19"/>
        <v>0.26585283193266079</v>
      </c>
      <c r="M146" s="54">
        <f t="shared" si="19"/>
        <v>0.27396389452099146</v>
      </c>
      <c r="N146" s="54">
        <f t="shared" si="19"/>
        <v>0.2863369961335685</v>
      </c>
      <c r="O146" s="54">
        <f t="shared" si="19"/>
        <v>0.29330101572704081</v>
      </c>
      <c r="P146" s="54">
        <f t="shared" si="19"/>
        <v>0.30523631019228409</v>
      </c>
      <c r="Q146" s="54">
        <f t="shared" si="19"/>
        <v>0.31184082753832004</v>
      </c>
    </row>
    <row r="147" spans="1:17" ht="11.5" customHeight="1" x14ac:dyDescent="0.35">
      <c r="A147" s="53" t="s">
        <v>43</v>
      </c>
      <c r="B147" s="54">
        <f t="shared" ref="B147:Q148" si="20">IF(B26=0,0,B26/B$17)</f>
        <v>1.2358658240781891E-2</v>
      </c>
      <c r="C147" s="54">
        <f t="shared" si="20"/>
        <v>1.2790995344896843E-2</v>
      </c>
      <c r="D147" s="54">
        <f t="shared" si="20"/>
        <v>1.333750428896693E-2</v>
      </c>
      <c r="E147" s="54">
        <f t="shared" si="20"/>
        <v>1.3681073474692291E-2</v>
      </c>
      <c r="F147" s="54">
        <f t="shared" si="20"/>
        <v>1.4438052723269479E-2</v>
      </c>
      <c r="G147" s="54">
        <f t="shared" si="20"/>
        <v>1.4831791534107042E-2</v>
      </c>
      <c r="H147" s="54">
        <f t="shared" si="20"/>
        <v>1.5000525578679339E-2</v>
      </c>
      <c r="I147" s="54">
        <f t="shared" si="20"/>
        <v>1.4629988799561081E-2</v>
      </c>
      <c r="J147" s="54">
        <f t="shared" si="20"/>
        <v>1.5330071709766727E-2</v>
      </c>
      <c r="K147" s="54">
        <f t="shared" si="20"/>
        <v>1.6473076166017654E-2</v>
      </c>
      <c r="L147" s="54">
        <f t="shared" si="20"/>
        <v>1.6665253921203202E-2</v>
      </c>
      <c r="M147" s="54">
        <f t="shared" si="20"/>
        <v>1.7496178009115872E-2</v>
      </c>
      <c r="N147" s="54">
        <f t="shared" si="20"/>
        <v>1.7947673791532441E-2</v>
      </c>
      <c r="O147" s="54">
        <f t="shared" si="20"/>
        <v>1.922681183114186E-2</v>
      </c>
      <c r="P147" s="54">
        <f t="shared" si="20"/>
        <v>1.9045845611278537E-2</v>
      </c>
      <c r="Q147" s="54">
        <f t="shared" si="20"/>
        <v>1.8989852419426762E-2</v>
      </c>
    </row>
    <row r="148" spans="1:17" ht="11.5" customHeight="1" x14ac:dyDescent="0.35">
      <c r="A148" s="53" t="s">
        <v>44</v>
      </c>
      <c r="B148" s="54">
        <f t="shared" si="20"/>
        <v>1.0547474653412492E-3</v>
      </c>
      <c r="C148" s="54">
        <f t="shared" si="20"/>
        <v>1.1926404962180593E-3</v>
      </c>
      <c r="D148" s="54">
        <f t="shared" si="20"/>
        <v>1.1724376463952259E-3</v>
      </c>
      <c r="E148" s="54">
        <f t="shared" si="20"/>
        <v>1.1361182240609792E-3</v>
      </c>
      <c r="F148" s="54">
        <f t="shared" si="20"/>
        <v>1.1539340480966867E-3</v>
      </c>
      <c r="G148" s="54">
        <f t="shared" si="20"/>
        <v>1.3944375671682378E-3</v>
      </c>
      <c r="H148" s="54">
        <f t="shared" si="20"/>
        <v>1.5503502309312204E-3</v>
      </c>
      <c r="I148" s="54">
        <f t="shared" si="20"/>
        <v>1.7032275944118657E-3</v>
      </c>
      <c r="J148" s="54">
        <f t="shared" si="20"/>
        <v>1.8869607237259711E-3</v>
      </c>
      <c r="K148" s="54">
        <f t="shared" si="20"/>
        <v>2.2026544685932567E-3</v>
      </c>
      <c r="L148" s="54">
        <f t="shared" si="20"/>
        <v>2.520707759532509E-3</v>
      </c>
      <c r="M148" s="54">
        <f t="shared" si="20"/>
        <v>2.6469121132196866E-3</v>
      </c>
      <c r="N148" s="54">
        <f t="shared" si="20"/>
        <v>2.947120873452517E-3</v>
      </c>
      <c r="O148" s="54">
        <f t="shared" si="20"/>
        <v>3.2212825039789777E-3</v>
      </c>
      <c r="P148" s="54">
        <f t="shared" si="20"/>
        <v>3.4287631365437369E-3</v>
      </c>
      <c r="Q148" s="54">
        <f t="shared" si="20"/>
        <v>3.5132634258406453E-3</v>
      </c>
    </row>
    <row r="149" spans="1:17" ht="11.5" customHeight="1" x14ac:dyDescent="0.35">
      <c r="A149" s="53" t="s">
        <v>57</v>
      </c>
      <c r="B149" s="54">
        <f t="shared" ref="B149:Q149" si="21">IF(B29=0,0,B29/B$17)</f>
        <v>0</v>
      </c>
      <c r="C149" s="54">
        <f t="shared" si="21"/>
        <v>0</v>
      </c>
      <c r="D149" s="54">
        <f t="shared" si="21"/>
        <v>0</v>
      </c>
      <c r="E149" s="54">
        <f t="shared" si="21"/>
        <v>0</v>
      </c>
      <c r="F149" s="54">
        <f t="shared" si="21"/>
        <v>0</v>
      </c>
      <c r="G149" s="54">
        <f t="shared" si="21"/>
        <v>0</v>
      </c>
      <c r="H149" s="54">
        <f t="shared" si="21"/>
        <v>0</v>
      </c>
      <c r="I149" s="54">
        <f t="shared" si="21"/>
        <v>0</v>
      </c>
      <c r="J149" s="54">
        <f t="shared" si="21"/>
        <v>1.9270408104354962E-7</v>
      </c>
      <c r="K149" s="54">
        <f t="shared" si="21"/>
        <v>2.5007683567392925E-7</v>
      </c>
      <c r="L149" s="54">
        <f t="shared" si="21"/>
        <v>6.5996103598860088E-7</v>
      </c>
      <c r="M149" s="54">
        <f t="shared" si="21"/>
        <v>9.3571145913348906E-7</v>
      </c>
      <c r="N149" s="54">
        <f t="shared" si="21"/>
        <v>9.9402211596885339E-6</v>
      </c>
      <c r="O149" s="54">
        <f t="shared" si="21"/>
        <v>4.1112380054965142E-5</v>
      </c>
      <c r="P149" s="54">
        <f t="shared" si="21"/>
        <v>1.3019435620463719E-4</v>
      </c>
      <c r="Q149" s="54">
        <f t="shared" si="21"/>
        <v>2.5216810319875438E-4</v>
      </c>
    </row>
    <row r="150" spans="1:17" ht="11.5" customHeight="1" x14ac:dyDescent="0.35">
      <c r="A150" s="53" t="s">
        <v>48</v>
      </c>
      <c r="B150" s="54">
        <f t="shared" ref="B150:Q152" si="22">IF(B32=0,0,B32/B$17)</f>
        <v>0</v>
      </c>
      <c r="C150" s="54">
        <f t="shared" si="22"/>
        <v>0</v>
      </c>
      <c r="D150" s="54">
        <f t="shared" si="22"/>
        <v>0</v>
      </c>
      <c r="E150" s="54">
        <f t="shared" si="22"/>
        <v>7.4807178418476647E-9</v>
      </c>
      <c r="F150" s="54">
        <f t="shared" si="22"/>
        <v>1.070974310132201E-8</v>
      </c>
      <c r="G150" s="54">
        <f t="shared" si="22"/>
        <v>1.2736371950667051E-8</v>
      </c>
      <c r="H150" s="54">
        <f t="shared" si="22"/>
        <v>6.0849370099984083E-8</v>
      </c>
      <c r="I150" s="54">
        <f t="shared" si="22"/>
        <v>9.0231036632133589E-8</v>
      </c>
      <c r="J150" s="54">
        <f t="shared" si="22"/>
        <v>1.657429513754639E-6</v>
      </c>
      <c r="K150" s="54">
        <f t="shared" si="22"/>
        <v>3.4187929274774717E-6</v>
      </c>
      <c r="L150" s="54">
        <f t="shared" si="22"/>
        <v>1.0856631890818183E-5</v>
      </c>
      <c r="M150" s="54">
        <f t="shared" si="22"/>
        <v>3.2651863619310528E-5</v>
      </c>
      <c r="N150" s="54">
        <f t="shared" si="22"/>
        <v>5.4926230199899557E-5</v>
      </c>
      <c r="O150" s="54">
        <f t="shared" si="22"/>
        <v>9.1918603010130798E-5</v>
      </c>
      <c r="P150" s="54">
        <f t="shared" si="22"/>
        <v>1.4220261102120563E-4</v>
      </c>
      <c r="Q150" s="54">
        <f t="shared" si="22"/>
        <v>2.1821160123246301E-4</v>
      </c>
    </row>
    <row r="151" spans="1:17" ht="11.5" customHeight="1" x14ac:dyDescent="0.35">
      <c r="A151" s="51" t="s">
        <v>49</v>
      </c>
      <c r="B151" s="52">
        <f t="shared" si="22"/>
        <v>5.238496908696301E-2</v>
      </c>
      <c r="C151" s="52">
        <f t="shared" si="22"/>
        <v>5.1634918837208964E-2</v>
      </c>
      <c r="D151" s="52">
        <f t="shared" si="22"/>
        <v>5.0697144579437414E-2</v>
      </c>
      <c r="E151" s="52">
        <f t="shared" si="22"/>
        <v>5.0269711807019266E-2</v>
      </c>
      <c r="F151" s="52">
        <f t="shared" si="22"/>
        <v>4.9393554451164667E-2</v>
      </c>
      <c r="G151" s="52">
        <f t="shared" si="22"/>
        <v>4.8516010995069733E-2</v>
      </c>
      <c r="H151" s="52">
        <f t="shared" si="22"/>
        <v>4.7991444695846361E-2</v>
      </c>
      <c r="I151" s="52">
        <f t="shared" si="22"/>
        <v>4.7286780679783577E-2</v>
      </c>
      <c r="J151" s="52">
        <f t="shared" si="22"/>
        <v>4.8121316432551756E-2</v>
      </c>
      <c r="K151" s="52">
        <f t="shared" si="22"/>
        <v>4.8472486310036693E-2</v>
      </c>
      <c r="L151" s="52">
        <f t="shared" si="22"/>
        <v>4.8461318176704682E-2</v>
      </c>
      <c r="M151" s="52">
        <f t="shared" si="22"/>
        <v>4.8622924379160451E-2</v>
      </c>
      <c r="N151" s="52">
        <f t="shared" si="22"/>
        <v>4.8865098983518498E-2</v>
      </c>
      <c r="O151" s="52">
        <f t="shared" si="22"/>
        <v>4.9397460659588333E-2</v>
      </c>
      <c r="P151" s="52">
        <f t="shared" si="22"/>
        <v>4.9097051493358648E-2</v>
      </c>
      <c r="Q151" s="52">
        <f t="shared" si="22"/>
        <v>5.0056758182285166E-2</v>
      </c>
    </row>
    <row r="152" spans="1:17" ht="11.5" customHeight="1" x14ac:dyDescent="0.35">
      <c r="A152" s="53" t="s">
        <v>41</v>
      </c>
      <c r="B152" s="54">
        <f t="shared" si="22"/>
        <v>2.2304499871477981E-4</v>
      </c>
      <c r="C152" s="54">
        <f t="shared" si="22"/>
        <v>2.0783283520167033E-4</v>
      </c>
      <c r="D152" s="54">
        <f t="shared" si="22"/>
        <v>1.9472513666761042E-4</v>
      </c>
      <c r="E152" s="54">
        <f t="shared" si="22"/>
        <v>1.5976490329997305E-4</v>
      </c>
      <c r="F152" s="54">
        <f t="shared" si="22"/>
        <v>1.382349541976297E-4</v>
      </c>
      <c r="G152" s="54">
        <f t="shared" si="22"/>
        <v>1.2106267910540818E-4</v>
      </c>
      <c r="H152" s="54">
        <f t="shared" si="22"/>
        <v>1.0928481431021105E-4</v>
      </c>
      <c r="I152" s="54">
        <f t="shared" si="22"/>
        <v>9.3531526196358238E-5</v>
      </c>
      <c r="J152" s="54">
        <f t="shared" si="22"/>
        <v>8.6291961583910321E-5</v>
      </c>
      <c r="K152" s="54">
        <f t="shared" si="22"/>
        <v>7.7387774803886587E-5</v>
      </c>
      <c r="L152" s="54">
        <f t="shared" si="22"/>
        <v>6.9260034693206272E-5</v>
      </c>
      <c r="M152" s="54">
        <f t="shared" si="22"/>
        <v>6.1884261422519773E-5</v>
      </c>
      <c r="N152" s="54">
        <f t="shared" si="22"/>
        <v>5.6538798822404518E-5</v>
      </c>
      <c r="O152" s="54">
        <f t="shared" si="22"/>
        <v>5.7040272626874326E-5</v>
      </c>
      <c r="P152" s="54">
        <f t="shared" si="22"/>
        <v>4.7955437898566086E-5</v>
      </c>
      <c r="Q152" s="54">
        <f t="shared" si="22"/>
        <v>4.3185440699896119E-5</v>
      </c>
    </row>
    <row r="153" spans="1:17" ht="11.5" customHeight="1" x14ac:dyDescent="0.35">
      <c r="A153" s="53" t="s">
        <v>42</v>
      </c>
      <c r="B153" s="54">
        <f t="shared" ref="B153:Q153" si="23">IF(B36=0,0,B36/B$17)</f>
        <v>5.1791371041505704E-2</v>
      </c>
      <c r="C153" s="54">
        <f t="shared" si="23"/>
        <v>5.0929683855135632E-2</v>
      </c>
      <c r="D153" s="54">
        <f t="shared" si="23"/>
        <v>5.0001585448060583E-2</v>
      </c>
      <c r="E153" s="54">
        <f t="shared" si="23"/>
        <v>4.9439055332428615E-2</v>
      </c>
      <c r="F153" s="54">
        <f t="shared" si="23"/>
        <v>4.8501055232735561E-2</v>
      </c>
      <c r="G153" s="54">
        <f t="shared" si="23"/>
        <v>4.7609802317933193E-2</v>
      </c>
      <c r="H153" s="54">
        <f t="shared" si="23"/>
        <v>4.6919071506758059E-2</v>
      </c>
      <c r="I153" s="54">
        <f t="shared" si="23"/>
        <v>4.6167267123905842E-2</v>
      </c>
      <c r="J153" s="54">
        <f t="shared" si="23"/>
        <v>4.6934211803994992E-2</v>
      </c>
      <c r="K153" s="54">
        <f t="shared" si="23"/>
        <v>4.7116722645615505E-2</v>
      </c>
      <c r="L153" s="54">
        <f t="shared" si="23"/>
        <v>4.6983263739564816E-2</v>
      </c>
      <c r="M153" s="54">
        <f t="shared" si="23"/>
        <v>4.689947038482397E-2</v>
      </c>
      <c r="N153" s="54">
        <f t="shared" si="23"/>
        <v>4.6864667420189306E-2</v>
      </c>
      <c r="O153" s="54">
        <f t="shared" si="23"/>
        <v>4.7273146370600989E-2</v>
      </c>
      <c r="P153" s="54">
        <f t="shared" si="23"/>
        <v>4.6950375463217821E-2</v>
      </c>
      <c r="Q153" s="54">
        <f t="shared" si="23"/>
        <v>4.7132370685919446E-2</v>
      </c>
    </row>
    <row r="154" spans="1:17" ht="11.5" customHeight="1" x14ac:dyDescent="0.35">
      <c r="A154" s="53" t="s">
        <v>43</v>
      </c>
      <c r="B154" s="54">
        <f t="shared" ref="B154:Q155" si="24">IF(B38=0,0,B38/B$17)</f>
        <v>4.6613211435915565E-5</v>
      </c>
      <c r="C154" s="54">
        <f t="shared" si="24"/>
        <v>4.4738088114047625E-5</v>
      </c>
      <c r="D154" s="54">
        <f t="shared" si="24"/>
        <v>4.1926819318433165E-5</v>
      </c>
      <c r="E154" s="54">
        <f t="shared" si="24"/>
        <v>4.0277556745369974E-5</v>
      </c>
      <c r="F154" s="54">
        <f t="shared" si="24"/>
        <v>7.6804582924036954E-5</v>
      </c>
      <c r="G154" s="54">
        <f t="shared" si="24"/>
        <v>7.7540735573581096E-5</v>
      </c>
      <c r="H154" s="54">
        <f t="shared" si="24"/>
        <v>7.3538620610220522E-5</v>
      </c>
      <c r="I154" s="54">
        <f t="shared" si="24"/>
        <v>7.6398288653750068E-5</v>
      </c>
      <c r="J154" s="54">
        <f t="shared" si="24"/>
        <v>7.8927613276417915E-5</v>
      </c>
      <c r="K154" s="54">
        <f t="shared" si="24"/>
        <v>8.4647696430341433E-5</v>
      </c>
      <c r="L154" s="54">
        <f t="shared" si="24"/>
        <v>8.6080014121499572E-5</v>
      </c>
      <c r="M154" s="54">
        <f t="shared" si="24"/>
        <v>8.5315042374653583E-5</v>
      </c>
      <c r="N154" s="54">
        <f t="shared" si="24"/>
        <v>8.4039170399681113E-5</v>
      </c>
      <c r="O154" s="54">
        <f t="shared" si="24"/>
        <v>8.2795316336427643E-5</v>
      </c>
      <c r="P154" s="54">
        <f t="shared" si="24"/>
        <v>7.9897891471268249E-5</v>
      </c>
      <c r="Q154" s="54">
        <f t="shared" si="24"/>
        <v>7.4582577626933845E-5</v>
      </c>
    </row>
    <row r="155" spans="1:17" ht="11.5" customHeight="1" x14ac:dyDescent="0.35">
      <c r="A155" s="53" t="s">
        <v>44</v>
      </c>
      <c r="B155" s="54">
        <f t="shared" si="24"/>
        <v>2.4048875533600137E-4</v>
      </c>
      <c r="C155" s="54">
        <f t="shared" si="24"/>
        <v>3.6826277226297254E-4</v>
      </c>
      <c r="D155" s="54">
        <f t="shared" si="24"/>
        <v>3.7406201947445469E-4</v>
      </c>
      <c r="E155" s="54">
        <f t="shared" si="24"/>
        <v>5.4862740983298568E-4</v>
      </c>
      <c r="F155" s="54">
        <f t="shared" si="24"/>
        <v>5.9670374832580515E-4</v>
      </c>
      <c r="G155" s="54">
        <f t="shared" si="24"/>
        <v>6.1235384956407311E-4</v>
      </c>
      <c r="H155" s="54">
        <f t="shared" si="24"/>
        <v>7.987881171239422E-4</v>
      </c>
      <c r="I155" s="54">
        <f t="shared" si="24"/>
        <v>8.6085560999604261E-4</v>
      </c>
      <c r="J155" s="54">
        <f t="shared" si="24"/>
        <v>9.2955212749858747E-4</v>
      </c>
      <c r="K155" s="54">
        <f t="shared" si="24"/>
        <v>1.0966666413198382E-3</v>
      </c>
      <c r="L155" s="54">
        <f t="shared" si="24"/>
        <v>1.2099050134905646E-3</v>
      </c>
      <c r="M155" s="54">
        <f t="shared" si="24"/>
        <v>1.457950914013731E-3</v>
      </c>
      <c r="N155" s="54">
        <f t="shared" si="24"/>
        <v>1.738058345958001E-3</v>
      </c>
      <c r="O155" s="54">
        <f t="shared" si="24"/>
        <v>1.8202723774742133E-3</v>
      </c>
      <c r="P155" s="54">
        <f t="shared" si="24"/>
        <v>1.8637290871535135E-3</v>
      </c>
      <c r="Q155" s="54">
        <f t="shared" si="24"/>
        <v>2.6366641947276029E-3</v>
      </c>
    </row>
    <row r="156" spans="1:17" ht="11.5" customHeight="1" x14ac:dyDescent="0.35">
      <c r="A156" s="53" t="s">
        <v>48</v>
      </c>
      <c r="B156" s="54">
        <f t="shared" ref="B156:Q159" si="25">IF(B41=0,0,B41/B$17)</f>
        <v>8.3451079970598582E-5</v>
      </c>
      <c r="C156" s="54">
        <f t="shared" si="25"/>
        <v>8.4401286494642755E-5</v>
      </c>
      <c r="D156" s="54">
        <f t="shared" si="25"/>
        <v>8.4845155916333763E-5</v>
      </c>
      <c r="E156" s="54">
        <f t="shared" si="25"/>
        <v>8.1986604712325892E-5</v>
      </c>
      <c r="F156" s="54">
        <f t="shared" si="25"/>
        <v>8.0755932981637607E-5</v>
      </c>
      <c r="G156" s="54">
        <f t="shared" si="25"/>
        <v>9.5251412893477641E-5</v>
      </c>
      <c r="H156" s="54">
        <f t="shared" si="25"/>
        <v>9.0761637043932736E-5</v>
      </c>
      <c r="I156" s="54">
        <f t="shared" si="25"/>
        <v>8.8728131031593326E-5</v>
      </c>
      <c r="J156" s="54">
        <f t="shared" si="25"/>
        <v>9.2332926197848312E-5</v>
      </c>
      <c r="K156" s="54">
        <f t="shared" si="25"/>
        <v>9.7061551867118895E-5</v>
      </c>
      <c r="L156" s="54">
        <f t="shared" si="25"/>
        <v>1.1280937483459463E-4</v>
      </c>
      <c r="M156" s="54">
        <f t="shared" si="25"/>
        <v>1.1830377652557066E-4</v>
      </c>
      <c r="N156" s="54">
        <f t="shared" si="25"/>
        <v>1.2179524814910674E-4</v>
      </c>
      <c r="O156" s="54">
        <f t="shared" si="25"/>
        <v>1.6420632254982896E-4</v>
      </c>
      <c r="P156" s="54">
        <f t="shared" si="25"/>
        <v>1.5509361361748113E-4</v>
      </c>
      <c r="Q156" s="54">
        <f t="shared" si="25"/>
        <v>1.6995528331128663E-4</v>
      </c>
    </row>
    <row r="157" spans="1:17" ht="11.5" customHeight="1" x14ac:dyDescent="0.35">
      <c r="A157" s="23" t="s">
        <v>22</v>
      </c>
      <c r="B157" s="48">
        <f t="shared" si="25"/>
        <v>0.32743899767617057</v>
      </c>
      <c r="C157" s="48">
        <f t="shared" si="25"/>
        <v>0.33115796776039658</v>
      </c>
      <c r="D157" s="48">
        <f t="shared" si="25"/>
        <v>0.33161120578856873</v>
      </c>
      <c r="E157" s="48">
        <f t="shared" si="25"/>
        <v>0.34002479946158859</v>
      </c>
      <c r="F157" s="48">
        <f t="shared" si="25"/>
        <v>0.3467874684580477</v>
      </c>
      <c r="G157" s="48">
        <f t="shared" si="25"/>
        <v>0.35570577766106187</v>
      </c>
      <c r="H157" s="48">
        <f t="shared" si="25"/>
        <v>0.35578454551982314</v>
      </c>
      <c r="I157" s="48">
        <f t="shared" si="25"/>
        <v>0.36361331190900442</v>
      </c>
      <c r="J157" s="48">
        <f t="shared" si="25"/>
        <v>0.36046595169425139</v>
      </c>
      <c r="K157" s="48">
        <f t="shared" si="25"/>
        <v>0.34944159768712052</v>
      </c>
      <c r="L157" s="48">
        <f t="shared" si="25"/>
        <v>0.35949012610779102</v>
      </c>
      <c r="M157" s="48">
        <f t="shared" si="25"/>
        <v>0.35940027574080619</v>
      </c>
      <c r="N157" s="48">
        <f t="shared" si="25"/>
        <v>0.35689799963403845</v>
      </c>
      <c r="O157" s="48">
        <f t="shared" si="25"/>
        <v>0.35498341594970939</v>
      </c>
      <c r="P157" s="48">
        <f t="shared" si="25"/>
        <v>0.3487754729084927</v>
      </c>
      <c r="Q157" s="48">
        <f t="shared" si="25"/>
        <v>0.34972129496106957</v>
      </c>
    </row>
    <row r="158" spans="1:17" ht="11.5" customHeight="1" x14ac:dyDescent="0.35">
      <c r="A158" s="49" t="s">
        <v>50</v>
      </c>
      <c r="B158" s="50">
        <f t="shared" si="25"/>
        <v>0.10694036469648836</v>
      </c>
      <c r="C158" s="50">
        <f t="shared" si="25"/>
        <v>0.10700321198712964</v>
      </c>
      <c r="D158" s="50">
        <f t="shared" si="25"/>
        <v>0.10681564773709713</v>
      </c>
      <c r="E158" s="50">
        <f t="shared" si="25"/>
        <v>0.10938417742146529</v>
      </c>
      <c r="F158" s="50">
        <f t="shared" si="25"/>
        <v>0.10955790415620988</v>
      </c>
      <c r="G158" s="50">
        <f t="shared" si="25"/>
        <v>0.11227264257666818</v>
      </c>
      <c r="H158" s="50">
        <f t="shared" si="25"/>
        <v>0.10989334028411879</v>
      </c>
      <c r="I158" s="50">
        <f t="shared" si="25"/>
        <v>0.11284992186203884</v>
      </c>
      <c r="J158" s="50">
        <f t="shared" si="25"/>
        <v>0.11323570423350994</v>
      </c>
      <c r="K158" s="50">
        <f t="shared" si="25"/>
        <v>0.11421154315920586</v>
      </c>
      <c r="L158" s="50">
        <f t="shared" si="25"/>
        <v>0.11719605746585376</v>
      </c>
      <c r="M158" s="50">
        <f t="shared" si="25"/>
        <v>0.11877453268604429</v>
      </c>
      <c r="N158" s="50">
        <f t="shared" si="25"/>
        <v>0.11805545285118287</v>
      </c>
      <c r="O158" s="50">
        <f t="shared" si="25"/>
        <v>0.11689700750337001</v>
      </c>
      <c r="P158" s="50">
        <f t="shared" si="25"/>
        <v>0.11700352556428173</v>
      </c>
      <c r="Q158" s="50">
        <f t="shared" si="25"/>
        <v>0.11601350828212223</v>
      </c>
    </row>
    <row r="159" spans="1:17" ht="11.5" customHeight="1" x14ac:dyDescent="0.35">
      <c r="A159" s="53" t="s">
        <v>41</v>
      </c>
      <c r="B159" s="54">
        <f t="shared" si="25"/>
        <v>1.6748026841085235E-2</v>
      </c>
      <c r="C159" s="54">
        <f t="shared" si="25"/>
        <v>1.5578601980737246E-2</v>
      </c>
      <c r="D159" s="54">
        <f t="shared" si="25"/>
        <v>1.4318039841543773E-2</v>
      </c>
      <c r="E159" s="54">
        <f t="shared" si="25"/>
        <v>1.3341987716447267E-2</v>
      </c>
      <c r="F159" s="54">
        <f t="shared" si="25"/>
        <v>1.1940770997094088E-2</v>
      </c>
      <c r="G159" s="54">
        <f t="shared" si="25"/>
        <v>1.1092967583428211E-2</v>
      </c>
      <c r="H159" s="54">
        <f t="shared" si="25"/>
        <v>1.0129548982288792E-2</v>
      </c>
      <c r="I159" s="54">
        <f t="shared" si="25"/>
        <v>9.3408018186511305E-3</v>
      </c>
      <c r="J159" s="54">
        <f t="shared" si="25"/>
        <v>8.635777726026644E-3</v>
      </c>
      <c r="K159" s="54">
        <f t="shared" si="25"/>
        <v>8.1545924924719682E-3</v>
      </c>
      <c r="L159" s="54">
        <f t="shared" si="25"/>
        <v>7.5581497508270031E-3</v>
      </c>
      <c r="M159" s="54">
        <f t="shared" si="25"/>
        <v>7.0690914212729076E-3</v>
      </c>
      <c r="N159" s="54">
        <f t="shared" si="25"/>
        <v>6.6896179280343327E-3</v>
      </c>
      <c r="O159" s="54">
        <f t="shared" si="25"/>
        <v>6.4199907664347156E-3</v>
      </c>
      <c r="P159" s="54">
        <f t="shared" si="25"/>
        <v>5.9983134739771959E-3</v>
      </c>
      <c r="Q159" s="54">
        <f t="shared" si="25"/>
        <v>5.7862314851375067E-3</v>
      </c>
    </row>
    <row r="160" spans="1:17" ht="11.5" customHeight="1" x14ac:dyDescent="0.35">
      <c r="A160" s="53" t="s">
        <v>42</v>
      </c>
      <c r="B160" s="54">
        <f t="shared" ref="B160:Q160" si="26">IF(B46=0,0,B46/B$17)</f>
        <v>8.9677388355362375E-2</v>
      </c>
      <c r="C160" s="54">
        <f t="shared" si="26"/>
        <v>9.0763860231631896E-2</v>
      </c>
      <c r="D160" s="54">
        <f t="shared" si="26"/>
        <v>9.1662785529733004E-2</v>
      </c>
      <c r="E160" s="54">
        <f t="shared" si="26"/>
        <v>9.5116831484031369E-2</v>
      </c>
      <c r="F160" s="54">
        <f t="shared" si="26"/>
        <v>9.6655296042171587E-2</v>
      </c>
      <c r="G160" s="54">
        <f t="shared" si="26"/>
        <v>0.10017429278642699</v>
      </c>
      <c r="H160" s="54">
        <f t="shared" si="26"/>
        <v>9.8654377094442983E-2</v>
      </c>
      <c r="I160" s="54">
        <f t="shared" si="26"/>
        <v>0.10238642058084903</v>
      </c>
      <c r="J160" s="54">
        <f t="shared" si="26"/>
        <v>0.10340341880557445</v>
      </c>
      <c r="K160" s="54">
        <f t="shared" si="26"/>
        <v>0.10480853240073323</v>
      </c>
      <c r="L160" s="54">
        <f t="shared" si="26"/>
        <v>0.10828052961582242</v>
      </c>
      <c r="M160" s="54">
        <f t="shared" si="26"/>
        <v>0.11030542660865342</v>
      </c>
      <c r="N160" s="54">
        <f t="shared" si="26"/>
        <v>0.10993584183798127</v>
      </c>
      <c r="O160" s="54">
        <f t="shared" si="26"/>
        <v>0.10902255062713535</v>
      </c>
      <c r="P160" s="54">
        <f t="shared" si="26"/>
        <v>0.1095119466924209</v>
      </c>
      <c r="Q160" s="54">
        <f t="shared" si="26"/>
        <v>0.10873512189367</v>
      </c>
    </row>
    <row r="161" spans="1:17" ht="11.5" customHeight="1" x14ac:dyDescent="0.35">
      <c r="A161" s="53" t="s">
        <v>43</v>
      </c>
      <c r="B161" s="54">
        <f t="shared" ref="B161:Q162" si="27">IF(B48=0,0,B48/B$17)</f>
        <v>4.6921429378174022E-4</v>
      </c>
      <c r="C161" s="54">
        <f t="shared" si="27"/>
        <v>6.0904934224897803E-4</v>
      </c>
      <c r="D161" s="54">
        <f t="shared" si="27"/>
        <v>7.7575288454813189E-4</v>
      </c>
      <c r="E161" s="54">
        <f t="shared" si="27"/>
        <v>8.5756545167482874E-4</v>
      </c>
      <c r="F161" s="54">
        <f t="shared" si="27"/>
        <v>8.8536198351859207E-4</v>
      </c>
      <c r="G161" s="54">
        <f t="shared" si="27"/>
        <v>9.1904724868659181E-4</v>
      </c>
      <c r="H161" s="54">
        <f t="shared" si="27"/>
        <v>9.6926954567765067E-4</v>
      </c>
      <c r="I161" s="54">
        <f t="shared" si="27"/>
        <v>9.6151172377736125E-4</v>
      </c>
      <c r="J161" s="54">
        <f t="shared" si="27"/>
        <v>9.8525755302914962E-4</v>
      </c>
      <c r="K161" s="54">
        <f t="shared" si="27"/>
        <v>9.6372759053677437E-4</v>
      </c>
      <c r="L161" s="54">
        <f t="shared" si="27"/>
        <v>9.8515400769788575E-4</v>
      </c>
      <c r="M161" s="54">
        <f t="shared" si="27"/>
        <v>1.0004167740751285E-3</v>
      </c>
      <c r="N161" s="54">
        <f t="shared" si="27"/>
        <v>1.0136107933308811E-3</v>
      </c>
      <c r="O161" s="54">
        <f t="shared" si="27"/>
        <v>1.0038366427701875E-3</v>
      </c>
      <c r="P161" s="54">
        <f t="shared" si="27"/>
        <v>1.0047879777864829E-3</v>
      </c>
      <c r="Q161" s="54">
        <f t="shared" si="27"/>
        <v>9.7081228205196765E-4</v>
      </c>
    </row>
    <row r="162" spans="1:17" ht="11.5" customHeight="1" x14ac:dyDescent="0.35">
      <c r="A162" s="53" t="s">
        <v>44</v>
      </c>
      <c r="B162" s="54">
        <f t="shared" si="27"/>
        <v>3.7471370074809265E-5</v>
      </c>
      <c r="C162" s="54">
        <f t="shared" si="27"/>
        <v>4.2770695540558626E-5</v>
      </c>
      <c r="D162" s="54">
        <f t="shared" si="27"/>
        <v>4.9906712599003974E-5</v>
      </c>
      <c r="E162" s="54">
        <f t="shared" si="27"/>
        <v>5.8575976118880827E-5</v>
      </c>
      <c r="F162" s="54">
        <f t="shared" si="27"/>
        <v>6.5277172939357989E-5</v>
      </c>
      <c r="G162" s="54">
        <f t="shared" si="27"/>
        <v>7.5372625377748552E-5</v>
      </c>
      <c r="H162" s="54">
        <f t="shared" si="27"/>
        <v>1.2934554340989361E-4</v>
      </c>
      <c r="I162" s="54">
        <f t="shared" si="27"/>
        <v>1.5039737695158082E-4</v>
      </c>
      <c r="J162" s="54">
        <f t="shared" si="27"/>
        <v>2.0104309878210221E-4</v>
      </c>
      <c r="K162" s="54">
        <f t="shared" si="27"/>
        <v>2.7381745158537688E-4</v>
      </c>
      <c r="L162" s="54">
        <f t="shared" si="27"/>
        <v>3.6159939583428835E-4</v>
      </c>
      <c r="M162" s="54">
        <f t="shared" si="27"/>
        <v>3.8702689011176463E-4</v>
      </c>
      <c r="N162" s="54">
        <f t="shared" si="27"/>
        <v>3.9359632498053799E-4</v>
      </c>
      <c r="O162" s="54">
        <f t="shared" si="27"/>
        <v>4.1666719285552128E-4</v>
      </c>
      <c r="P162" s="54">
        <f t="shared" si="27"/>
        <v>4.4152839222205394E-4</v>
      </c>
      <c r="Q162" s="54">
        <f t="shared" si="27"/>
        <v>4.6026556865851791E-4</v>
      </c>
    </row>
    <row r="163" spans="1:17" ht="11.5" customHeight="1" x14ac:dyDescent="0.35">
      <c r="A163" s="53" t="s">
        <v>48</v>
      </c>
      <c r="B163" s="54">
        <f t="shared" ref="B163:Q165" si="28">IF(B51=0,0,B51/B$17)</f>
        <v>8.2638361842001373E-6</v>
      </c>
      <c r="C163" s="54">
        <f t="shared" si="28"/>
        <v>8.9297369709677354E-6</v>
      </c>
      <c r="D163" s="54">
        <f t="shared" si="28"/>
        <v>9.1627686732245585E-6</v>
      </c>
      <c r="E163" s="54">
        <f t="shared" si="28"/>
        <v>9.2167931929537094E-6</v>
      </c>
      <c r="F163" s="54">
        <f t="shared" si="28"/>
        <v>1.1197960486244387E-5</v>
      </c>
      <c r="G163" s="54">
        <f t="shared" si="28"/>
        <v>1.0962332748645394E-5</v>
      </c>
      <c r="H163" s="54">
        <f t="shared" si="28"/>
        <v>1.0799118299438707E-5</v>
      </c>
      <c r="I163" s="54">
        <f t="shared" si="28"/>
        <v>1.0790361809725966E-5</v>
      </c>
      <c r="J163" s="54">
        <f t="shared" si="28"/>
        <v>1.0207050097598652E-5</v>
      </c>
      <c r="K163" s="54">
        <f t="shared" si="28"/>
        <v>1.0873223878506671E-5</v>
      </c>
      <c r="L163" s="54">
        <f t="shared" si="28"/>
        <v>1.0624695672185208E-5</v>
      </c>
      <c r="M163" s="54">
        <f t="shared" si="28"/>
        <v>1.2570991931090949E-5</v>
      </c>
      <c r="N163" s="54">
        <f t="shared" si="28"/>
        <v>2.2785966855856959E-5</v>
      </c>
      <c r="O163" s="54">
        <f t="shared" si="28"/>
        <v>3.3962274174211876E-5</v>
      </c>
      <c r="P163" s="54">
        <f t="shared" si="28"/>
        <v>4.694902787508239E-5</v>
      </c>
      <c r="Q163" s="54">
        <f t="shared" si="28"/>
        <v>6.1077052604250367E-5</v>
      </c>
    </row>
    <row r="164" spans="1:17" ht="11.5" customHeight="1" x14ac:dyDescent="0.35">
      <c r="A164" s="51" t="s">
        <v>58</v>
      </c>
      <c r="B164" s="52">
        <f t="shared" si="28"/>
        <v>0.22049863297968225</v>
      </c>
      <c r="C164" s="52">
        <f t="shared" si="28"/>
        <v>0.22415475577326693</v>
      </c>
      <c r="D164" s="52">
        <f t="shared" si="28"/>
        <v>0.22479555805147161</v>
      </c>
      <c r="E164" s="52">
        <f t="shared" si="28"/>
        <v>0.23064062204012331</v>
      </c>
      <c r="F164" s="52">
        <f t="shared" si="28"/>
        <v>0.23722956430183784</v>
      </c>
      <c r="G164" s="52">
        <f t="shared" si="28"/>
        <v>0.24343313508439371</v>
      </c>
      <c r="H164" s="52">
        <f t="shared" si="28"/>
        <v>0.24589120523570435</v>
      </c>
      <c r="I164" s="52">
        <f t="shared" si="28"/>
        <v>0.25076339004696563</v>
      </c>
      <c r="J164" s="52">
        <f t="shared" si="28"/>
        <v>0.24723024746074146</v>
      </c>
      <c r="K164" s="52">
        <f t="shared" si="28"/>
        <v>0.23523005452791465</v>
      </c>
      <c r="L164" s="52">
        <f t="shared" si="28"/>
        <v>0.2422940686419372</v>
      </c>
      <c r="M164" s="52">
        <f t="shared" si="28"/>
        <v>0.24062574305476189</v>
      </c>
      <c r="N164" s="52">
        <f t="shared" si="28"/>
        <v>0.2388425467828556</v>
      </c>
      <c r="O164" s="52">
        <f t="shared" si="28"/>
        <v>0.23808640844633938</v>
      </c>
      <c r="P164" s="52">
        <f t="shared" si="28"/>
        <v>0.23177194734421097</v>
      </c>
      <c r="Q164" s="52">
        <f t="shared" si="28"/>
        <v>0.23370778667894732</v>
      </c>
    </row>
    <row r="165" spans="1:17" ht="11.5" customHeight="1" x14ac:dyDescent="0.35">
      <c r="A165" s="55" t="s">
        <v>52</v>
      </c>
      <c r="B165" s="56">
        <f t="shared" si="28"/>
        <v>0.16554572397412803</v>
      </c>
      <c r="C165" s="56">
        <f t="shared" si="28"/>
        <v>0.16861417699910877</v>
      </c>
      <c r="D165" s="56">
        <f t="shared" si="28"/>
        <v>0.16784944867828497</v>
      </c>
      <c r="E165" s="56">
        <f t="shared" si="28"/>
        <v>0.17125697976256699</v>
      </c>
      <c r="F165" s="56">
        <f t="shared" si="28"/>
        <v>0.17649178549085345</v>
      </c>
      <c r="G165" s="56">
        <f t="shared" si="28"/>
        <v>0.18107150812056974</v>
      </c>
      <c r="H165" s="56">
        <f t="shared" si="28"/>
        <v>0.18043354288447869</v>
      </c>
      <c r="I165" s="56">
        <f t="shared" si="28"/>
        <v>0.18592963923677458</v>
      </c>
      <c r="J165" s="56">
        <f t="shared" si="28"/>
        <v>0.18334826144657271</v>
      </c>
      <c r="K165" s="56">
        <f t="shared" si="28"/>
        <v>0.17542922692085666</v>
      </c>
      <c r="L165" s="56">
        <f t="shared" si="28"/>
        <v>0.17566860919213023</v>
      </c>
      <c r="M165" s="56">
        <f t="shared" si="28"/>
        <v>0.17433505262239304</v>
      </c>
      <c r="N165" s="56">
        <f t="shared" si="28"/>
        <v>0.1684790481964899</v>
      </c>
      <c r="O165" s="56">
        <f t="shared" si="28"/>
        <v>0.16493722973481778</v>
      </c>
      <c r="P165" s="56">
        <f t="shared" si="28"/>
        <v>0.16398671918809221</v>
      </c>
      <c r="Q165" s="56">
        <f t="shared" si="28"/>
        <v>0.1641130954224157</v>
      </c>
    </row>
    <row r="166" spans="1:17" ht="11.5" customHeight="1" x14ac:dyDescent="0.35">
      <c r="A166" s="57" t="s">
        <v>53</v>
      </c>
      <c r="B166" s="58">
        <f t="shared" ref="B166:Q166" si="29">IF(B55=0,0,B55/B$17)</f>
        <v>5.4952909005554211E-2</v>
      </c>
      <c r="C166" s="58">
        <f t="shared" si="29"/>
        <v>5.5540578774158141E-2</v>
      </c>
      <c r="D166" s="58">
        <f t="shared" si="29"/>
        <v>5.6946109373186657E-2</v>
      </c>
      <c r="E166" s="58">
        <f t="shared" si="29"/>
        <v>5.9383642277556312E-2</v>
      </c>
      <c r="F166" s="58">
        <f t="shared" si="29"/>
        <v>6.0737778810984369E-2</v>
      </c>
      <c r="G166" s="58">
        <f t="shared" si="29"/>
        <v>6.2361626963823996E-2</v>
      </c>
      <c r="H166" s="58">
        <f t="shared" si="29"/>
        <v>6.5457662351225632E-2</v>
      </c>
      <c r="I166" s="58">
        <f t="shared" si="29"/>
        <v>6.4833750810191049E-2</v>
      </c>
      <c r="J166" s="58">
        <f t="shared" si="29"/>
        <v>6.3881986014168751E-2</v>
      </c>
      <c r="K166" s="58">
        <f t="shared" si="29"/>
        <v>5.9800827607058002E-2</v>
      </c>
      <c r="L166" s="58">
        <f t="shared" si="29"/>
        <v>6.6625459449806981E-2</v>
      </c>
      <c r="M166" s="58">
        <f t="shared" si="29"/>
        <v>6.6290690432368862E-2</v>
      </c>
      <c r="N166" s="58">
        <f t="shared" si="29"/>
        <v>7.0363498586365689E-2</v>
      </c>
      <c r="O166" s="58">
        <f t="shared" si="29"/>
        <v>7.3149178711521629E-2</v>
      </c>
      <c r="P166" s="58">
        <f t="shared" si="29"/>
        <v>6.7785228156118746E-2</v>
      </c>
      <c r="Q166" s="58">
        <f t="shared" si="29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K11"/>
  <sheetViews>
    <sheetView workbookViewId="0">
      <selection activeCell="G21" sqref="G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K11"/>
  <sheetViews>
    <sheetView workbookViewId="0">
      <selection activeCell="E20" sqref="E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L11"/>
  <sheetViews>
    <sheetView workbookViewId="0">
      <selection activeCell="D13" sqref="D13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C4</f>
        <v>0.95424780859764835</v>
      </c>
      <c r="C4" s="2">
        <f>'TrRoad_ene - Summary'!R87/'TrRoad_ene - Summary'!R86</f>
        <v>0.95424780859764835</v>
      </c>
      <c r="D4" s="2">
        <f>'TrRoad_ene - Summary'!S87/'TrRoad_ene - Summary'!S86</f>
        <v>0.95606553686880302</v>
      </c>
      <c r="E4" s="2">
        <f>'TrRoad_ene - Summary'!T87/'TrRoad_ene - Summary'!T86</f>
        <v>0.95624233179811702</v>
      </c>
      <c r="F4" s="2">
        <f>'TrRoad_ene - Summary'!U87/'TrRoad_ene - Summary'!U86</f>
        <v>0.95622608088157812</v>
      </c>
      <c r="G4" s="2">
        <f>'TrRoad_ene - Summary'!V87/'TrRoad_ene - Summary'!V86</f>
        <v>0.95747499017345306</v>
      </c>
      <c r="H4" s="2">
        <f>'TrRoad_ene - Summary'!W87/'TrRoad_ene - Summary'!W86</f>
        <v>0.95769229248541843</v>
      </c>
      <c r="I4" s="2">
        <f>'TrRoad_ene - Summary'!X87/'TrRoad_ene - Summary'!X86</f>
        <v>0.95790375636108382</v>
      </c>
      <c r="J4" s="2">
        <f>'TrRoad_ene - Summary'!Y87/'TrRoad_ene - Summary'!Y86</f>
        <v>0.95784036159600083</v>
      </c>
      <c r="K4" s="2">
        <f>'TrRoad_ene - Summary'!Z87/'TrRoad_ene - Summary'!Z86</f>
        <v>0.95755125054062673</v>
      </c>
      <c r="L4" s="2">
        <f>'TrRoad_ene - Summary'!AA87/'TrRoad_ene - Summary'!AA86</f>
        <v>0.95721888699891733</v>
      </c>
      <c r="M4" s="2">
        <f>'TrRoad_ene - Summary'!AB87/'TrRoad_ene - Summary'!AB86</f>
        <v>0.95673093794332098</v>
      </c>
      <c r="N4" s="2">
        <f>'TrRoad_ene - Summary'!AC87/'TrRoad_ene - Summary'!AC86</f>
        <v>0.95621854789814775</v>
      </c>
      <c r="O4" s="2">
        <f>'TrRoad_ene - Summary'!AD87/'TrRoad_ene - Summary'!AD86</f>
        <v>0.95567999538414716</v>
      </c>
      <c r="P4" s="2">
        <f>'TrRoad_ene - Summary'!AE87/'TrRoad_ene - Summary'!AE86</f>
        <v>0.95511749206070917</v>
      </c>
      <c r="Q4" s="2">
        <f>'TrRoad_ene - Summary'!AF87/'TrRoad_ene - Summary'!AF86</f>
        <v>0.95457511284576457</v>
      </c>
      <c r="R4" s="2">
        <f>'TrRoad_ene - Summary'!AG87/'TrRoad_ene - Summary'!AG86</f>
        <v>0.95434363179395465</v>
      </c>
      <c r="S4" s="2">
        <f>'TrRoad_ene - Summary'!AH87/'TrRoad_ene - Summary'!AH86</f>
        <v>0.95405724434256178</v>
      </c>
      <c r="T4" s="2">
        <f>'TrRoad_ene - Summary'!AI87/'TrRoad_ene - Summary'!AI86</f>
        <v>0.95375710268240521</v>
      </c>
      <c r="U4" s="2">
        <f>'TrRoad_ene - Summary'!AJ87/'TrRoad_ene - Summary'!AJ86</f>
        <v>0.95349272329029722</v>
      </c>
      <c r="V4" s="2">
        <f>'TrRoad_ene - Summary'!AK87/'TrRoad_ene - Summary'!AK86</f>
        <v>0.95312426553861451</v>
      </c>
      <c r="W4" s="2">
        <f>'TrRoad_ene - Summary'!AL87/'TrRoad_ene - Summary'!AL86</f>
        <v>0.95274447513416705</v>
      </c>
      <c r="X4" s="2">
        <f>'TrRoad_ene - Summary'!AM87/'TrRoad_ene - Summary'!AM86</f>
        <v>0.95234292597626669</v>
      </c>
      <c r="Y4" s="2">
        <f>'TrRoad_ene - Summary'!AN87/'TrRoad_ene - Summary'!AN86</f>
        <v>0.95190671381925129</v>
      </c>
      <c r="Z4" s="2">
        <f>'TrRoad_ene - Summary'!AO87/'TrRoad_ene - Summary'!AO86</f>
        <v>0.95149194151180472</v>
      </c>
      <c r="AA4" s="2">
        <f>'TrRoad_ene - Summary'!AP87/'TrRoad_ene - Summary'!AP86</f>
        <v>0.95106412819272346</v>
      </c>
      <c r="AB4" s="2">
        <f>'TrRoad_ene - Summary'!AQ87/'TrRoad_ene - Summary'!AQ86</f>
        <v>0.95065528554466583</v>
      </c>
      <c r="AC4" s="2">
        <f>'TrRoad_ene - Summary'!AR87/'TrRoad_ene - Summary'!AR86</f>
        <v>0.95025419239132025</v>
      </c>
      <c r="AD4" s="2">
        <f>'TrRoad_ene - Summary'!AS87/'TrRoad_ene - Summary'!AS86</f>
        <v>0.94985569478233323</v>
      </c>
      <c r="AE4" s="2">
        <f>'TrRoad_ene - Summary'!AT87/'TrRoad_ene - Summary'!AT86</f>
        <v>0.94946789295750533</v>
      </c>
      <c r="AF4" s="2">
        <f>'TrRoad_ene - Summary'!AU87/'TrRoad_ene - Summary'!AU86</f>
        <v>0.94907002524399198</v>
      </c>
      <c r="AG4" s="2">
        <f>'TrRoad_ene - Summary'!AV87/'TrRoad_ene - Summary'!AV86</f>
        <v>0.94866113781053352</v>
      </c>
      <c r="AH4" s="2">
        <f>'TrRoad_ene - Summary'!AW87/'TrRoad_ene - Summary'!AW86</f>
        <v>0.94824452017567407</v>
      </c>
      <c r="AI4" s="2">
        <f>'TrRoad_ene - Summary'!AX87/'TrRoad_ene - Summary'!AX86</f>
        <v>0.94782123249653061</v>
      </c>
      <c r="AJ4" s="2">
        <f>'TrRoad_ene - Summary'!AY87/'TrRoad_ene - Summary'!AY86</f>
        <v>0.94738996717956103</v>
      </c>
      <c r="AK4" s="2">
        <f>'TrRoad_ene - Summary'!AZ87/'TrRoad_ene - Summary'!AZ86</f>
        <v>0.94695252594405754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C6</f>
        <v>4.5752191402351552E-2</v>
      </c>
      <c r="C6" s="2">
        <f>'TrRoad_ene - Summary'!R88/'TrRoad_ene - Summary'!R86</f>
        <v>4.5752191402351552E-2</v>
      </c>
      <c r="D6" s="2">
        <f>'TrRoad_ene - Summary'!S88/'TrRoad_ene - Summary'!S86</f>
        <v>4.393446313119697E-2</v>
      </c>
      <c r="E6" s="2">
        <f>'TrRoad_ene - Summary'!T88/'TrRoad_ene - Summary'!T86</f>
        <v>4.3757668201883003E-2</v>
      </c>
      <c r="F6" s="2">
        <f>'TrRoad_ene - Summary'!U88/'TrRoad_ene - Summary'!U86</f>
        <v>4.377391911842192E-2</v>
      </c>
      <c r="G6" s="2">
        <f>'TrRoad_ene - Summary'!V88/'TrRoad_ene - Summary'!V86</f>
        <v>4.2525009826546972E-2</v>
      </c>
      <c r="H6" s="2">
        <f>'TrRoad_ene - Summary'!W88/'TrRoad_ene - Summary'!W86</f>
        <v>4.2307707514581537E-2</v>
      </c>
      <c r="I6" s="2">
        <f>'TrRoad_ene - Summary'!X88/'TrRoad_ene - Summary'!X86</f>
        <v>4.209624363891612E-2</v>
      </c>
      <c r="J6" s="2">
        <f>'TrRoad_ene - Summary'!Y88/'TrRoad_ene - Summary'!Y86</f>
        <v>4.2159638403999229E-2</v>
      </c>
      <c r="K6" s="2">
        <f>'TrRoad_ene - Summary'!Z88/'TrRoad_ene - Summary'!Z86</f>
        <v>4.2448749459373297E-2</v>
      </c>
      <c r="L6" s="2">
        <f>'TrRoad_ene - Summary'!AA88/'TrRoad_ene - Summary'!AA86</f>
        <v>4.2781113001082761E-2</v>
      </c>
      <c r="M6" s="2">
        <f>'TrRoad_ene - Summary'!AB88/'TrRoad_ene - Summary'!AB86</f>
        <v>4.326906205667902E-2</v>
      </c>
      <c r="N6" s="2">
        <f>'TrRoad_ene - Summary'!AC88/'TrRoad_ene - Summary'!AC86</f>
        <v>4.378145210185215E-2</v>
      </c>
      <c r="O6" s="2">
        <f>'TrRoad_ene - Summary'!AD88/'TrRoad_ene - Summary'!AD86</f>
        <v>4.4320004615852858E-2</v>
      </c>
      <c r="P6" s="2">
        <f>'TrRoad_ene - Summary'!AE88/'TrRoad_ene - Summary'!AE86</f>
        <v>4.4882507939290849E-2</v>
      </c>
      <c r="Q6" s="2">
        <f>'TrRoad_ene - Summary'!AF88/'TrRoad_ene - Summary'!AF86</f>
        <v>4.5424887154235358E-2</v>
      </c>
      <c r="R6" s="2">
        <f>'TrRoad_ene - Summary'!AG88/'TrRoad_ene - Summary'!AG86</f>
        <v>4.5656368206045315E-2</v>
      </c>
      <c r="S6" s="2">
        <f>'TrRoad_ene - Summary'!AH88/'TrRoad_ene - Summary'!AH86</f>
        <v>4.5942755657438321E-2</v>
      </c>
      <c r="T6" s="2">
        <f>'TrRoad_ene - Summary'!AI88/'TrRoad_ene - Summary'!AI86</f>
        <v>4.6242897317594768E-2</v>
      </c>
      <c r="U6" s="2">
        <f>'TrRoad_ene - Summary'!AJ88/'TrRoad_ene - Summary'!AJ86</f>
        <v>4.6507276709702734E-2</v>
      </c>
      <c r="V6" s="2">
        <f>'TrRoad_ene - Summary'!AK88/'TrRoad_ene - Summary'!AK86</f>
        <v>4.6875734461385453E-2</v>
      </c>
      <c r="W6" s="2">
        <f>'TrRoad_ene - Summary'!AL88/'TrRoad_ene - Summary'!AL86</f>
        <v>4.7255524865832982E-2</v>
      </c>
      <c r="X6" s="2">
        <f>'TrRoad_ene - Summary'!AM88/'TrRoad_ene - Summary'!AM86</f>
        <v>4.7657074023733294E-2</v>
      </c>
      <c r="Y6" s="2">
        <f>'TrRoad_ene - Summary'!AN88/'TrRoad_ene - Summary'!AN86</f>
        <v>4.8093286180748797E-2</v>
      </c>
      <c r="Z6" s="2">
        <f>'TrRoad_ene - Summary'!AO88/'TrRoad_ene - Summary'!AO86</f>
        <v>4.8508058488195289E-2</v>
      </c>
      <c r="AA6" s="2">
        <f>'TrRoad_ene - Summary'!AP88/'TrRoad_ene - Summary'!AP86</f>
        <v>4.8935871807276501E-2</v>
      </c>
      <c r="AB6" s="2">
        <f>'TrRoad_ene - Summary'!AQ88/'TrRoad_ene - Summary'!AQ86</f>
        <v>4.934471445533415E-2</v>
      </c>
      <c r="AC6" s="2">
        <f>'TrRoad_ene - Summary'!AR88/'TrRoad_ene - Summary'!AR86</f>
        <v>4.9745807608679742E-2</v>
      </c>
      <c r="AD6" s="2">
        <f>'TrRoad_ene - Summary'!AS88/'TrRoad_ene - Summary'!AS86</f>
        <v>5.0144305217666781E-2</v>
      </c>
      <c r="AE6" s="2">
        <f>'TrRoad_ene - Summary'!AT88/'TrRoad_ene - Summary'!AT86</f>
        <v>5.0532107042494702E-2</v>
      </c>
      <c r="AF6" s="2">
        <f>'TrRoad_ene - Summary'!AU88/'TrRoad_ene - Summary'!AU86</f>
        <v>5.0929974756008065E-2</v>
      </c>
      <c r="AG6" s="2">
        <f>'TrRoad_ene - Summary'!AV88/'TrRoad_ene - Summary'!AV86</f>
        <v>5.1338862189466421E-2</v>
      </c>
      <c r="AH6" s="2">
        <f>'TrRoad_ene - Summary'!AW88/'TrRoad_ene - Summary'!AW86</f>
        <v>5.1755479824326038E-2</v>
      </c>
      <c r="AI6" s="2">
        <f>'TrRoad_ene - Summary'!AX88/'TrRoad_ene - Summary'!AX86</f>
        <v>5.2178767503469302E-2</v>
      </c>
      <c r="AJ6" s="2">
        <f>'TrRoad_ene - Summary'!AY88/'TrRoad_ene - Summary'!AY86</f>
        <v>5.2610032820438989E-2</v>
      </c>
      <c r="AK6" s="2">
        <f>'TrRoad_ene - Summary'!AZ88/'TrRoad_ene - Summary'!AZ86</f>
        <v>5.3047474055942484E-2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L11"/>
  <sheetViews>
    <sheetView workbookViewId="0">
      <selection activeCell="H16" sqref="H16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Summary'!Q84/'TrRoad_ene - Summary'!Q83</f>
        <v>0.94042064528145408</v>
      </c>
      <c r="C5" s="2">
        <f>'TrRoad_ene - Summary'!R84/'TrRoad_ene - Summary'!R83</f>
        <v>0.93951211675185908</v>
      </c>
      <c r="D5" s="2">
        <f>'TrRoad_ene - Summary'!S84/'TrRoad_ene - Summary'!S83</f>
        <v>0.93828935981376516</v>
      </c>
      <c r="E5" s="2">
        <f>'TrRoad_ene - Summary'!T84/'TrRoad_ene - Summary'!T83</f>
        <v>0.93730819095986717</v>
      </c>
      <c r="F5" s="2">
        <f>'TrRoad_ene - Summary'!U84/'TrRoad_ene - Summary'!U83</f>
        <v>0.93612231929139678</v>
      </c>
      <c r="G5" s="2">
        <f>'TrRoad_ene - Summary'!V84/'TrRoad_ene - Summary'!V83</f>
        <v>0.93493163376513255</v>
      </c>
      <c r="H5" s="2">
        <f>'TrRoad_ene - Summary'!W84/'TrRoad_ene - Summary'!W83</f>
        <v>0.93400830858424788</v>
      </c>
      <c r="I5" s="2">
        <f>'TrRoad_ene - Summary'!X84/'TrRoad_ene - Summary'!X83</f>
        <v>0.93307930511359771</v>
      </c>
      <c r="J5" s="2">
        <f>'TrRoad_ene - Summary'!Y84/'TrRoad_ene - Summary'!Y83</f>
        <v>0.9324943773893084</v>
      </c>
      <c r="K5" s="2">
        <f>'TrRoad_ene - Summary'!Z84/'TrRoad_ene - Summary'!Z83</f>
        <v>0.93189532912795192</v>
      </c>
      <c r="L5" s="2">
        <f>'TrRoad_ene - Summary'!AA84/'TrRoad_ene - Summary'!AA83</f>
        <v>0.93128744173032718</v>
      </c>
      <c r="M5" s="2">
        <f>'TrRoad_ene - Summary'!AB84/'TrRoad_ene - Summary'!AB83</f>
        <v>0.93066798397276151</v>
      </c>
      <c r="N5" s="2">
        <f>'TrRoad_ene - Summary'!AC84/'TrRoad_ene - Summary'!AC83</f>
        <v>0.9300414316575405</v>
      </c>
      <c r="O5" s="2">
        <f>'TrRoad_ene - Summary'!AD84/'TrRoad_ene - Summary'!AD83</f>
        <v>0.92940461619962111</v>
      </c>
      <c r="P5" s="2">
        <f>'TrRoad_ene - Summary'!AE84/'TrRoad_ene - Summary'!AE83</f>
        <v>0.92875624662390532</v>
      </c>
      <c r="Q5" s="2">
        <f>'TrRoad_ene - Summary'!AF84/'TrRoad_ene - Summary'!AF83</f>
        <v>0.92809810659630465</v>
      </c>
      <c r="R5" s="2">
        <f>'TrRoad_ene - Summary'!AG84/'TrRoad_ene - Summary'!AG83</f>
        <v>0.92757553078564781</v>
      </c>
      <c r="S5" s="2">
        <f>'TrRoad_ene - Summary'!AH84/'TrRoad_ene - Summary'!AH83</f>
        <v>0.92704703948885825</v>
      </c>
      <c r="T5" s="2">
        <f>'TrRoad_ene - Summary'!AI84/'TrRoad_ene - Summary'!AI83</f>
        <v>0.92651898995189186</v>
      </c>
      <c r="U5" s="2">
        <f>'TrRoad_ene - Summary'!AJ84/'TrRoad_ene - Summary'!AJ83</f>
        <v>0.92598435937622925</v>
      </c>
      <c r="V5" s="2">
        <f>'TrRoad_ene - Summary'!AK84/'TrRoad_ene - Summary'!AK83</f>
        <v>0.92544420328974586</v>
      </c>
      <c r="W5" s="2">
        <f>'TrRoad_ene - Summary'!AL84/'TrRoad_ene - Summary'!AL83</f>
        <v>0.92490019562664716</v>
      </c>
      <c r="X5" s="2">
        <f>'TrRoad_ene - Summary'!AM84/'TrRoad_ene - Summary'!AM83</f>
        <v>0.92435187738115054</v>
      </c>
      <c r="Y5" s="2">
        <f>'TrRoad_ene - Summary'!AN84/'TrRoad_ene - Summary'!AN83</f>
        <v>0.92379846951410571</v>
      </c>
      <c r="Z5" s="2">
        <f>'TrRoad_ene - Summary'!AO84/'TrRoad_ene - Summary'!AO83</f>
        <v>0.92324501781594448</v>
      </c>
      <c r="AA5" s="2">
        <f>'TrRoad_ene - Summary'!AP84/'TrRoad_ene - Summary'!AP83</f>
        <v>0.92268940812783951</v>
      </c>
      <c r="AB5" s="2">
        <f>'TrRoad_ene - Summary'!AQ84/'TrRoad_ene - Summary'!AQ83</f>
        <v>0.92213008538539154</v>
      </c>
      <c r="AC5" s="2">
        <f>'TrRoad_ene - Summary'!AR84/'TrRoad_ene - Summary'!AR83</f>
        <v>0.92156735602773876</v>
      </c>
      <c r="AD5" s="2">
        <f>'TrRoad_ene - Summary'!AS84/'TrRoad_ene - Summary'!AS83</f>
        <v>0.92100904741070411</v>
      </c>
      <c r="AE5" s="2">
        <f>'TrRoad_ene - Summary'!AT84/'TrRoad_ene - Summary'!AT83</f>
        <v>0.92044992231087897</v>
      </c>
      <c r="AF5" s="2">
        <f>'TrRoad_ene - Summary'!AU84/'TrRoad_ene - Summary'!AU83</f>
        <v>0.91989125192206578</v>
      </c>
      <c r="AG5" s="2">
        <f>'TrRoad_ene - Summary'!AV84/'TrRoad_ene - Summary'!AV83</f>
        <v>0.91932393971146764</v>
      </c>
      <c r="AH5" s="2">
        <f>'TrRoad_ene - Summary'!AW84/'TrRoad_ene - Summary'!AW83</f>
        <v>0.91875511728896253</v>
      </c>
      <c r="AI5" s="2">
        <f>'TrRoad_ene - Summary'!AX84/'TrRoad_ene - Summary'!AX83</f>
        <v>0.91818523500933202</v>
      </c>
      <c r="AJ5" s="2">
        <f>'TrRoad_ene - Summary'!AY84/'TrRoad_ene - Summary'!AY83</f>
        <v>0.91761551366654004</v>
      </c>
      <c r="AK5" s="2">
        <f>'TrRoad_ene - Summary'!AZ84/'TrRoad_ene - Summary'!AZ83</f>
        <v>0.91704605051962595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Summary'!Q85/'TrRoad_ene - Summary'!Q83</f>
        <v>5.9579354718545884E-2</v>
      </c>
      <c r="C7" s="2">
        <f>'TrRoad_ene - Summary'!R85/'TrRoad_ene - Summary'!R83</f>
        <v>6.0487883248140778E-2</v>
      </c>
      <c r="D7" s="2">
        <f>'TrRoad_ene - Summary'!S85/'TrRoad_ene - Summary'!S83</f>
        <v>6.1710640186234809E-2</v>
      </c>
      <c r="E7" s="2">
        <f>'TrRoad_ene - Summary'!T85/'TrRoad_ene - Summary'!T83</f>
        <v>6.2691809040132898E-2</v>
      </c>
      <c r="F7" s="2">
        <f>'TrRoad_ene - Summary'!U85/'TrRoad_ene - Summary'!U83</f>
        <v>6.387768070860321E-2</v>
      </c>
      <c r="G7" s="2">
        <f>'TrRoad_ene - Summary'!V85/'TrRoad_ene - Summary'!V83</f>
        <v>6.5068366234867364E-2</v>
      </c>
      <c r="H7" s="2">
        <f>'TrRoad_ene - Summary'!W85/'TrRoad_ene - Summary'!W83</f>
        <v>6.5991691415752188E-2</v>
      </c>
      <c r="I7" s="2">
        <f>'TrRoad_ene - Summary'!X85/'TrRoad_ene - Summary'!X83</f>
        <v>6.6920694886402246E-2</v>
      </c>
      <c r="J7" s="2">
        <f>'TrRoad_ene - Summary'!Y85/'TrRoad_ene - Summary'!Y83</f>
        <v>6.7505622610691554E-2</v>
      </c>
      <c r="K7" s="2">
        <f>'TrRoad_ene - Summary'!Z85/'TrRoad_ene - Summary'!Z83</f>
        <v>6.8104670872048176E-2</v>
      </c>
      <c r="L7" s="2">
        <f>'TrRoad_ene - Summary'!AA85/'TrRoad_ene - Summary'!AA83</f>
        <v>6.8712558269672722E-2</v>
      </c>
      <c r="M7" s="2">
        <f>'TrRoad_ene - Summary'!AB85/'TrRoad_ene - Summary'!AB83</f>
        <v>6.9332016027238444E-2</v>
      </c>
      <c r="N7" s="2">
        <f>'TrRoad_ene - Summary'!AC85/'TrRoad_ene - Summary'!AC83</f>
        <v>6.9958568342459421E-2</v>
      </c>
      <c r="O7" s="2">
        <f>'TrRoad_ene - Summary'!AD85/'TrRoad_ene - Summary'!AD83</f>
        <v>7.0595383800378969E-2</v>
      </c>
      <c r="P7" s="2">
        <f>'TrRoad_ene - Summary'!AE85/'TrRoad_ene - Summary'!AE83</f>
        <v>7.1243753376094593E-2</v>
      </c>
      <c r="Q7" s="2">
        <f>'TrRoad_ene - Summary'!AF85/'TrRoad_ene - Summary'!AF83</f>
        <v>7.1901893403695238E-2</v>
      </c>
      <c r="R7" s="2">
        <f>'TrRoad_ene - Summary'!AG85/'TrRoad_ene - Summary'!AG83</f>
        <v>7.2424469214352208E-2</v>
      </c>
      <c r="S7" s="2">
        <f>'TrRoad_ene - Summary'!AH85/'TrRoad_ene - Summary'!AH83</f>
        <v>7.2952960511141751E-2</v>
      </c>
      <c r="T7" s="2">
        <f>'TrRoad_ene - Summary'!AI85/'TrRoad_ene - Summary'!AI83</f>
        <v>7.3481010048108045E-2</v>
      </c>
      <c r="U7" s="2">
        <f>'TrRoad_ene - Summary'!AJ85/'TrRoad_ene - Summary'!AJ83</f>
        <v>7.4015640623770765E-2</v>
      </c>
      <c r="V7" s="2">
        <f>'TrRoad_ene - Summary'!AK85/'TrRoad_ene - Summary'!AK83</f>
        <v>7.4555796710254141E-2</v>
      </c>
      <c r="W7" s="2">
        <f>'TrRoad_ene - Summary'!AL85/'TrRoad_ene - Summary'!AL83</f>
        <v>7.5099804373352841E-2</v>
      </c>
      <c r="X7" s="2">
        <f>'TrRoad_ene - Summary'!AM85/'TrRoad_ene - Summary'!AM83</f>
        <v>7.5648122618849525E-2</v>
      </c>
      <c r="Y7" s="2">
        <f>'TrRoad_ene - Summary'!AN85/'TrRoad_ene - Summary'!AN83</f>
        <v>7.6201530485894217E-2</v>
      </c>
      <c r="Z7" s="2">
        <f>'TrRoad_ene - Summary'!AO85/'TrRoad_ene - Summary'!AO83</f>
        <v>7.675498218405552E-2</v>
      </c>
      <c r="AA7" s="2">
        <f>'TrRoad_ene - Summary'!AP85/'TrRoad_ene - Summary'!AP83</f>
        <v>7.7310591872160578E-2</v>
      </c>
      <c r="AB7" s="2">
        <f>'TrRoad_ene - Summary'!AQ85/'TrRoad_ene - Summary'!AQ83</f>
        <v>7.7869914614608446E-2</v>
      </c>
      <c r="AC7" s="2">
        <f>'TrRoad_ene - Summary'!AR85/'TrRoad_ene - Summary'!AR83</f>
        <v>7.8432643972261254E-2</v>
      </c>
      <c r="AD7" s="2">
        <f>'TrRoad_ene - Summary'!AS85/'TrRoad_ene - Summary'!AS83</f>
        <v>7.8990952589295907E-2</v>
      </c>
      <c r="AE7" s="2">
        <f>'TrRoad_ene - Summary'!AT85/'TrRoad_ene - Summary'!AT83</f>
        <v>7.9550077689121063E-2</v>
      </c>
      <c r="AF7" s="2">
        <f>'TrRoad_ene - Summary'!AU85/'TrRoad_ene - Summary'!AU83</f>
        <v>8.0108748077934208E-2</v>
      </c>
      <c r="AG7" s="2">
        <f>'TrRoad_ene - Summary'!AV85/'TrRoad_ene - Summary'!AV83</f>
        <v>8.0676060288532317E-2</v>
      </c>
      <c r="AH7" s="2">
        <f>'TrRoad_ene - Summary'!AW85/'TrRoad_ene - Summary'!AW83</f>
        <v>8.1244882711037567E-2</v>
      </c>
      <c r="AI7" s="2">
        <f>'TrRoad_ene - Summary'!AX85/'TrRoad_ene - Summary'!AX83</f>
        <v>8.1814764990667976E-2</v>
      </c>
      <c r="AJ7" s="2">
        <f>'TrRoad_ene - Summary'!AY85/'TrRoad_ene - Summary'!AY83</f>
        <v>8.2384486333459891E-2</v>
      </c>
      <c r="AK7" s="2">
        <f>'TrRoad_ene - Summary'!AZ85/'TrRoad_ene - Summary'!AZ83</f>
        <v>8.2953949480374059E-2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L11"/>
  <sheetViews>
    <sheetView workbookViewId="0">
      <selection activeCell="G13" sqref="G13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0.25727352788693197</v>
      </c>
      <c r="C2">
        <v>0.25727352788693197</v>
      </c>
      <c r="D2">
        <v>0.25780600092369998</v>
      </c>
      <c r="E2">
        <v>0.25804356238189252</v>
      </c>
      <c r="F2">
        <v>0.25812790669059332</v>
      </c>
      <c r="G2">
        <v>0.25809131927809464</v>
      </c>
      <c r="H2">
        <v>0.2580427137142759</v>
      </c>
      <c r="I2">
        <v>0.25796843429493871</v>
      </c>
      <c r="J2">
        <v>0.25790879797188432</v>
      </c>
      <c r="K2">
        <v>0.25807693682588789</v>
      </c>
      <c r="L2">
        <v>0.25825823552835825</v>
      </c>
      <c r="M2">
        <v>0.25854777343975488</v>
      </c>
      <c r="N2">
        <v>0.25907883653115898</v>
      </c>
      <c r="O2">
        <v>0.26004869611035586</v>
      </c>
      <c r="P2">
        <v>0.26125320919107331</v>
      </c>
      <c r="Q2">
        <v>0.26299243115150922</v>
      </c>
      <c r="R2">
        <v>0.26531219402355993</v>
      </c>
      <c r="S2">
        <v>0.26822083001610897</v>
      </c>
      <c r="T2">
        <v>0.27199992366152009</v>
      </c>
      <c r="U2">
        <v>0.27682873782100853</v>
      </c>
      <c r="V2">
        <v>0.28288133799560128</v>
      </c>
      <c r="W2">
        <v>0.29011173132392676</v>
      </c>
      <c r="X2">
        <v>0.29894196246043714</v>
      </c>
      <c r="Y2">
        <v>0.30954792399856151</v>
      </c>
      <c r="Z2">
        <v>0.32206273362763377</v>
      </c>
      <c r="AA2">
        <v>0.33614863340503198</v>
      </c>
      <c r="AB2">
        <v>0.35239308511072198</v>
      </c>
      <c r="AC2">
        <v>0.37059248314911358</v>
      </c>
      <c r="AD2">
        <v>0.39113304426510437</v>
      </c>
      <c r="AE2">
        <v>0.41344856261775098</v>
      </c>
      <c r="AF2">
        <v>0.43733287177550689</v>
      </c>
      <c r="AG2">
        <v>0.46216738861733225</v>
      </c>
      <c r="AH2">
        <v>0.48782865987816593</v>
      </c>
      <c r="AI2">
        <v>0.51426458717224066</v>
      </c>
      <c r="AJ2">
        <v>0.54024368472788842</v>
      </c>
      <c r="AK2">
        <v>0.56548539452436564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v>0.74272647211306808</v>
      </c>
      <c r="C5" s="2">
        <v>0.74272647211306808</v>
      </c>
      <c r="D5" s="2">
        <v>0.74219399907630002</v>
      </c>
      <c r="E5" s="2">
        <v>0.74195643761810748</v>
      </c>
      <c r="F5" s="2">
        <v>0.74187209330940673</v>
      </c>
      <c r="G5" s="2">
        <v>0.7419086807219053</v>
      </c>
      <c r="H5" s="2">
        <v>0.7419572862857241</v>
      </c>
      <c r="I5" s="2">
        <v>0.74203156570506146</v>
      </c>
      <c r="J5" s="2">
        <v>0.74209120202811574</v>
      </c>
      <c r="K5" s="2">
        <v>0.74192306317411216</v>
      </c>
      <c r="L5" s="2">
        <v>0.74174176447164175</v>
      </c>
      <c r="M5" s="2">
        <v>0.74145222656024512</v>
      </c>
      <c r="N5" s="2">
        <v>0.74092116346884107</v>
      </c>
      <c r="O5" s="2">
        <v>0.73995130388964414</v>
      </c>
      <c r="P5" s="2">
        <v>0.73874679080892669</v>
      </c>
      <c r="Q5" s="2">
        <v>0.73700756884849072</v>
      </c>
      <c r="R5" s="2">
        <v>0.73468780597644001</v>
      </c>
      <c r="S5" s="2">
        <v>0.73177916998389092</v>
      </c>
      <c r="T5" s="2">
        <v>0.72800007633847985</v>
      </c>
      <c r="U5" s="2">
        <v>0.72317126217899141</v>
      </c>
      <c r="V5" s="2">
        <v>0.71711866200439878</v>
      </c>
      <c r="W5" s="2">
        <v>0.70988826867607324</v>
      </c>
      <c r="X5" s="2">
        <v>0.70105803753956286</v>
      </c>
      <c r="Y5" s="2">
        <v>0.69045207600143843</v>
      </c>
      <c r="Z5" s="2">
        <v>0.67793726637236618</v>
      </c>
      <c r="AA5" s="2">
        <v>0.66385136659496802</v>
      </c>
      <c r="AB5" s="2">
        <v>0.64760691488927802</v>
      </c>
      <c r="AC5" s="2">
        <v>0.62940751685088636</v>
      </c>
      <c r="AD5" s="2">
        <v>0.60886695573489558</v>
      </c>
      <c r="AE5" s="2">
        <v>0.58655143738224891</v>
      </c>
      <c r="AF5" s="2">
        <v>0.56266712822449316</v>
      </c>
      <c r="AG5" s="2">
        <v>0.5378326113826678</v>
      </c>
      <c r="AH5" s="2">
        <v>0.51217134012183407</v>
      </c>
      <c r="AI5" s="2">
        <v>0.48573541282775939</v>
      </c>
      <c r="AJ5" s="2">
        <v>0.45975631527211164</v>
      </c>
      <c r="AK5" s="2">
        <v>0.43451460547563436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K11"/>
  <sheetViews>
    <sheetView workbookViewId="0">
      <selection activeCell="C1" sqref="C1"/>
    </sheetView>
  </sheetViews>
  <sheetFormatPr defaultColWidth="9.08984375" defaultRowHeight="14.5" x14ac:dyDescent="0.35"/>
  <cols>
    <col min="1" max="3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27B8-BD4C-4FD0-A3DF-9283AA816E09}">
  <sheetPr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1796875" defaultRowHeight="11.5" customHeight="1" x14ac:dyDescent="0.35"/>
  <cols>
    <col min="1" max="1" width="50.7265625" style="10" customWidth="1"/>
    <col min="2" max="17" width="10.7265625" style="59" customWidth="1"/>
    <col min="18" max="16384" width="9.1796875" style="10"/>
  </cols>
  <sheetData>
    <row r="1" spans="1:17" ht="13.5" customHeight="1" x14ac:dyDescent="0.35">
      <c r="A1" s="8" t="s">
        <v>88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17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1.5" customHeight="1" x14ac:dyDescent="0.35">
      <c r="A4" s="15" t="s">
        <v>26</v>
      </c>
      <c r="B4" s="16">
        <f>B5+B9+B10+B15</f>
        <v>39465.275849225254</v>
      </c>
      <c r="C4" s="16">
        <f t="shared" ref="C4:Q4" si="0">C5+C9+C10+C15</f>
        <v>39331.076128118904</v>
      </c>
      <c r="D4" s="16">
        <f t="shared" si="0"/>
        <v>39756.455223983059</v>
      </c>
      <c r="E4" s="16">
        <f t="shared" si="0"/>
        <v>39639.670846676825</v>
      </c>
      <c r="F4" s="16">
        <f t="shared" si="0"/>
        <v>39936.948849344117</v>
      </c>
      <c r="G4" s="16">
        <f t="shared" si="0"/>
        <v>40095.758338520616</v>
      </c>
      <c r="H4" s="16">
        <f t="shared" si="0"/>
        <v>40316.21968890979</v>
      </c>
      <c r="I4" s="16">
        <f t="shared" si="0"/>
        <v>40855.521362232219</v>
      </c>
      <c r="J4" s="16">
        <f t="shared" si="0"/>
        <v>39607.846670492479</v>
      </c>
      <c r="K4" s="16">
        <f t="shared" si="0"/>
        <v>38398.603204492807</v>
      </c>
      <c r="L4" s="16">
        <f t="shared" si="0"/>
        <v>37943.038062062464</v>
      </c>
      <c r="M4" s="16">
        <f t="shared" si="0"/>
        <v>37419.006427002547</v>
      </c>
      <c r="N4" s="16">
        <f t="shared" si="0"/>
        <v>37285.836160187697</v>
      </c>
      <c r="O4" s="16">
        <f t="shared" si="0"/>
        <v>37023.66176197202</v>
      </c>
      <c r="P4" s="16">
        <f t="shared" si="0"/>
        <v>37667.890525584597</v>
      </c>
      <c r="Q4" s="16">
        <f t="shared" si="0"/>
        <v>38189.496069547262</v>
      </c>
    </row>
    <row r="5" spans="1:17" ht="11.5" customHeight="1" x14ac:dyDescent="0.35">
      <c r="A5" s="17" t="s">
        <v>27</v>
      </c>
      <c r="B5" s="18">
        <f>SUM(B6:B8)</f>
        <v>39464.066724149568</v>
      </c>
      <c r="C5" s="18">
        <f t="shared" ref="C5:Q5" si="1">SUM(C6:C8)</f>
        <v>39329.898360000007</v>
      </c>
      <c r="D5" s="18">
        <f t="shared" si="1"/>
        <v>39752.575529999995</v>
      </c>
      <c r="E5" s="18">
        <f t="shared" si="1"/>
        <v>39623.33124</v>
      </c>
      <c r="F5" s="18">
        <f t="shared" si="1"/>
        <v>39918.855370000005</v>
      </c>
      <c r="G5" s="18">
        <f t="shared" si="1"/>
        <v>40025.121118448908</v>
      </c>
      <c r="H5" s="18">
        <f t="shared" si="1"/>
        <v>40134.409589999996</v>
      </c>
      <c r="I5" s="18">
        <f t="shared" si="1"/>
        <v>40505.58743</v>
      </c>
      <c r="J5" s="18">
        <f t="shared" si="1"/>
        <v>38808.125790000006</v>
      </c>
      <c r="K5" s="18">
        <f t="shared" si="1"/>
        <v>37408.881789999999</v>
      </c>
      <c r="L5" s="18">
        <f t="shared" si="1"/>
        <v>36790.534023987639</v>
      </c>
      <c r="M5" s="18">
        <f t="shared" si="1"/>
        <v>36353.636030133901</v>
      </c>
      <c r="N5" s="18">
        <f t="shared" si="1"/>
        <v>36387.629936284495</v>
      </c>
      <c r="O5" s="18">
        <f t="shared" si="1"/>
        <v>35996.122319210379</v>
      </c>
      <c r="P5" s="18">
        <f t="shared" si="1"/>
        <v>36491.706080543619</v>
      </c>
      <c r="Q5" s="18">
        <f t="shared" si="1"/>
        <v>37239.93195858605</v>
      </c>
    </row>
    <row r="6" spans="1:17" ht="11.5" customHeight="1" x14ac:dyDescent="0.35">
      <c r="A6" s="19" t="s">
        <v>28</v>
      </c>
      <c r="B6" s="18">
        <v>24.17117686564486</v>
      </c>
      <c r="C6" s="18">
        <v>58.200389999999999</v>
      </c>
      <c r="D6" s="18">
        <v>94.500050000000002</v>
      </c>
      <c r="E6" s="18">
        <v>114.29926</v>
      </c>
      <c r="F6" s="18">
        <v>125.50749999999999</v>
      </c>
      <c r="G6" s="18">
        <v>134.87467457650874</v>
      </c>
      <c r="H6" s="18">
        <v>141.40024</v>
      </c>
      <c r="I6" s="18">
        <v>133.50163000000001</v>
      </c>
      <c r="J6" s="18">
        <v>137.09859</v>
      </c>
      <c r="K6" s="18">
        <v>117.48958</v>
      </c>
      <c r="L6" s="18">
        <v>116.19808008304179</v>
      </c>
      <c r="M6" s="18">
        <v>107.74389532400242</v>
      </c>
      <c r="N6" s="18">
        <v>102.03731908786</v>
      </c>
      <c r="O6" s="18">
        <v>103.18104040497641</v>
      </c>
      <c r="P6" s="18">
        <v>96.612129056095384</v>
      </c>
      <c r="Q6" s="18">
        <v>90.020855454915704</v>
      </c>
    </row>
    <row r="7" spans="1:17" ht="11.5" customHeight="1" x14ac:dyDescent="0.35">
      <c r="A7" s="19" t="s">
        <v>29</v>
      </c>
      <c r="B7" s="18">
        <v>23167.460684749378</v>
      </c>
      <c r="C7" s="18">
        <v>22449.003100000002</v>
      </c>
      <c r="D7" s="18">
        <v>22314.851319999998</v>
      </c>
      <c r="E7" s="18">
        <v>21360.373939999998</v>
      </c>
      <c r="F7" s="18">
        <v>20822.85961</v>
      </c>
      <c r="G7" s="18">
        <v>19975.171337724212</v>
      </c>
      <c r="H7" s="18">
        <v>19350.3279</v>
      </c>
      <c r="I7" s="18">
        <v>18814.525180000001</v>
      </c>
      <c r="J7" s="18">
        <v>17674.937170000001</v>
      </c>
      <c r="K7" s="18">
        <v>16684.763009999999</v>
      </c>
      <c r="L7" s="18">
        <v>15597.978726555593</v>
      </c>
      <c r="M7" s="18">
        <v>14850.803977187616</v>
      </c>
      <c r="N7" s="18">
        <v>14153.439982681259</v>
      </c>
      <c r="O7" s="18">
        <v>13450.057992451939</v>
      </c>
      <c r="P7" s="18">
        <v>13185.047851642603</v>
      </c>
      <c r="Q7" s="18">
        <v>12926.078034838274</v>
      </c>
    </row>
    <row r="8" spans="1:17" ht="11.5" customHeight="1" x14ac:dyDescent="0.35">
      <c r="A8" s="19" t="s">
        <v>30</v>
      </c>
      <c r="B8" s="18">
        <v>16272.434862534545</v>
      </c>
      <c r="C8" s="18">
        <v>16822.694870000003</v>
      </c>
      <c r="D8" s="18">
        <v>17343.224159999998</v>
      </c>
      <c r="E8" s="18">
        <v>18148.658040000002</v>
      </c>
      <c r="F8" s="18">
        <v>18970.488260000002</v>
      </c>
      <c r="G8" s="18">
        <v>19915.07510614819</v>
      </c>
      <c r="H8" s="18">
        <v>20642.68145</v>
      </c>
      <c r="I8" s="18">
        <v>21557.56062</v>
      </c>
      <c r="J8" s="18">
        <v>20996.090029999999</v>
      </c>
      <c r="K8" s="18">
        <v>20606.629199999999</v>
      </c>
      <c r="L8" s="18">
        <v>21076.357217349007</v>
      </c>
      <c r="M8" s="18">
        <v>21395.088157622282</v>
      </c>
      <c r="N8" s="18">
        <v>22132.152634515376</v>
      </c>
      <c r="O8" s="18">
        <v>22442.883286353466</v>
      </c>
      <c r="P8" s="18">
        <v>23210.046099844923</v>
      </c>
      <c r="Q8" s="18">
        <v>24223.833068292861</v>
      </c>
    </row>
    <row r="9" spans="1:17" ht="11.5" customHeight="1" x14ac:dyDescent="0.35">
      <c r="A9" s="17" t="s">
        <v>31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</row>
    <row r="10" spans="1:17" ht="11.5" customHeight="1" x14ac:dyDescent="0.35">
      <c r="A10" s="17" t="s">
        <v>32</v>
      </c>
      <c r="B10" s="18">
        <f>SUM(B11:B14)</f>
        <v>0</v>
      </c>
      <c r="C10" s="18">
        <f t="shared" ref="C10:Q10" si="2">SUM(C11:C14)</f>
        <v>0</v>
      </c>
      <c r="D10" s="18">
        <f t="shared" si="2"/>
        <v>2.6892100000000001</v>
      </c>
      <c r="E10" s="18">
        <f t="shared" si="2"/>
        <v>14.9993</v>
      </c>
      <c r="F10" s="18">
        <f t="shared" si="2"/>
        <v>16.094200000000001</v>
      </c>
      <c r="G10" s="18">
        <f t="shared" si="2"/>
        <v>68.551770161579014</v>
      </c>
      <c r="H10" s="18">
        <f t="shared" si="2"/>
        <v>180.47443999999999</v>
      </c>
      <c r="I10" s="18">
        <f t="shared" si="2"/>
        <v>348.70015000000001</v>
      </c>
      <c r="J10" s="18">
        <f t="shared" si="2"/>
        <v>798.03932999999995</v>
      </c>
      <c r="K10" s="18">
        <f t="shared" si="2"/>
        <v>988.05587999999989</v>
      </c>
      <c r="L10" s="18">
        <f t="shared" si="2"/>
        <v>1150.6671554861343</v>
      </c>
      <c r="M10" s="18">
        <f t="shared" si="2"/>
        <v>1062.9458188332637</v>
      </c>
      <c r="N10" s="18">
        <f t="shared" si="2"/>
        <v>895.03539725788858</v>
      </c>
      <c r="O10" s="18">
        <f t="shared" si="2"/>
        <v>1023.5668019394518</v>
      </c>
      <c r="P10" s="18">
        <f t="shared" si="2"/>
        <v>1168.0517668794105</v>
      </c>
      <c r="Q10" s="18">
        <f t="shared" si="2"/>
        <v>932.83637031908074</v>
      </c>
    </row>
    <row r="11" spans="1:17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</row>
    <row r="12" spans="1:17" ht="11.5" customHeight="1" x14ac:dyDescent="0.35">
      <c r="A12" s="19" t="s">
        <v>34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42.731398240292613</v>
      </c>
      <c r="H12" s="18">
        <v>47.893160000000002</v>
      </c>
      <c r="I12" s="18">
        <v>77.200040000000001</v>
      </c>
      <c r="J12" s="18">
        <v>105.10517</v>
      </c>
      <c r="K12" s="18">
        <v>162.74272000000002</v>
      </c>
      <c r="L12" s="18">
        <v>321.00898855000281</v>
      </c>
      <c r="M12" s="18">
        <v>331.87947923241802</v>
      </c>
      <c r="N12" s="18">
        <v>394.0515516796641</v>
      </c>
      <c r="O12" s="18">
        <v>417.74534313084359</v>
      </c>
      <c r="P12" s="18">
        <v>413.89598480507448</v>
      </c>
      <c r="Q12" s="18">
        <v>404.29437832511303</v>
      </c>
    </row>
    <row r="13" spans="1:17" ht="11.5" customHeight="1" x14ac:dyDescent="0.35">
      <c r="A13" s="19" t="s">
        <v>35</v>
      </c>
      <c r="B13" s="18">
        <v>0</v>
      </c>
      <c r="C13" s="18">
        <v>0</v>
      </c>
      <c r="D13" s="18">
        <v>2.6892100000000001</v>
      </c>
      <c r="E13" s="18">
        <v>14.9993</v>
      </c>
      <c r="F13" s="18">
        <v>16.094200000000001</v>
      </c>
      <c r="G13" s="18">
        <v>25.820371921286394</v>
      </c>
      <c r="H13" s="18">
        <v>132.58127999999999</v>
      </c>
      <c r="I13" s="18">
        <v>271.50011000000001</v>
      </c>
      <c r="J13" s="18">
        <v>692.93415999999991</v>
      </c>
      <c r="K13" s="18">
        <v>825.31315999999993</v>
      </c>
      <c r="L13" s="18">
        <v>829.65816693613147</v>
      </c>
      <c r="M13" s="18">
        <v>731.06633960084582</v>
      </c>
      <c r="N13" s="18">
        <v>500.98384557822448</v>
      </c>
      <c r="O13" s="18">
        <v>605.82145880860821</v>
      </c>
      <c r="P13" s="18">
        <v>754.15578207433589</v>
      </c>
      <c r="Q13" s="18">
        <v>528.54199199396771</v>
      </c>
    </row>
    <row r="14" spans="1:17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</row>
    <row r="15" spans="1:17" ht="11.5" customHeight="1" x14ac:dyDescent="0.35">
      <c r="A15" s="20" t="s">
        <v>23</v>
      </c>
      <c r="B15" s="21">
        <v>1.2091250756850003</v>
      </c>
      <c r="C15" s="21">
        <v>1.1777681188974636</v>
      </c>
      <c r="D15" s="21">
        <v>1.1904839830661407</v>
      </c>
      <c r="E15" s="21">
        <v>1.3403066768243124</v>
      </c>
      <c r="F15" s="21">
        <v>1.9992793441122263</v>
      </c>
      <c r="G15" s="21">
        <v>2.0854499101316324</v>
      </c>
      <c r="H15" s="21">
        <v>1.3356589097948353</v>
      </c>
      <c r="I15" s="21">
        <v>1.2337822322250398</v>
      </c>
      <c r="J15" s="21">
        <v>1.6815504924749831</v>
      </c>
      <c r="K15" s="21">
        <v>1.6655344928052096</v>
      </c>
      <c r="L15" s="21">
        <v>1.8368825886917215</v>
      </c>
      <c r="M15" s="21">
        <v>2.424578035379132</v>
      </c>
      <c r="N15" s="21">
        <v>3.1708266453105169</v>
      </c>
      <c r="O15" s="21">
        <v>3.972640822187484</v>
      </c>
      <c r="P15" s="21">
        <v>8.13267816156233</v>
      </c>
      <c r="Q15" s="21">
        <v>16.727740642129636</v>
      </c>
    </row>
    <row r="17" spans="1:17" ht="11.5" customHeight="1" x14ac:dyDescent="0.35">
      <c r="A17" s="13" t="s">
        <v>37</v>
      </c>
      <c r="B17" s="22">
        <f t="shared" ref="B17:Q17" si="3">B18+B42</f>
        <v>39465.275849225254</v>
      </c>
      <c r="C17" s="22">
        <f t="shared" si="3"/>
        <v>39331.076128118897</v>
      </c>
      <c r="D17" s="22">
        <f t="shared" si="3"/>
        <v>39756.455223983066</v>
      </c>
      <c r="E17" s="22">
        <f t="shared" si="3"/>
        <v>39639.670846676825</v>
      </c>
      <c r="F17" s="22">
        <f t="shared" si="3"/>
        <v>39936.948849344109</v>
      </c>
      <c r="G17" s="22">
        <f t="shared" si="3"/>
        <v>40095.758338520624</v>
      </c>
      <c r="H17" s="22">
        <f t="shared" si="3"/>
        <v>40316.219688909798</v>
      </c>
      <c r="I17" s="22">
        <f t="shared" si="3"/>
        <v>40855.521362232234</v>
      </c>
      <c r="J17" s="22">
        <f t="shared" si="3"/>
        <v>39607.846670492479</v>
      </c>
      <c r="K17" s="22">
        <f t="shared" si="3"/>
        <v>38398.6032044928</v>
      </c>
      <c r="L17" s="22">
        <f t="shared" si="3"/>
        <v>37943.038062062464</v>
      </c>
      <c r="M17" s="22">
        <f t="shared" si="3"/>
        <v>37419.00642700254</v>
      </c>
      <c r="N17" s="22">
        <f t="shared" si="3"/>
        <v>37285.836160187697</v>
      </c>
      <c r="O17" s="22">
        <f t="shared" si="3"/>
        <v>37023.661761972013</v>
      </c>
      <c r="P17" s="22">
        <f t="shared" si="3"/>
        <v>37667.890525584604</v>
      </c>
      <c r="Q17" s="22">
        <f t="shared" si="3"/>
        <v>38189.496069547269</v>
      </c>
    </row>
    <row r="18" spans="1:17" ht="11.5" customHeight="1" x14ac:dyDescent="0.35">
      <c r="A18" s="23" t="s">
        <v>21</v>
      </c>
      <c r="B18" s="24">
        <f t="shared" ref="B18:Q18" si="4">B19+B21+B33</f>
        <v>27693.81961407734</v>
      </c>
      <c r="C18" s="24">
        <f t="shared" si="4"/>
        <v>27160.968029887103</v>
      </c>
      <c r="D18" s="24">
        <f t="shared" si="4"/>
        <v>27405.159609865103</v>
      </c>
      <c r="E18" s="24">
        <f t="shared" si="4"/>
        <v>26810.971114790274</v>
      </c>
      <c r="F18" s="24">
        <f t="shared" si="4"/>
        <v>26765.964545529914</v>
      </c>
      <c r="G18" s="24">
        <f t="shared" si="4"/>
        <v>26420.305992915812</v>
      </c>
      <c r="H18" s="24">
        <f t="shared" si="4"/>
        <v>26627.339854527461</v>
      </c>
      <c r="I18" s="24">
        <f t="shared" si="4"/>
        <v>26195.958662380213</v>
      </c>
      <c r="J18" s="24">
        <f t="shared" si="4"/>
        <v>25846.023092250773</v>
      </c>
      <c r="K18" s="24">
        <f t="shared" si="4"/>
        <v>25185.60322484513</v>
      </c>
      <c r="L18" s="24">
        <f t="shared" si="4"/>
        <v>24521.766847861592</v>
      </c>
      <c r="M18" s="24">
        <f t="shared" si="4"/>
        <v>24173.708749108362</v>
      </c>
      <c r="N18" s="24">
        <f t="shared" si="4"/>
        <v>24003.269643987802</v>
      </c>
      <c r="O18" s="24">
        <f t="shared" si="4"/>
        <v>23881.4582675938</v>
      </c>
      <c r="P18" s="24">
        <f t="shared" si="4"/>
        <v>23974.13951122063</v>
      </c>
      <c r="Q18" s="24">
        <f t="shared" si="4"/>
        <v>24103.702766800889</v>
      </c>
    </row>
    <row r="19" spans="1:17" ht="11.5" customHeight="1" x14ac:dyDescent="0.35">
      <c r="A19" s="25" t="s">
        <v>38</v>
      </c>
      <c r="B19" s="26">
        <v>220.45401237839383</v>
      </c>
      <c r="C19" s="26">
        <v>225.25131841789579</v>
      </c>
      <c r="D19" s="26">
        <v>234.66811403599064</v>
      </c>
      <c r="E19" s="26">
        <v>255.11167391471812</v>
      </c>
      <c r="F19" s="26">
        <v>233.12200370033827</v>
      </c>
      <c r="G19" s="26">
        <v>243.02423518806859</v>
      </c>
      <c r="H19" s="26">
        <v>226.44360356555927</v>
      </c>
      <c r="I19" s="26">
        <v>241.14872305142578</v>
      </c>
      <c r="J19" s="26">
        <v>221.64259832752725</v>
      </c>
      <c r="K19" s="26">
        <v>217.22233313149587</v>
      </c>
      <c r="L19" s="26">
        <v>191.45469964645542</v>
      </c>
      <c r="M19" s="26">
        <v>189.3087288403334</v>
      </c>
      <c r="N19" s="26">
        <v>180.24441334677638</v>
      </c>
      <c r="O19" s="26">
        <v>170.710036045386</v>
      </c>
      <c r="P19" s="26">
        <v>175.19161052544271</v>
      </c>
      <c r="Q19" s="26">
        <v>176.51561605676807</v>
      </c>
    </row>
    <row r="20" spans="1:17" ht="11.5" customHeight="1" x14ac:dyDescent="0.3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0.51877389518965167</v>
      </c>
      <c r="H20" s="28">
        <v>0.55907702582609409</v>
      </c>
      <c r="I20" s="28">
        <v>0.9854415543695374</v>
      </c>
      <c r="J20" s="28">
        <v>1.3102208943590439</v>
      </c>
      <c r="K20" s="28">
        <v>2.0983137744607712</v>
      </c>
      <c r="L20" s="28">
        <v>3.8607153034193766</v>
      </c>
      <c r="M20" s="28">
        <v>4.1381144856256649</v>
      </c>
      <c r="N20" s="28">
        <v>4.8823256293448791</v>
      </c>
      <c r="O20" s="28">
        <v>5.1423661597997103</v>
      </c>
      <c r="P20" s="28">
        <v>5.3321129228927342</v>
      </c>
      <c r="Q20" s="28">
        <v>5.3535091928770928</v>
      </c>
    </row>
    <row r="21" spans="1:17" ht="11.5" customHeight="1" x14ac:dyDescent="0.35">
      <c r="A21" s="29" t="s">
        <v>40</v>
      </c>
      <c r="B21" s="30">
        <f>B22+B24+B26+B27+B29+B32</f>
        <v>25985.248468436876</v>
      </c>
      <c r="C21" s="30">
        <f t="shared" ref="C21:Q21" si="5">C22+C24+C26+C27+C29+C32</f>
        <v>25461.228227602987</v>
      </c>
      <c r="D21" s="30">
        <f t="shared" si="5"/>
        <v>25696.977927017859</v>
      </c>
      <c r="E21" s="30">
        <f t="shared" si="5"/>
        <v>25078.064805411766</v>
      </c>
      <c r="F21" s="30">
        <f t="shared" si="5"/>
        <v>25074.370869649661</v>
      </c>
      <c r="G21" s="30">
        <f t="shared" si="5"/>
        <v>24736.727551351232</v>
      </c>
      <c r="H21" s="30">
        <f t="shared" si="5"/>
        <v>24944.682704090283</v>
      </c>
      <c r="I21" s="30">
        <f t="shared" si="5"/>
        <v>24534.609906455207</v>
      </c>
      <c r="J21" s="30">
        <f t="shared" si="5"/>
        <v>24234.809895485141</v>
      </c>
      <c r="K21" s="30">
        <f t="shared" si="5"/>
        <v>23656.205790238007</v>
      </c>
      <c r="L21" s="30">
        <f t="shared" si="5"/>
        <v>23069.498577678809</v>
      </c>
      <c r="M21" s="30">
        <f t="shared" si="5"/>
        <v>22771.666221180203</v>
      </c>
      <c r="N21" s="30">
        <f t="shared" si="5"/>
        <v>22647.282556412327</v>
      </c>
      <c r="O21" s="30">
        <f t="shared" si="5"/>
        <v>22517.353659717999</v>
      </c>
      <c r="P21" s="30">
        <f t="shared" si="5"/>
        <v>22624.745097593113</v>
      </c>
      <c r="Q21" s="30">
        <f t="shared" si="5"/>
        <v>22790.76516302313</v>
      </c>
    </row>
    <row r="22" spans="1:17" ht="11.5" customHeight="1" x14ac:dyDescent="0.35">
      <c r="A22" s="19" t="s">
        <v>41</v>
      </c>
      <c r="B22" s="31">
        <v>22459.203371991858</v>
      </c>
      <c r="C22" s="31">
        <v>21760.412624150336</v>
      </c>
      <c r="D22" s="31">
        <v>21627.008004146224</v>
      </c>
      <c r="E22" s="31">
        <v>20660.150836507077</v>
      </c>
      <c r="F22" s="31">
        <v>20171.677701330602</v>
      </c>
      <c r="G22" s="31">
        <v>19370.919466110816</v>
      </c>
      <c r="H22" s="31">
        <v>18804.29415812244</v>
      </c>
      <c r="I22" s="31">
        <v>18322.076061673812</v>
      </c>
      <c r="J22" s="31">
        <v>17294.235714070128</v>
      </c>
      <c r="K22" s="31">
        <v>16396.472762744306</v>
      </c>
      <c r="L22" s="31">
        <v>15505.114194049724</v>
      </c>
      <c r="M22" s="31">
        <v>14773.906745801871</v>
      </c>
      <c r="N22" s="31">
        <v>14149.652643451529</v>
      </c>
      <c r="O22" s="31">
        <v>13481.597181258467</v>
      </c>
      <c r="P22" s="31">
        <v>13197.24240905338</v>
      </c>
      <c r="Q22" s="31">
        <v>12910.594008440035</v>
      </c>
    </row>
    <row r="23" spans="1:17" ht="11.5" customHeight="1" x14ac:dyDescent="0.35">
      <c r="A23" s="32" t="s">
        <v>39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41.350309515685389</v>
      </c>
      <c r="H23" s="31">
        <v>46.426786560294175</v>
      </c>
      <c r="I23" s="31">
        <v>74.872198720464993</v>
      </c>
      <c r="J23" s="31">
        <v>102.23336648968925</v>
      </c>
      <c r="K23" s="31">
        <v>158.38585358444772</v>
      </c>
      <c r="L23" s="31">
        <v>312.66316136805796</v>
      </c>
      <c r="M23" s="31">
        <v>322.94399676440071</v>
      </c>
      <c r="N23" s="31">
        <v>383.27518986422132</v>
      </c>
      <c r="O23" s="31">
        <v>406.11150188336279</v>
      </c>
      <c r="P23" s="31">
        <v>401.66984357759526</v>
      </c>
      <c r="Q23" s="31">
        <v>391.56299739202319</v>
      </c>
    </row>
    <row r="24" spans="1:17" ht="11.5" customHeight="1" x14ac:dyDescent="0.35">
      <c r="A24" s="19" t="s">
        <v>42</v>
      </c>
      <c r="B24" s="31">
        <v>3510.0555862253495</v>
      </c>
      <c r="C24" s="31">
        <v>3684.2177705389695</v>
      </c>
      <c r="D24" s="31">
        <v>4052.6605913229155</v>
      </c>
      <c r="E24" s="31">
        <v>4399.7399887346082</v>
      </c>
      <c r="F24" s="31">
        <v>4883.7060227858356</v>
      </c>
      <c r="G24" s="31">
        <v>5346.0885367868859</v>
      </c>
      <c r="H24" s="31">
        <v>6118.9264666287154</v>
      </c>
      <c r="I24" s="31">
        <v>6199.8610436081126</v>
      </c>
      <c r="J24" s="31">
        <v>6918.7495556997601</v>
      </c>
      <c r="K24" s="31">
        <v>7239.0004327906354</v>
      </c>
      <c r="L24" s="31">
        <v>7543.4722219228306</v>
      </c>
      <c r="M24" s="31">
        <v>7979.8089657954497</v>
      </c>
      <c r="N24" s="31">
        <v>8482.3341060488601</v>
      </c>
      <c r="O24" s="31">
        <v>9021.2602142748074</v>
      </c>
      <c r="P24" s="31">
        <v>9409.5123290200354</v>
      </c>
      <c r="Q24" s="31">
        <v>9852.0283906228269</v>
      </c>
    </row>
    <row r="25" spans="1:17" ht="11.5" customHeight="1" x14ac:dyDescent="0.35">
      <c r="A25" s="32" t="s">
        <v>39</v>
      </c>
      <c r="B25" s="31">
        <v>0</v>
      </c>
      <c r="C25" s="31">
        <v>0</v>
      </c>
      <c r="D25" s="31">
        <v>0.62830103877034993</v>
      </c>
      <c r="E25" s="31">
        <v>3.633245154195746</v>
      </c>
      <c r="F25" s="31">
        <v>4.1397308671799697</v>
      </c>
      <c r="G25" s="31">
        <v>6.9241291387398149</v>
      </c>
      <c r="H25" s="31">
        <v>39.051540692348091</v>
      </c>
      <c r="I25" s="31">
        <v>77.116798349240852</v>
      </c>
      <c r="J25" s="31">
        <v>221.05518431710061</v>
      </c>
      <c r="K25" s="31">
        <v>278.78898172102606</v>
      </c>
      <c r="L25" s="31">
        <v>285.80211318414024</v>
      </c>
      <c r="M25" s="31">
        <v>263.77425223591183</v>
      </c>
      <c r="N25" s="31">
        <v>187.92235893155885</v>
      </c>
      <c r="O25" s="31">
        <v>237.31643528027863</v>
      </c>
      <c r="P25" s="31">
        <v>296.30786372661862</v>
      </c>
      <c r="Q25" s="31">
        <v>210.55402903235986</v>
      </c>
    </row>
    <row r="26" spans="1:17" ht="11.5" customHeight="1" x14ac:dyDescent="0.35">
      <c r="A26" s="19" t="s">
        <v>43</v>
      </c>
      <c r="B26" s="31">
        <v>15.989510219666389</v>
      </c>
      <c r="C26" s="31">
        <v>16.597832913682936</v>
      </c>
      <c r="D26" s="31">
        <v>17.30933154872028</v>
      </c>
      <c r="E26" s="31">
        <v>18.173980170081464</v>
      </c>
      <c r="F26" s="31">
        <v>18.987145533226212</v>
      </c>
      <c r="G26" s="31">
        <v>19.719548453529072</v>
      </c>
      <c r="H26" s="31">
        <v>21.462079339125992</v>
      </c>
      <c r="I26" s="31">
        <v>12.672801173280746</v>
      </c>
      <c r="J26" s="31">
        <v>21.824625715254882</v>
      </c>
      <c r="K26" s="31">
        <v>20.732594703067107</v>
      </c>
      <c r="L26" s="31">
        <v>20.878087333022691</v>
      </c>
      <c r="M26" s="31">
        <v>17.595253323627603</v>
      </c>
      <c r="N26" s="31">
        <v>14.537385451399857</v>
      </c>
      <c r="O26" s="31">
        <v>12.974302802767639</v>
      </c>
      <c r="P26" s="31">
        <v>11.729071833273593</v>
      </c>
      <c r="Q26" s="31">
        <v>11.437236251436516</v>
      </c>
    </row>
    <row r="27" spans="1:17" ht="11.5" customHeight="1" x14ac:dyDescent="0.35">
      <c r="A27" s="19" t="s">
        <v>44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</row>
    <row r="28" spans="1:17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</row>
    <row r="29" spans="1:17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1.861484770880811E-2</v>
      </c>
      <c r="P29" s="31">
        <v>2.7507172139869045</v>
      </c>
      <c r="Q29" s="31">
        <v>10.193586679710922</v>
      </c>
    </row>
    <row r="30" spans="1:17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3.6397803227072878E-4</v>
      </c>
      <c r="P30" s="31">
        <v>5.416658509385909E-2</v>
      </c>
      <c r="Q30" s="31">
        <v>0.19953755777051951</v>
      </c>
    </row>
    <row r="31" spans="1:17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6.5319463599308337E-3</v>
      </c>
      <c r="P31" s="31">
        <v>0.97102285708111935</v>
      </c>
      <c r="Q31" s="31">
        <v>3.614445098486252</v>
      </c>
    </row>
    <row r="32" spans="1:17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3.4074373234184156E-2</v>
      </c>
      <c r="M32" s="31">
        <v>0.35525625925762744</v>
      </c>
      <c r="N32" s="31">
        <v>0.75842146053784332</v>
      </c>
      <c r="O32" s="31">
        <v>1.5033465342492787</v>
      </c>
      <c r="P32" s="31">
        <v>3.5105704724325837</v>
      </c>
      <c r="Q32" s="31">
        <v>6.5119410291194741</v>
      </c>
    </row>
    <row r="33" spans="1:17" ht="11.5" customHeight="1" x14ac:dyDescent="0.35">
      <c r="A33" s="29" t="s">
        <v>49</v>
      </c>
      <c r="B33" s="30">
        <f>B34+B36+B38+B39+B41</f>
        <v>1488.1171332620675</v>
      </c>
      <c r="C33" s="30">
        <f t="shared" ref="C33:Q33" si="6">C34+C36+C38+C39+C41</f>
        <v>1474.4884838662199</v>
      </c>
      <c r="D33" s="30">
        <f t="shared" si="6"/>
        <v>1473.5135688112532</v>
      </c>
      <c r="E33" s="30">
        <f t="shared" si="6"/>
        <v>1477.79463546379</v>
      </c>
      <c r="F33" s="30">
        <f t="shared" si="6"/>
        <v>1458.4716721799166</v>
      </c>
      <c r="G33" s="30">
        <f t="shared" si="6"/>
        <v>1440.5542063765081</v>
      </c>
      <c r="H33" s="30">
        <f t="shared" si="6"/>
        <v>1456.2135468716181</v>
      </c>
      <c r="I33" s="30">
        <f t="shared" si="6"/>
        <v>1420.2000328735826</v>
      </c>
      <c r="J33" s="30">
        <f t="shared" si="6"/>
        <v>1389.570598438105</v>
      </c>
      <c r="K33" s="30">
        <f t="shared" si="6"/>
        <v>1312.1751014756248</v>
      </c>
      <c r="L33" s="30">
        <f t="shared" si="6"/>
        <v>1260.8135705363279</v>
      </c>
      <c r="M33" s="30">
        <f t="shared" si="6"/>
        <v>1212.7337990878268</v>
      </c>
      <c r="N33" s="30">
        <f t="shared" si="6"/>
        <v>1175.7426742286975</v>
      </c>
      <c r="O33" s="30">
        <f t="shared" si="6"/>
        <v>1193.3945718304176</v>
      </c>
      <c r="P33" s="30">
        <f t="shared" si="6"/>
        <v>1174.2028031020736</v>
      </c>
      <c r="Q33" s="30">
        <f t="shared" si="6"/>
        <v>1136.4219877209891</v>
      </c>
    </row>
    <row r="34" spans="1:17" ht="11.5" customHeight="1" x14ac:dyDescent="0.35">
      <c r="A34" s="19" t="s">
        <v>41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</row>
    <row r="35" spans="1:17" ht="11.5" customHeight="1" x14ac:dyDescent="0.35">
      <c r="A35" s="32" t="s">
        <v>39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</row>
    <row r="36" spans="1:17" ht="11.5" customHeight="1" x14ac:dyDescent="0.35">
      <c r="A36" s="19" t="s">
        <v>42</v>
      </c>
      <c r="B36" s="31">
        <v>1486.9080081863824</v>
      </c>
      <c r="C36" s="31">
        <v>1473.3107157473223</v>
      </c>
      <c r="D36" s="31">
        <v>1472.3230848281871</v>
      </c>
      <c r="E36" s="31">
        <v>1476.4543287869656</v>
      </c>
      <c r="F36" s="31">
        <v>1457.0684129665685</v>
      </c>
      <c r="G36" s="31">
        <v>1439.0765726761654</v>
      </c>
      <c r="H36" s="31">
        <v>1455.4873262915173</v>
      </c>
      <c r="I36" s="31">
        <v>1419.577221459301</v>
      </c>
      <c r="J36" s="31">
        <v>1388.500815592442</v>
      </c>
      <c r="K36" s="31">
        <v>1311.1018367311071</v>
      </c>
      <c r="L36" s="31">
        <v>1259.6080119242072</v>
      </c>
      <c r="M36" s="31">
        <v>1211.4099183652265</v>
      </c>
      <c r="N36" s="31">
        <v>1174.2432244935737</v>
      </c>
      <c r="O36" s="31">
        <v>1192.329564420678</v>
      </c>
      <c r="P36" s="31">
        <v>1173.1946273027738</v>
      </c>
      <c r="Q36" s="31">
        <v>1133.630980920896</v>
      </c>
    </row>
    <row r="37" spans="1:17" ht="11.5" customHeight="1" x14ac:dyDescent="0.35">
      <c r="A37" s="32" t="s">
        <v>39</v>
      </c>
      <c r="B37" s="31">
        <v>0</v>
      </c>
      <c r="C37" s="31">
        <v>0</v>
      </c>
      <c r="D37" s="31">
        <v>0.22826044835428633</v>
      </c>
      <c r="E37" s="31">
        <v>1.21923580693217</v>
      </c>
      <c r="F37" s="31">
        <v>1.2351011827099792</v>
      </c>
      <c r="G37" s="31">
        <v>1.8633813296185042</v>
      </c>
      <c r="H37" s="31">
        <v>9.2884684661461812</v>
      </c>
      <c r="I37" s="31">
        <v>17.656067594791764</v>
      </c>
      <c r="J37" s="31">
        <v>44.360670073643533</v>
      </c>
      <c r="K37" s="31">
        <v>50.488638956677086</v>
      </c>
      <c r="L37" s="31">
        <v>47.705803903561232</v>
      </c>
      <c r="M37" s="31">
        <v>40.025979882160392</v>
      </c>
      <c r="N37" s="31">
        <v>25.991841067559019</v>
      </c>
      <c r="O37" s="31">
        <v>31.33967153835777</v>
      </c>
      <c r="P37" s="31">
        <v>36.920549911845107</v>
      </c>
      <c r="Q37" s="31">
        <v>24.206629682309885</v>
      </c>
    </row>
    <row r="38" spans="1:17" ht="11.5" customHeight="1" x14ac:dyDescent="0.35">
      <c r="A38" s="19" t="s">
        <v>43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</row>
    <row r="39" spans="1:17" ht="11.5" customHeight="1" x14ac:dyDescent="0.35">
      <c r="A39" s="19" t="s">
        <v>44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</row>
    <row r="40" spans="1:17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</row>
    <row r="41" spans="1:17" ht="11.5" customHeight="1" x14ac:dyDescent="0.35">
      <c r="A41" s="19" t="s">
        <v>48</v>
      </c>
      <c r="B41" s="31">
        <v>1.2091250756850003</v>
      </c>
      <c r="C41" s="31">
        <v>1.1777681188974636</v>
      </c>
      <c r="D41" s="31">
        <v>1.1904839830661407</v>
      </c>
      <c r="E41" s="31">
        <v>1.3403066768243124</v>
      </c>
      <c r="F41" s="31">
        <v>1.4032592133480848</v>
      </c>
      <c r="G41" s="31">
        <v>1.4776337003426239</v>
      </c>
      <c r="H41" s="31">
        <v>0.72622058010064261</v>
      </c>
      <c r="I41" s="31">
        <v>0.62281141428154418</v>
      </c>
      <c r="J41" s="31">
        <v>1.0697828456630838</v>
      </c>
      <c r="K41" s="31">
        <v>1.0732647445176982</v>
      </c>
      <c r="L41" s="31">
        <v>1.2055586121208395</v>
      </c>
      <c r="M41" s="31">
        <v>1.3238807226003322</v>
      </c>
      <c r="N41" s="31">
        <v>1.4994497351236884</v>
      </c>
      <c r="O41" s="31">
        <v>1.0650074097396207</v>
      </c>
      <c r="P41" s="31">
        <v>1.0081757992997848</v>
      </c>
      <c r="Q41" s="31">
        <v>2.7910068000932022</v>
      </c>
    </row>
    <row r="42" spans="1:17" ht="11.5" customHeight="1" x14ac:dyDescent="0.35">
      <c r="A42" s="23" t="s">
        <v>22</v>
      </c>
      <c r="B42" s="24">
        <f t="shared" ref="B42:Q42" si="7">B43+B52</f>
        <v>11771.456235147914</v>
      </c>
      <c r="C42" s="24">
        <f t="shared" si="7"/>
        <v>12170.108098231794</v>
      </c>
      <c r="D42" s="24">
        <f t="shared" si="7"/>
        <v>12351.29561411796</v>
      </c>
      <c r="E42" s="24">
        <f t="shared" si="7"/>
        <v>12828.699731886549</v>
      </c>
      <c r="F42" s="24">
        <f t="shared" si="7"/>
        <v>13170.984303814195</v>
      </c>
      <c r="G42" s="24">
        <f t="shared" si="7"/>
        <v>13675.452345604814</v>
      </c>
      <c r="H42" s="24">
        <f t="shared" si="7"/>
        <v>13688.879834382336</v>
      </c>
      <c r="I42" s="24">
        <f t="shared" si="7"/>
        <v>14659.562699852017</v>
      </c>
      <c r="J42" s="24">
        <f t="shared" si="7"/>
        <v>13761.823578241703</v>
      </c>
      <c r="K42" s="24">
        <f t="shared" si="7"/>
        <v>13212.999979647673</v>
      </c>
      <c r="L42" s="24">
        <f t="shared" si="7"/>
        <v>13421.271214200875</v>
      </c>
      <c r="M42" s="24">
        <f t="shared" si="7"/>
        <v>13245.297677894176</v>
      </c>
      <c r="N42" s="24">
        <f t="shared" si="7"/>
        <v>13282.566516199895</v>
      </c>
      <c r="O42" s="24">
        <f t="shared" si="7"/>
        <v>13142.203494378215</v>
      </c>
      <c r="P42" s="24">
        <f t="shared" si="7"/>
        <v>13693.75101436397</v>
      </c>
      <c r="Q42" s="24">
        <f t="shared" si="7"/>
        <v>14085.793302746377</v>
      </c>
    </row>
    <row r="43" spans="1:17" ht="11.5" customHeight="1" x14ac:dyDescent="0.35">
      <c r="A43" s="33" t="s">
        <v>50</v>
      </c>
      <c r="B43" s="34">
        <f>B44+B46+B48+B49+B51</f>
        <v>4694.2993604664462</v>
      </c>
      <c r="C43" s="34">
        <f t="shared" ref="C43:Q43" si="8">C44+C46+C48+C49+C51</f>
        <v>4700.4888515629445</v>
      </c>
      <c r="D43" s="34">
        <f t="shared" si="8"/>
        <v>4763.4875277784695</v>
      </c>
      <c r="E43" s="34">
        <f t="shared" si="8"/>
        <v>4897.6151894365521</v>
      </c>
      <c r="F43" s="34">
        <f t="shared" si="8"/>
        <v>5047.32436630148</v>
      </c>
      <c r="G43" s="34">
        <f t="shared" si="8"/>
        <v>5202.5049347445402</v>
      </c>
      <c r="H43" s="34">
        <f t="shared" si="8"/>
        <v>5336.4962849890571</v>
      </c>
      <c r="I43" s="34">
        <f t="shared" si="8"/>
        <v>5519.7054680344709</v>
      </c>
      <c r="J43" s="34">
        <f t="shared" si="8"/>
        <v>5228.682516987401</v>
      </c>
      <c r="K43" s="34">
        <f t="shared" si="8"/>
        <v>5150.2077136452326</v>
      </c>
      <c r="L43" s="34">
        <f t="shared" si="8"/>
        <v>5256.8076302984828</v>
      </c>
      <c r="M43" s="34">
        <f t="shared" si="8"/>
        <v>5290.6490439082099</v>
      </c>
      <c r="N43" s="34">
        <f t="shared" si="8"/>
        <v>5344.5760779775837</v>
      </c>
      <c r="O43" s="34">
        <f t="shared" si="8"/>
        <v>5409.499123493054</v>
      </c>
      <c r="P43" s="34">
        <f t="shared" si="8"/>
        <v>5644.794033237773</v>
      </c>
      <c r="Q43" s="34">
        <f t="shared" si="8"/>
        <v>5883.3931608002886</v>
      </c>
    </row>
    <row r="44" spans="1:17" ht="11.5" customHeight="1" x14ac:dyDescent="0.35">
      <c r="A44" s="19" t="s">
        <v>41</v>
      </c>
      <c r="B44" s="31">
        <v>487.80330037912455</v>
      </c>
      <c r="C44" s="31">
        <v>463.33915743176692</v>
      </c>
      <c r="D44" s="31">
        <v>453.17520181778468</v>
      </c>
      <c r="E44" s="31">
        <v>445.11142957820192</v>
      </c>
      <c r="F44" s="31">
        <v>418.05990496906145</v>
      </c>
      <c r="G44" s="31">
        <v>403.95903466562055</v>
      </c>
      <c r="H44" s="31">
        <v>367.4832983119997</v>
      </c>
      <c r="I44" s="31">
        <v>328.50043527476743</v>
      </c>
      <c r="J44" s="31">
        <v>264.1640276023474</v>
      </c>
      <c r="K44" s="31">
        <v>233.81063412419655</v>
      </c>
      <c r="L44" s="31">
        <v>222.41882140941669</v>
      </c>
      <c r="M44" s="31">
        <v>219.46798177783023</v>
      </c>
      <c r="N44" s="31">
        <v>217.59447756261827</v>
      </c>
      <c r="O44" s="31">
        <v>215.48403537758008</v>
      </c>
      <c r="P44" s="31">
        <v>224.73012251194891</v>
      </c>
      <c r="Q44" s="31">
        <v>236.68364708536055</v>
      </c>
    </row>
    <row r="45" spans="1:17" ht="11.5" customHeight="1" x14ac:dyDescent="0.35">
      <c r="A45" s="32" t="s">
        <v>39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0.86231482941757298</v>
      </c>
      <c r="H45" s="31">
        <v>0.90729641387973403</v>
      </c>
      <c r="I45" s="31">
        <v>1.3423997251654636</v>
      </c>
      <c r="J45" s="31">
        <v>1.561582615951713</v>
      </c>
      <c r="K45" s="31">
        <v>2.2585526410915526</v>
      </c>
      <c r="L45" s="31">
        <v>4.4851118785254336</v>
      </c>
      <c r="M45" s="31">
        <v>4.7973679823915996</v>
      </c>
      <c r="N45" s="31">
        <v>5.8940361860978614</v>
      </c>
      <c r="O45" s="31">
        <v>6.4911111096487968</v>
      </c>
      <c r="P45" s="31">
        <v>6.8398617194925873</v>
      </c>
      <c r="Q45" s="31">
        <v>7.1783341824422777</v>
      </c>
    </row>
    <row r="46" spans="1:17" ht="11.5" customHeight="1" x14ac:dyDescent="0.35">
      <c r="A46" s="19" t="s">
        <v>42</v>
      </c>
      <c r="B46" s="31">
        <v>4198.3143934413438</v>
      </c>
      <c r="C46" s="31">
        <v>4195.5471370448613</v>
      </c>
      <c r="D46" s="31">
        <v>4233.1216075094053</v>
      </c>
      <c r="E46" s="31">
        <v>4356.378480028432</v>
      </c>
      <c r="F46" s="31">
        <v>4522.1480867348801</v>
      </c>
      <c r="G46" s="31">
        <v>4682.7829577461507</v>
      </c>
      <c r="H46" s="31">
        <v>4848.4653876864895</v>
      </c>
      <c r="I46" s="31">
        <v>5069.7652331150402</v>
      </c>
      <c r="J46" s="31">
        <v>4848.6327574534962</v>
      </c>
      <c r="K46" s="31">
        <v>4819.047824475816</v>
      </c>
      <c r="L46" s="31">
        <v>4938.4715665357107</v>
      </c>
      <c r="M46" s="31">
        <v>4980.2869790764835</v>
      </c>
      <c r="N46" s="31">
        <v>5038.5687113288559</v>
      </c>
      <c r="O46" s="31">
        <v>5102.4105955814266</v>
      </c>
      <c r="P46" s="31">
        <v>5332.537944470253</v>
      </c>
      <c r="Q46" s="31">
        <v>5564.3155467970182</v>
      </c>
    </row>
    <row r="47" spans="1:17" ht="11.5" customHeight="1" x14ac:dyDescent="0.35">
      <c r="A47" s="32" t="s">
        <v>39</v>
      </c>
      <c r="B47" s="31">
        <v>0</v>
      </c>
      <c r="C47" s="31">
        <v>0</v>
      </c>
      <c r="D47" s="31">
        <v>0.65627867009982477</v>
      </c>
      <c r="E47" s="31">
        <v>3.5974378129008708</v>
      </c>
      <c r="F47" s="31">
        <v>3.8332520289451031</v>
      </c>
      <c r="G47" s="31">
        <v>6.0612082975361679</v>
      </c>
      <c r="H47" s="31">
        <v>30.938368357293768</v>
      </c>
      <c r="I47" s="31">
        <v>63.047819785169921</v>
      </c>
      <c r="J47" s="31">
        <v>154.89279736808029</v>
      </c>
      <c r="K47" s="31">
        <v>185.54123642740586</v>
      </c>
      <c r="L47" s="31">
        <v>186.90539422822178</v>
      </c>
      <c r="M47" s="31">
        <v>164.40986159784777</v>
      </c>
      <c r="N47" s="31">
        <v>111.32549110862242</v>
      </c>
      <c r="O47" s="31">
        <v>133.88051494436559</v>
      </c>
      <c r="P47" s="31">
        <v>167.59180080692445</v>
      </c>
      <c r="Q47" s="31">
        <v>118.60589495004368</v>
      </c>
    </row>
    <row r="48" spans="1:17" ht="11.5" customHeight="1" x14ac:dyDescent="0.35">
      <c r="A48" s="19" t="s">
        <v>43</v>
      </c>
      <c r="B48" s="31">
        <v>8.1816666459784706</v>
      </c>
      <c r="C48" s="31">
        <v>41.602557086317063</v>
      </c>
      <c r="D48" s="31">
        <v>77.190718451279722</v>
      </c>
      <c r="E48" s="31">
        <v>96.12527982991854</v>
      </c>
      <c r="F48" s="31">
        <v>106.52035446677378</v>
      </c>
      <c r="G48" s="31">
        <v>115.15512612297967</v>
      </c>
      <c r="H48" s="31">
        <v>119.938160660874</v>
      </c>
      <c r="I48" s="31">
        <v>120.82882882671926</v>
      </c>
      <c r="J48" s="31">
        <v>115.27396428474512</v>
      </c>
      <c r="K48" s="31">
        <v>96.756985296932896</v>
      </c>
      <c r="L48" s="31">
        <v>95.319992750019097</v>
      </c>
      <c r="M48" s="31">
        <v>90.148642000374821</v>
      </c>
      <c r="N48" s="31">
        <v>87.499933636460142</v>
      </c>
      <c r="O48" s="31">
        <v>90.206737602208776</v>
      </c>
      <c r="P48" s="31">
        <v>84.88305722282179</v>
      </c>
      <c r="Q48" s="31">
        <v>78.583619203479188</v>
      </c>
    </row>
    <row r="49" spans="1:17" ht="11.5" customHeight="1" x14ac:dyDescent="0.35">
      <c r="A49" s="19" t="s">
        <v>44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</row>
    <row r="50" spans="1:17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</row>
    <row r="51" spans="1:17" ht="11.5" customHeight="1" x14ac:dyDescent="0.35">
      <c r="A51" s="19" t="s">
        <v>48</v>
      </c>
      <c r="B51" s="31">
        <v>0</v>
      </c>
      <c r="C51" s="31">
        <v>0</v>
      </c>
      <c r="D51" s="31">
        <v>0</v>
      </c>
      <c r="E51" s="31">
        <v>0</v>
      </c>
      <c r="F51" s="31">
        <v>0.59602013076414162</v>
      </c>
      <c r="G51" s="31">
        <v>0.60781620978900863</v>
      </c>
      <c r="H51" s="31">
        <v>0.60943832969419265</v>
      </c>
      <c r="I51" s="31">
        <v>0.61097081794349561</v>
      </c>
      <c r="J51" s="31">
        <v>0.61176764681189921</v>
      </c>
      <c r="K51" s="31">
        <v>0.59226974828751155</v>
      </c>
      <c r="L51" s="31">
        <v>0.59724960333669797</v>
      </c>
      <c r="M51" s="31">
        <v>0.7454410535211724</v>
      </c>
      <c r="N51" s="31">
        <v>0.91295544964898523</v>
      </c>
      <c r="O51" s="31">
        <v>1.3977549318386542</v>
      </c>
      <c r="P51" s="31">
        <v>2.6429090327488423</v>
      </c>
      <c r="Q51" s="31">
        <v>3.8103477144307067</v>
      </c>
    </row>
    <row r="52" spans="1:17" ht="11.5" customHeight="1" x14ac:dyDescent="0.35">
      <c r="A52" s="29" t="s">
        <v>51</v>
      </c>
      <c r="B52" s="30">
        <f>B53+B55</f>
        <v>7077.1568746814683</v>
      </c>
      <c r="C52" s="30">
        <f t="shared" ref="C52:Q52" si="9">C53+C55</f>
        <v>7469.6192466688499</v>
      </c>
      <c r="D52" s="30">
        <f t="shared" si="9"/>
        <v>7587.8080863394907</v>
      </c>
      <c r="E52" s="30">
        <f t="shared" si="9"/>
        <v>7931.0845424499967</v>
      </c>
      <c r="F52" s="30">
        <f t="shared" si="9"/>
        <v>8123.6599375127162</v>
      </c>
      <c r="G52" s="30">
        <f t="shared" si="9"/>
        <v>8472.9474108602735</v>
      </c>
      <c r="H52" s="30">
        <f t="shared" si="9"/>
        <v>8352.3835493932802</v>
      </c>
      <c r="I52" s="30">
        <f t="shared" si="9"/>
        <v>9139.8572318175447</v>
      </c>
      <c r="J52" s="30">
        <f t="shared" si="9"/>
        <v>8533.1410612543023</v>
      </c>
      <c r="K52" s="30">
        <f t="shared" si="9"/>
        <v>8062.7922660024406</v>
      </c>
      <c r="L52" s="30">
        <f t="shared" si="9"/>
        <v>8164.4635839023913</v>
      </c>
      <c r="M52" s="30">
        <f t="shared" si="9"/>
        <v>7954.6486339859657</v>
      </c>
      <c r="N52" s="30">
        <f t="shared" si="9"/>
        <v>7937.9904382223112</v>
      </c>
      <c r="O52" s="30">
        <f t="shared" si="9"/>
        <v>7732.7043708851606</v>
      </c>
      <c r="P52" s="30">
        <f t="shared" si="9"/>
        <v>8048.9569811261981</v>
      </c>
      <c r="Q52" s="30">
        <f t="shared" si="9"/>
        <v>8202.4001419460874</v>
      </c>
    </row>
    <row r="53" spans="1:17" ht="11.5" customHeight="1" x14ac:dyDescent="0.35">
      <c r="A53" s="19" t="s">
        <v>52</v>
      </c>
      <c r="B53" s="31">
        <v>6676.9530317342815</v>
      </c>
      <c r="C53" s="31">
        <v>7055.0567274036775</v>
      </c>
      <c r="D53" s="31">
        <v>7162.7579690393204</v>
      </c>
      <c r="E53" s="31">
        <v>7506.1126890934256</v>
      </c>
      <c r="F53" s="31">
        <v>7625.2425712809672</v>
      </c>
      <c r="G53" s="31">
        <v>7950.5071708975584</v>
      </c>
      <c r="H53" s="31">
        <v>7825.015722741673</v>
      </c>
      <c r="I53" s="31">
        <v>8559.7541136734817</v>
      </c>
      <c r="J53" s="31">
        <v>7977.7859848840744</v>
      </c>
      <c r="K53" s="31">
        <v>7583.1201655612194</v>
      </c>
      <c r="L53" s="31">
        <v>7675.1551027911828</v>
      </c>
      <c r="M53" s="31">
        <v>7366.059858450134</v>
      </c>
      <c r="N53" s="31">
        <v>7221.2208180371599</v>
      </c>
      <c r="O53" s="31">
        <v>7014.0325731150406</v>
      </c>
      <c r="P53" s="31">
        <v>7273.7060739995659</v>
      </c>
      <c r="Q53" s="31">
        <v>7403.7618309283125</v>
      </c>
    </row>
    <row r="54" spans="1:17" ht="11.5" customHeight="1" x14ac:dyDescent="0.35">
      <c r="A54" s="32" t="s">
        <v>39</v>
      </c>
      <c r="B54" s="31">
        <v>0</v>
      </c>
      <c r="C54" s="31">
        <v>0</v>
      </c>
      <c r="D54" s="31">
        <v>1.1104725330425322</v>
      </c>
      <c r="E54" s="31">
        <v>6.1984452772945229</v>
      </c>
      <c r="F54" s="31">
        <v>6.4636265767815351</v>
      </c>
      <c r="G54" s="31">
        <v>10.295143219788676</v>
      </c>
      <c r="H54" s="31">
        <v>49.937367883090417</v>
      </c>
      <c r="I54" s="31">
        <v>106.46423624152042</v>
      </c>
      <c r="J54" s="31">
        <v>254.88245690018485</v>
      </c>
      <c r="K54" s="31">
        <v>292.02235799899842</v>
      </c>
      <c r="L54" s="31">
        <v>290.7113501375793</v>
      </c>
      <c r="M54" s="31">
        <v>243.4067085104725</v>
      </c>
      <c r="N54" s="31">
        <v>159.87514179908828</v>
      </c>
      <c r="O54" s="31">
        <v>184.39169535910355</v>
      </c>
      <c r="P54" s="31">
        <v>228.93506094562065</v>
      </c>
      <c r="Q54" s="31">
        <v>158.11923358698223</v>
      </c>
    </row>
    <row r="55" spans="1:17" ht="11.5" customHeight="1" x14ac:dyDescent="0.35">
      <c r="A55" s="19" t="s">
        <v>53</v>
      </c>
      <c r="B55" s="31">
        <v>400.20384294718667</v>
      </c>
      <c r="C55" s="31">
        <v>414.56251926517217</v>
      </c>
      <c r="D55" s="31">
        <v>425.05011730017031</v>
      </c>
      <c r="E55" s="31">
        <v>424.97185335657076</v>
      </c>
      <c r="F55" s="31">
        <v>498.41736623174916</v>
      </c>
      <c r="G55" s="31">
        <v>522.4402399627154</v>
      </c>
      <c r="H55" s="31">
        <v>527.36782665160638</v>
      </c>
      <c r="I55" s="31">
        <v>580.10311814406248</v>
      </c>
      <c r="J55" s="31">
        <v>555.35507637022749</v>
      </c>
      <c r="K55" s="31">
        <v>479.67210044122118</v>
      </c>
      <c r="L55" s="31">
        <v>489.30848111120855</v>
      </c>
      <c r="M55" s="31">
        <v>588.58877553583159</v>
      </c>
      <c r="N55" s="31">
        <v>716.7696201851511</v>
      </c>
      <c r="O55" s="31">
        <v>718.67179777012041</v>
      </c>
      <c r="P55" s="31">
        <v>775.25090712663189</v>
      </c>
      <c r="Q55" s="31">
        <v>798.63831101777521</v>
      </c>
    </row>
    <row r="56" spans="1:17" ht="11.5" customHeight="1" x14ac:dyDescent="0.35">
      <c r="A56" s="35" t="s">
        <v>39</v>
      </c>
      <c r="B56" s="36">
        <v>0</v>
      </c>
      <c r="C56" s="36">
        <v>0</v>
      </c>
      <c r="D56" s="36">
        <v>6.5897309733006629E-2</v>
      </c>
      <c r="E56" s="36">
        <v>0.35093594867668931</v>
      </c>
      <c r="F56" s="36">
        <v>0.42248934438341335</v>
      </c>
      <c r="G56" s="36">
        <v>0.67650993560322903</v>
      </c>
      <c r="H56" s="36">
        <v>3.3655346011215341</v>
      </c>
      <c r="I56" s="36">
        <v>7.2151880292770727</v>
      </c>
      <c r="J56" s="36">
        <v>17.743051340990597</v>
      </c>
      <c r="K56" s="36">
        <v>18.471944895892467</v>
      </c>
      <c r="L56" s="36">
        <v>18.533505482628918</v>
      </c>
      <c r="M56" s="36">
        <v>19.449537374453293</v>
      </c>
      <c r="N56" s="36">
        <v>15.869012671395916</v>
      </c>
      <c r="O56" s="36">
        <v>18.893141686502663</v>
      </c>
      <c r="P56" s="36">
        <v>24.40050668332707</v>
      </c>
      <c r="Q56" s="36">
        <v>17.056204742272087</v>
      </c>
    </row>
    <row r="58" spans="1:17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7" ht="11.5" customHeight="1" x14ac:dyDescent="0.35">
      <c r="A60" s="13" t="s">
        <v>55</v>
      </c>
      <c r="B60" s="22">
        <f>IF(B17=0,"",B17/[2]TrRoad_act!B30*100)</f>
        <v>9.602747515783367</v>
      </c>
      <c r="C60" s="22">
        <f>IF(C17=0,"",C17/[2]TrRoad_act!C30*100)</f>
        <v>9.4943885270357598</v>
      </c>
      <c r="D60" s="22">
        <f>IF(D17=0,"",D17/[2]TrRoad_act!D30*100)</f>
        <v>9.3708141392093811</v>
      </c>
      <c r="E60" s="22">
        <f>IF(E17=0,"",E17/[2]TrRoad_act!E30*100)</f>
        <v>9.333390631620416</v>
      </c>
      <c r="F60" s="22">
        <f>IF(F17=0,"",F17/[2]TrRoad_act!F30*100)</f>
        <v>9.2564981476654218</v>
      </c>
      <c r="G60" s="22">
        <f>IF(G17=0,"",G17/[2]TrRoad_act!G30*100)</f>
        <v>9.2424873298314498</v>
      </c>
      <c r="H60" s="22">
        <f>IF(H17=0,"",H17/[2]TrRoad_act!H30*100)</f>
        <v>9.084664006552833</v>
      </c>
      <c r="I60" s="22">
        <f>IF(I17=0,"",I17/[2]TrRoad_act!I30*100)</f>
        <v>9.1700150746162592</v>
      </c>
      <c r="J60" s="22">
        <f>IF(J17=0,"",J17/[2]TrRoad_act!J30*100)</f>
        <v>8.9417745053649291</v>
      </c>
      <c r="K60" s="22">
        <f>IF(K17=0,"",K17/[2]TrRoad_act!K30*100)</f>
        <v>8.7677667255531944</v>
      </c>
      <c r="L60" s="22">
        <f>IF(L17=0,"",L17/[2]TrRoad_act!L30*100)</f>
        <v>8.7091875327853767</v>
      </c>
      <c r="M60" s="22">
        <f>IF(M17=0,"",M17/[2]TrRoad_act!M30*100)</f>
        <v>8.526582875749499</v>
      </c>
      <c r="N60" s="22">
        <f>IF(N17=0,"",N17/[2]TrRoad_act!N30*100)</f>
        <v>8.412646765705075</v>
      </c>
      <c r="O60" s="22">
        <f>IF(O17=0,"",O17/[2]TrRoad_act!O30*100)</f>
        <v>8.2944611962303139</v>
      </c>
      <c r="P60" s="22">
        <f>IF(P17=0,"",P17/[2]TrRoad_act!P30*100)</f>
        <v>8.21458120319976</v>
      </c>
      <c r="Q60" s="22">
        <f>IF(Q17=0,"",Q17/[2]TrRoad_act!Q30*100)</f>
        <v>8.0395277627381603</v>
      </c>
    </row>
    <row r="61" spans="1:17" ht="11.5" customHeight="1" x14ac:dyDescent="0.35">
      <c r="A61" s="23" t="s">
        <v>21</v>
      </c>
      <c r="B61" s="24">
        <f>IF(B18=0,"",B18/[2]TrRoad_act!B31*100)</f>
        <v>8.0381906473854023</v>
      </c>
      <c r="C61" s="24">
        <f>IF(C18=0,"",C18/[2]TrRoad_act!C31*100)</f>
        <v>7.8454300443213487</v>
      </c>
      <c r="D61" s="24">
        <f>IF(D18=0,"",D18/[2]TrRoad_act!D31*100)</f>
        <v>7.7320604634780663</v>
      </c>
      <c r="E61" s="24">
        <f>IF(E18=0,"",E18/[2]TrRoad_act!E31*100)</f>
        <v>7.6232360863712341</v>
      </c>
      <c r="F61" s="24">
        <f>IF(F18=0,"",F18/[2]TrRoad_act!F31*100)</f>
        <v>7.522979296949095</v>
      </c>
      <c r="G61" s="24">
        <f>IF(G18=0,"",G18/[2]TrRoad_act!G31*100)</f>
        <v>7.4346677607674581</v>
      </c>
      <c r="H61" s="24">
        <f>IF(H18=0,"",H18/[2]TrRoad_act!H31*100)</f>
        <v>7.332178165836706</v>
      </c>
      <c r="I61" s="24">
        <f>IF(I18=0,"",I18/[2]TrRoad_act!I31*100)</f>
        <v>7.2469197030631687</v>
      </c>
      <c r="J61" s="24">
        <f>IF(J18=0,"",J18/[2]TrRoad_act!J31*100)</f>
        <v>7.1238099248837923</v>
      </c>
      <c r="K61" s="24">
        <f>IF(K18=0,"",K18/[2]TrRoad_act!K31*100)</f>
        <v>7.0009762684667605</v>
      </c>
      <c r="L61" s="24">
        <f>IF(L18=0,"",L18/[2]TrRoad_act!L31*100)</f>
        <v>6.8870297208279112</v>
      </c>
      <c r="M61" s="24">
        <f>IF(M18=0,"",M18/[2]TrRoad_act!M31*100)</f>
        <v>6.7599853818850182</v>
      </c>
      <c r="N61" s="24">
        <f>IF(N18=0,"",N18/[2]TrRoad_act!N31*100)</f>
        <v>6.6429482970116913</v>
      </c>
      <c r="O61" s="24">
        <f>IF(O18=0,"",O18/[2]TrRoad_act!O31*100)</f>
        <v>6.5690379967774186</v>
      </c>
      <c r="P61" s="24">
        <f>IF(P18=0,"",P18/[2]TrRoad_act!P31*100)</f>
        <v>6.4477666758421757</v>
      </c>
      <c r="Q61" s="24">
        <f>IF(Q18=0,"",Q18/[2]TrRoad_act!Q31*100)</f>
        <v>6.2860531826607442</v>
      </c>
    </row>
    <row r="62" spans="1:17" ht="11.5" customHeight="1" x14ac:dyDescent="0.35">
      <c r="A62" s="33" t="s">
        <v>56</v>
      </c>
      <c r="B62" s="34">
        <f>IF(B19=0,"",B19/[2]TrRoad_act!B32*100)</f>
        <v>4.8207743795843827</v>
      </c>
      <c r="C62" s="34">
        <f>IF(C19=0,"",C19/[2]TrRoad_act!C32*100)</f>
        <v>4.6771453159862082</v>
      </c>
      <c r="D62" s="34">
        <f>IF(D19=0,"",D19/[2]TrRoad_act!D32*100)</f>
        <v>4.6194510637006037</v>
      </c>
      <c r="E62" s="34">
        <f>IF(E19=0,"",E19/[2]TrRoad_act!E32*100)</f>
        <v>4.5498782577977197</v>
      </c>
      <c r="F62" s="34">
        <f>IF(F19=0,"",F19/[2]TrRoad_act!F32*100)</f>
        <v>4.5222503142645634</v>
      </c>
      <c r="G62" s="34">
        <f>IF(G19=0,"",G19/[2]TrRoad_act!G32*100)</f>
        <v>4.4739365829909534</v>
      </c>
      <c r="H62" s="34">
        <f>IF(H19=0,"",H19/[2]TrRoad_act!H32*100)</f>
        <v>4.3571984522909233</v>
      </c>
      <c r="I62" s="34">
        <f>IF(I19=0,"",I19/[2]TrRoad_act!I32*100)</f>
        <v>4.3154746430104831</v>
      </c>
      <c r="J62" s="34">
        <f>IF(J19=0,"",J19/[2]TrRoad_act!J32*100)</f>
        <v>4.3104355956345239</v>
      </c>
      <c r="K62" s="34">
        <f>IF(K19=0,"",K19/[2]TrRoad_act!K32*100)</f>
        <v>4.1953441321725062</v>
      </c>
      <c r="L62" s="34">
        <f>IF(L19=0,"",L19/[2]TrRoad_act!L32*100)</f>
        <v>4.1137754839708602</v>
      </c>
      <c r="M62" s="34">
        <f>IF(M19=0,"",M19/[2]TrRoad_act!M32*100)</f>
        <v>4.0781716682536278</v>
      </c>
      <c r="N62" s="34">
        <f>IF(N19=0,"",N19/[2]TrRoad_act!N32*100)</f>
        <v>4.0005507358084555</v>
      </c>
      <c r="O62" s="34">
        <f>IF(O19=0,"",O19/[2]TrRoad_act!O32*100)</f>
        <v>3.944316914172505</v>
      </c>
      <c r="P62" s="34">
        <f>IF(P19=0,"",P19/[2]TrRoad_act!P32*100)</f>
        <v>3.9289439454012718</v>
      </c>
      <c r="Q62" s="34">
        <f>IF(Q19=0,"",Q19/[2]TrRoad_act!Q32*100)</f>
        <v>3.9159295695691099</v>
      </c>
    </row>
    <row r="63" spans="1:17" ht="11.5" customHeight="1" x14ac:dyDescent="0.35">
      <c r="A63" s="29" t="s">
        <v>40</v>
      </c>
      <c r="B63" s="30">
        <f>IF(B21=0,"",B21/[2]TrRoad_act!B33*100)</f>
        <v>7.702162103250684</v>
      </c>
      <c r="C63" s="30">
        <f>IF(C21=0,"",C21/[2]TrRoad_act!C33*100)</f>
        <v>7.514962181650203</v>
      </c>
      <c r="D63" s="30">
        <f>IF(D21=0,"",D21/[2]TrRoad_act!D33*100)</f>
        <v>7.4107463143107672</v>
      </c>
      <c r="E63" s="30">
        <f>IF(E21=0,"",E21/[2]TrRoad_act!E33*100)</f>
        <v>7.3016847549013066</v>
      </c>
      <c r="F63" s="30">
        <f>IF(F21=0,"",F21/[2]TrRoad_act!F33*100)</f>
        <v>7.2052092596781927</v>
      </c>
      <c r="G63" s="30">
        <f>IF(G21=0,"",G21/[2]TrRoad_act!G33*100)</f>
        <v>7.1222868191119737</v>
      </c>
      <c r="H63" s="30">
        <f>IF(H21=0,"",H21/[2]TrRoad_act!H33*100)</f>
        <v>7.0209636335017809</v>
      </c>
      <c r="I63" s="30">
        <f>IF(I21=0,"",I21/[2]TrRoad_act!I33*100)</f>
        <v>6.945171644738644</v>
      </c>
      <c r="J63" s="30">
        <f>IF(J21=0,"",J21/[2]TrRoad_act!J33*100)</f>
        <v>6.8252112138342662</v>
      </c>
      <c r="K63" s="30">
        <f>IF(K21=0,"",K21/[2]TrRoad_act!K33*100)</f>
        <v>6.7185725968412395</v>
      </c>
      <c r="L63" s="30">
        <f>IF(L21=0,"",L21/[2]TrRoad_act!L33*100)</f>
        <v>6.6097317273476994</v>
      </c>
      <c r="M63" s="30">
        <f>IF(M21=0,"",M21/[2]TrRoad_act!M33*100)</f>
        <v>6.4937746458816061</v>
      </c>
      <c r="N63" s="30">
        <f>IF(N21=0,"",N21/[2]TrRoad_act!N33*100)</f>
        <v>6.386544661740662</v>
      </c>
      <c r="O63" s="30">
        <f>IF(O21=0,"",O21/[2]TrRoad_act!O33*100)</f>
        <v>6.3080225479253684</v>
      </c>
      <c r="P63" s="30">
        <f>IF(P21=0,"",P21/[2]TrRoad_act!P33*100)</f>
        <v>6.1961411929425694</v>
      </c>
      <c r="Q63" s="30">
        <f>IF(Q21=0,"",Q21/[2]TrRoad_act!Q33*100)</f>
        <v>6.0487020874786017</v>
      </c>
    </row>
    <row r="64" spans="1:17" ht="11.5" customHeight="1" x14ac:dyDescent="0.35">
      <c r="A64" s="19" t="s">
        <v>41</v>
      </c>
      <c r="B64" s="31">
        <f>IF(B22=0,"",B22/[2]TrRoad_act!B34*100)</f>
        <v>7.8761148038753559</v>
      </c>
      <c r="C64" s="31">
        <f>IF(C22=0,"",C22/[2]TrRoad_act!C34*100)</f>
        <v>7.7077313703877524</v>
      </c>
      <c r="D64" s="31">
        <f>IF(D22=0,"",D22/[2]TrRoad_act!D34*100)</f>
        <v>7.6265252345860413</v>
      </c>
      <c r="E64" s="31">
        <f>IF(E22=0,"",E22/[2]TrRoad_act!E34*100)</f>
        <v>7.5417726763349764</v>
      </c>
      <c r="F64" s="31">
        <f>IF(F22=0,"",F22/[2]TrRoad_act!F34*100)</f>
        <v>7.469879704880487</v>
      </c>
      <c r="G64" s="31">
        <f>IF(G22=0,"",G22/[2]TrRoad_act!G34*100)</f>
        <v>7.4095715716262394</v>
      </c>
      <c r="H64" s="31">
        <f>IF(H22=0,"",H22/[2]TrRoad_act!H34*100)</f>
        <v>7.3232324731711929</v>
      </c>
      <c r="I64" s="31">
        <f>IF(I22=0,"",I22/[2]TrRoad_act!I34*100)</f>
        <v>7.2620426641583844</v>
      </c>
      <c r="J64" s="31">
        <f>IF(J22=0,"",J22/[2]TrRoad_act!J34*100)</f>
        <v>7.1581049354048272</v>
      </c>
      <c r="K64" s="31">
        <f>IF(K22=0,"",K22/[2]TrRoad_act!K34*100)</f>
        <v>7.0516524009457164</v>
      </c>
      <c r="L64" s="31">
        <f>IF(L22=0,"",L22/[2]TrRoad_act!L34*100)</f>
        <v>6.9453840527367303</v>
      </c>
      <c r="M64" s="31">
        <f>IF(M22=0,"",M22/[2]TrRoad_act!M34*100)</f>
        <v>6.8425350197102706</v>
      </c>
      <c r="N64" s="31">
        <f>IF(N22=0,"",N22/[2]TrRoad_act!N34*100)</f>
        <v>6.7375384220329044</v>
      </c>
      <c r="O64" s="31">
        <f>IF(O22=0,"",O22/[2]TrRoad_act!O34*100)</f>
        <v>6.6842974991383848</v>
      </c>
      <c r="P64" s="31">
        <f>IF(P22=0,"",P22/[2]TrRoad_act!P34*100)</f>
        <v>6.5679334655564219</v>
      </c>
      <c r="Q64" s="31">
        <f>IF(Q22=0,"",Q22/[2]TrRoad_act!Q34*100)</f>
        <v>6.399790858742965</v>
      </c>
    </row>
    <row r="65" spans="1:17" ht="11.5" customHeight="1" x14ac:dyDescent="0.35">
      <c r="A65" s="19" t="s">
        <v>42</v>
      </c>
      <c r="B65" s="31">
        <f>IF(B24=0,"",B24/[2]TrRoad_act!B35*100)</f>
        <v>6.7428857301979646</v>
      </c>
      <c r="C65" s="31">
        <f>IF(C24=0,"",C24/[2]TrRoad_act!C35*100)</f>
        <v>6.5426843493611528</v>
      </c>
      <c r="D65" s="31">
        <f>IF(D24=0,"",D24/[2]TrRoad_act!D35*100)</f>
        <v>6.4341025087845676</v>
      </c>
      <c r="E65" s="31">
        <f>IF(E24=0,"",E24/[2]TrRoad_act!E35*100)</f>
        <v>6.3474014255925457</v>
      </c>
      <c r="F65" s="31">
        <f>IF(F24=0,"",F24/[2]TrRoad_act!F35*100)</f>
        <v>6.2807263661842114</v>
      </c>
      <c r="G65" s="31">
        <f>IF(G24=0,"",G24/[2]TrRoad_act!G35*100)</f>
        <v>6.2402479902729686</v>
      </c>
      <c r="H65" s="31">
        <f>IF(H24=0,"",H24/[2]TrRoad_act!H35*100)</f>
        <v>6.2259132644334221</v>
      </c>
      <c r="I65" s="31">
        <f>IF(I24=0,"",I24/[2]TrRoad_act!I35*100)</f>
        <v>6.1497270815559517</v>
      </c>
      <c r="J65" s="31">
        <f>IF(J24=0,"",J24/[2]TrRoad_act!J35*100)</f>
        <v>6.1104384636576849</v>
      </c>
      <c r="K65" s="31">
        <f>IF(K24=0,"",K24/[2]TrRoad_act!K35*100)</f>
        <v>6.0655059735267729</v>
      </c>
      <c r="L65" s="31">
        <f>IF(L24=0,"",L24/[2]TrRoad_act!L35*100)</f>
        <v>6.0086396683598116</v>
      </c>
      <c r="M65" s="31">
        <f>IF(M24=0,"",M24/[2]TrRoad_act!M35*100)</f>
        <v>5.9309778051155151</v>
      </c>
      <c r="N65" s="31">
        <f>IF(N24=0,"",N24/[2]TrRoad_act!N35*100)</f>
        <v>5.8740923149273501</v>
      </c>
      <c r="O65" s="31">
        <f>IF(O24=0,"",O24/[2]TrRoad_act!O35*100)</f>
        <v>5.8174391538084684</v>
      </c>
      <c r="P65" s="31">
        <f>IF(P24=0,"",P24/[2]TrRoad_act!P35*100)</f>
        <v>5.7420622858334527</v>
      </c>
      <c r="Q65" s="31">
        <f>IF(Q24=0,"",Q24/[2]TrRoad_act!Q35*100)</f>
        <v>5.64873656768318</v>
      </c>
    </row>
    <row r="66" spans="1:17" ht="11.5" customHeight="1" x14ac:dyDescent="0.35">
      <c r="A66" s="19" t="s">
        <v>43</v>
      </c>
      <c r="B66" s="31">
        <f>IF(B26=0,"",B26/[2]TrRoad_act!B36*100)</f>
        <v>9.7217063174943625</v>
      </c>
      <c r="C66" s="31">
        <f>IF(C26=0,"",C26/[2]TrRoad_act!C36*100)</f>
        <v>9.3586450046944165</v>
      </c>
      <c r="D66" s="31">
        <f>IF(D26=0,"",D26/[2]TrRoad_act!D36*100)</f>
        <v>9.1322364308297779</v>
      </c>
      <c r="E66" s="31">
        <f>IF(E26=0,"",E26/[2]TrRoad_act!E36*100)</f>
        <v>9.2086164098681689</v>
      </c>
      <c r="F66" s="31">
        <f>IF(F26=0,"",F26/[2]TrRoad_act!F36*100)</f>
        <v>9.2104845933884345</v>
      </c>
      <c r="G66" s="31">
        <f>IF(G26=0,"",G26/[2]TrRoad_act!G36*100)</f>
        <v>9.2896722003703172</v>
      </c>
      <c r="H66" s="31">
        <f>IF(H26=0,"",H26/[2]TrRoad_act!H36*100)</f>
        <v>9.2858057404337693</v>
      </c>
      <c r="I66" s="31">
        <f>IF(I26=0,"",I26/[2]TrRoad_act!I36*100)</f>
        <v>8.6232660022859058</v>
      </c>
      <c r="J66" s="31">
        <f>IF(J26=0,"",J26/[2]TrRoad_act!J36*100)</f>
        <v>8.8759428097941022</v>
      </c>
      <c r="K66" s="31">
        <f>IF(K26=0,"",K26/[2]TrRoad_act!K36*100)</f>
        <v>8.8200409932668862</v>
      </c>
      <c r="L66" s="31">
        <f>IF(L26=0,"",L26/[2]TrRoad_act!L36*100)</f>
        <v>8.8893384452600426</v>
      </c>
      <c r="M66" s="31">
        <f>IF(M26=0,"",M26/[2]TrRoad_act!M36*100)</f>
        <v>8.8044560414967581</v>
      </c>
      <c r="N66" s="31">
        <f>IF(N26=0,"",N26/[2]TrRoad_act!N36*100)</f>
        <v>8.593828285318045</v>
      </c>
      <c r="O66" s="31">
        <f>IF(O26=0,"",O26/[2]TrRoad_act!O36*100)</f>
        <v>8.6906099603930915</v>
      </c>
      <c r="P66" s="31">
        <f>IF(P26=0,"",P26/[2]TrRoad_act!P36*100)</f>
        <v>8.4668406052948502</v>
      </c>
      <c r="Q66" s="31">
        <f>IF(Q26=0,"",Q26/[2]TrRoad_act!Q36*100)</f>
        <v>8.7157341334659488</v>
      </c>
    </row>
    <row r="67" spans="1:17" ht="11.5" customHeight="1" x14ac:dyDescent="0.35">
      <c r="A67" s="19" t="s">
        <v>44</v>
      </c>
      <c r="B67" s="31" t="str">
        <f>IF(B27=0,"",B27/[2]TrRoad_act!B37*100)</f>
        <v/>
      </c>
      <c r="C67" s="31" t="str">
        <f>IF(C27=0,"",C27/[2]TrRoad_act!C37*100)</f>
        <v/>
      </c>
      <c r="D67" s="31" t="str">
        <f>IF(D27=0,"",D27/[2]TrRoad_act!D37*100)</f>
        <v/>
      </c>
      <c r="E67" s="31" t="str">
        <f>IF(E27=0,"",E27/[2]TrRoad_act!E37*100)</f>
        <v/>
      </c>
      <c r="F67" s="31" t="str">
        <f>IF(F27=0,"",F27/[2]TrRoad_act!F37*100)</f>
        <v/>
      </c>
      <c r="G67" s="31" t="str">
        <f>IF(G27=0,"",G27/[2]TrRoad_act!G37*100)</f>
        <v/>
      </c>
      <c r="H67" s="31" t="str">
        <f>IF(H27=0,"",H27/[2]TrRoad_act!H37*100)</f>
        <v/>
      </c>
      <c r="I67" s="31" t="str">
        <f>IF(I27=0,"",I27/[2]TrRoad_act!I37*100)</f>
        <v/>
      </c>
      <c r="J67" s="31" t="str">
        <f>IF(J27=0,"",J27/[2]TrRoad_act!J37*100)</f>
        <v/>
      </c>
      <c r="K67" s="31" t="str">
        <f>IF(K27=0,"",K27/[2]TrRoad_act!K37*100)</f>
        <v/>
      </c>
      <c r="L67" s="31" t="str">
        <f>IF(L27=0,"",L27/[2]TrRoad_act!L37*100)</f>
        <v/>
      </c>
      <c r="M67" s="31" t="str">
        <f>IF(M27=0,"",M27/[2]TrRoad_act!M37*100)</f>
        <v/>
      </c>
      <c r="N67" s="31" t="str">
        <f>IF(N27=0,"",N27/[2]TrRoad_act!N37*100)</f>
        <v/>
      </c>
      <c r="O67" s="31" t="str">
        <f>IF(O27=0,"",O27/[2]TrRoad_act!O37*100)</f>
        <v/>
      </c>
      <c r="P67" s="31" t="str">
        <f>IF(P27=0,"",P27/[2]TrRoad_act!P37*100)</f>
        <v/>
      </c>
      <c r="Q67" s="31" t="str">
        <f>IF(Q27=0,"",Q27/[2]TrRoad_act!Q37*100)</f>
        <v/>
      </c>
    </row>
    <row r="68" spans="1:17" ht="11.5" customHeight="1" x14ac:dyDescent="0.35">
      <c r="A68" s="19" t="s">
        <v>57</v>
      </c>
      <c r="B68" s="31" t="str">
        <f>IF(B29=0,"",B29/[2]TrRoad_act!B38*100)</f>
        <v/>
      </c>
      <c r="C68" s="31" t="str">
        <f>IF(C29=0,"",C29/[2]TrRoad_act!C38*100)</f>
        <v/>
      </c>
      <c r="D68" s="31" t="str">
        <f>IF(D29=0,"",D29/[2]TrRoad_act!D38*100)</f>
        <v/>
      </c>
      <c r="E68" s="31" t="str">
        <f>IF(E29=0,"",E29/[2]TrRoad_act!E38*100)</f>
        <v/>
      </c>
      <c r="F68" s="31" t="str">
        <f>IF(F29=0,"",F29/[2]TrRoad_act!F38*100)</f>
        <v/>
      </c>
      <c r="G68" s="31" t="str">
        <f>IF(G29=0,"",G29/[2]TrRoad_act!G38*100)</f>
        <v/>
      </c>
      <c r="H68" s="31" t="str">
        <f>IF(H29=0,"",H29/[2]TrRoad_act!H38*100)</f>
        <v/>
      </c>
      <c r="I68" s="31" t="str">
        <f>IF(I29=0,"",I29/[2]TrRoad_act!I38*100)</f>
        <v/>
      </c>
      <c r="J68" s="31" t="str">
        <f>IF(J29=0,"",J29/[2]TrRoad_act!J38*100)</f>
        <v/>
      </c>
      <c r="K68" s="31" t="str">
        <f>IF(K29=0,"",K29/[2]TrRoad_act!K38*100)</f>
        <v/>
      </c>
      <c r="L68" s="31" t="str">
        <f>IF(L29=0,"",L29/[2]TrRoad_act!L38*100)</f>
        <v/>
      </c>
      <c r="M68" s="31" t="str">
        <f>IF(M29=0,"",M29/[2]TrRoad_act!M38*100)</f>
        <v/>
      </c>
      <c r="N68" s="31" t="str">
        <f>IF(N29=0,"",N29/[2]TrRoad_act!N38*100)</f>
        <v/>
      </c>
      <c r="O68" s="31">
        <f>IF(O29=0,"",O29/[2]TrRoad_act!O38*100)</f>
        <v>2.0611541302022141</v>
      </c>
      <c r="P68" s="31">
        <f>IF(P29=0,"",P29/[2]TrRoad_act!P38*100)</f>
        <v>3.3177465364473449</v>
      </c>
      <c r="Q68" s="31">
        <f>IF(Q29=0,"",Q29/[2]TrRoad_act!Q38*100)</f>
        <v>3.4489837063142361</v>
      </c>
    </row>
    <row r="69" spans="1:17" ht="11.5" customHeight="1" x14ac:dyDescent="0.35">
      <c r="A69" s="19" t="s">
        <v>48</v>
      </c>
      <c r="B69" s="31" t="str">
        <f>IF(B32=0,"",B32/[2]TrRoad_act!B39*100)</f>
        <v/>
      </c>
      <c r="C69" s="31" t="str">
        <f>IF(C32=0,"",C32/[2]TrRoad_act!C39*100)</f>
        <v/>
      </c>
      <c r="D69" s="31" t="str">
        <f>IF(D32=0,"",D32/[2]TrRoad_act!D39*100)</f>
        <v/>
      </c>
      <c r="E69" s="31" t="str">
        <f>IF(E32=0,"",E32/[2]TrRoad_act!E39*100)</f>
        <v/>
      </c>
      <c r="F69" s="31" t="str">
        <f>IF(F32=0,"",F32/[2]TrRoad_act!F39*100)</f>
        <v/>
      </c>
      <c r="G69" s="31" t="str">
        <f>IF(G32=0,"",G32/[2]TrRoad_act!G39*100)</f>
        <v/>
      </c>
      <c r="H69" s="31" t="str">
        <f>IF(H32=0,"",H32/[2]TrRoad_act!H39*100)</f>
        <v/>
      </c>
      <c r="I69" s="31" t="str">
        <f>IF(I32=0,"",I32/[2]TrRoad_act!I39*100)</f>
        <v/>
      </c>
      <c r="J69" s="31" t="str">
        <f>IF(J32=0,"",J32/[2]TrRoad_act!J39*100)</f>
        <v/>
      </c>
      <c r="K69" s="31" t="str">
        <f>IF(K32=0,"",K32/[2]TrRoad_act!K39*100)</f>
        <v/>
      </c>
      <c r="L69" s="31">
        <f>IF(L32=0,"",L32/[2]TrRoad_act!L39*100)</f>
        <v>2.950832527694442</v>
      </c>
      <c r="M69" s="31">
        <f>IF(M32=0,"",M32/[2]TrRoad_act!M39*100)</f>
        <v>2.9630093684991241</v>
      </c>
      <c r="N69" s="31">
        <f>IF(N32=0,"",N32/[2]TrRoad_act!N39*100)</f>
        <v>2.9749220653089079</v>
      </c>
      <c r="O69" s="31">
        <f>IF(O32=0,"",O32/[2]TrRoad_act!O39*100)</f>
        <v>2.9895391436159655</v>
      </c>
      <c r="P69" s="31">
        <f>IF(P32=0,"",P32/[2]TrRoad_act!P39*100)</f>
        <v>3.0086385783263112</v>
      </c>
      <c r="Q69" s="31">
        <f>IF(Q32=0,"",Q32/[2]TrRoad_act!Q39*100)</f>
        <v>3.02729605735375</v>
      </c>
    </row>
    <row r="70" spans="1:17" ht="11.5" customHeight="1" x14ac:dyDescent="0.35">
      <c r="A70" s="29" t="s">
        <v>49</v>
      </c>
      <c r="B70" s="30">
        <f>IF(B33=0,"",B33/[2]TrRoad_act!B40*100)</f>
        <v>57.701323507641234</v>
      </c>
      <c r="C70" s="30">
        <f>IF(C33=0,"",C33/[2]TrRoad_act!C40*100)</f>
        <v>57.195053679837862</v>
      </c>
      <c r="D70" s="30">
        <f>IF(D33=0,"",D33/[2]TrRoad_act!D40*100)</f>
        <v>56.619157303026057</v>
      </c>
      <c r="E70" s="30">
        <f>IF(E33=0,"",E33/[2]TrRoad_act!E40*100)</f>
        <v>56.024084277593353</v>
      </c>
      <c r="F70" s="30">
        <f>IF(F33=0,"",F33/[2]TrRoad_act!F40*100)</f>
        <v>55.432977298739459</v>
      </c>
      <c r="G70" s="30">
        <f>IF(G33=0,"",G33/[2]TrRoad_act!G40*100)</f>
        <v>54.984394058802586</v>
      </c>
      <c r="H70" s="30">
        <f>IF(H33=0,"",H33/[2]TrRoad_act!H40*100)</f>
        <v>54.505039699575384</v>
      </c>
      <c r="I70" s="30">
        <f>IF(I33=0,"",I33/[2]TrRoad_act!I40*100)</f>
        <v>54.046078294781687</v>
      </c>
      <c r="J70" s="30">
        <f>IF(J33=0,"",J33/[2]TrRoad_act!J40*100)</f>
        <v>53.60997679159356</v>
      </c>
      <c r="K70" s="30">
        <f>IF(K33=0,"",K33/[2]TrRoad_act!K40*100)</f>
        <v>53.236636319615386</v>
      </c>
      <c r="L70" s="30">
        <f>IF(L33=0,"",L33/[2]TrRoad_act!L40*100)</f>
        <v>52.975069372754561</v>
      </c>
      <c r="M70" s="30">
        <f>IF(M33=0,"",M33/[2]TrRoad_act!M40*100)</f>
        <v>52.984730975545638</v>
      </c>
      <c r="N70" s="30">
        <f>IF(N33=0,"",N33/[2]TrRoad_act!N40*100)</f>
        <v>52.966741026883213</v>
      </c>
      <c r="O70" s="30">
        <f>IF(O33=0,"",O33/[2]TrRoad_act!O40*100)</f>
        <v>52.945633177924464</v>
      </c>
      <c r="P70" s="30">
        <f>IF(P33=0,"",P33/[2]TrRoad_act!P40*100)</f>
        <v>52.908100998763452</v>
      </c>
      <c r="Q70" s="30">
        <f>IF(Q33=0,"",Q33/[2]TrRoad_act!Q40*100)</f>
        <v>52.80771318406083</v>
      </c>
    </row>
    <row r="71" spans="1:17" ht="11.5" customHeight="1" x14ac:dyDescent="0.35">
      <c r="A71" s="19" t="s">
        <v>41</v>
      </c>
      <c r="B71" s="31" t="str">
        <f>IF(B34=0,"",B34/[2]TrRoad_act!B41*100)</f>
        <v/>
      </c>
      <c r="C71" s="31" t="str">
        <f>IF(C34=0,"",C34/[2]TrRoad_act!C41*100)</f>
        <v/>
      </c>
      <c r="D71" s="31" t="str">
        <f>IF(D34=0,"",D34/[2]TrRoad_act!D41*100)</f>
        <v/>
      </c>
      <c r="E71" s="31" t="str">
        <f>IF(E34=0,"",E34/[2]TrRoad_act!E41*100)</f>
        <v/>
      </c>
      <c r="F71" s="31" t="str">
        <f>IF(F34=0,"",F34/[2]TrRoad_act!F41*100)</f>
        <v/>
      </c>
      <c r="G71" s="31" t="str">
        <f>IF(G34=0,"",G34/[2]TrRoad_act!G41*100)</f>
        <v/>
      </c>
      <c r="H71" s="31" t="str">
        <f>IF(H34=0,"",H34/[2]TrRoad_act!H41*100)</f>
        <v/>
      </c>
      <c r="I71" s="31" t="str">
        <f>IF(I34=0,"",I34/[2]TrRoad_act!I41*100)</f>
        <v/>
      </c>
      <c r="J71" s="31" t="str">
        <f>IF(J34=0,"",J34/[2]TrRoad_act!J41*100)</f>
        <v/>
      </c>
      <c r="K71" s="31" t="str">
        <f>IF(K34=0,"",K34/[2]TrRoad_act!K41*100)</f>
        <v/>
      </c>
      <c r="L71" s="31" t="str">
        <f>IF(L34=0,"",L34/[2]TrRoad_act!L41*100)</f>
        <v/>
      </c>
      <c r="M71" s="31" t="str">
        <f>IF(M34=0,"",M34/[2]TrRoad_act!M41*100)</f>
        <v/>
      </c>
      <c r="N71" s="31" t="str">
        <f>IF(N34=0,"",N34/[2]TrRoad_act!N41*100)</f>
        <v/>
      </c>
      <c r="O71" s="31" t="str">
        <f>IF(O34=0,"",O34/[2]TrRoad_act!O41*100)</f>
        <v/>
      </c>
      <c r="P71" s="31" t="str">
        <f>IF(P34=0,"",P34/[2]TrRoad_act!P41*100)</f>
        <v/>
      </c>
      <c r="Q71" s="31" t="str">
        <f>IF(Q34=0,"",Q34/[2]TrRoad_act!Q41*100)</f>
        <v/>
      </c>
    </row>
    <row r="72" spans="1:17" ht="11.5" customHeight="1" x14ac:dyDescent="0.35">
      <c r="A72" s="19" t="s">
        <v>42</v>
      </c>
      <c r="B72" s="31">
        <f>IF(B36=0,"",B36/[2]TrRoad_act!B42*100)</f>
        <v>57.727075104721429</v>
      </c>
      <c r="C72" s="31">
        <f>IF(C36=0,"",C36/[2]TrRoad_act!C42*100)</f>
        <v>57.219349702796627</v>
      </c>
      <c r="D72" s="31">
        <f>IF(D36=0,"",D36/[2]TrRoad_act!D42*100)</f>
        <v>56.64305978392067</v>
      </c>
      <c r="E72" s="31">
        <f>IF(E36=0,"",E36/[2]TrRoad_act!E42*100)</f>
        <v>56.051138529669096</v>
      </c>
      <c r="F72" s="31">
        <f>IF(F36=0,"",F36/[2]TrRoad_act!F42*100)</f>
        <v>55.460874096217275</v>
      </c>
      <c r="G72" s="31">
        <f>IF(G36=0,"",G36/[2]TrRoad_act!G42*100)</f>
        <v>55.013869317475084</v>
      </c>
      <c r="H72" s="31">
        <f>IF(H36=0,"",H36/[2]TrRoad_act!H42*100)</f>
        <v>54.520577097504862</v>
      </c>
      <c r="I72" s="31">
        <f>IF(I36=0,"",I36/[2]TrRoad_act!I42*100)</f>
        <v>54.059738146636413</v>
      </c>
      <c r="J72" s="31">
        <f>IF(J36=0,"",J36/[2]TrRoad_act!J42*100)</f>
        <v>53.636221029752974</v>
      </c>
      <c r="K72" s="31">
        <f>IF(K36=0,"",K36/[2]TrRoad_act!K42*100)</f>
        <v>53.263653598239571</v>
      </c>
      <c r="L72" s="31">
        <f>IF(L36=0,"",L36/[2]TrRoad_act!L42*100)</f>
        <v>53.006572100416449</v>
      </c>
      <c r="M72" s="31">
        <f>IF(M36=0,"",M36/[2]TrRoad_act!M42*100)</f>
        <v>53.021093439171032</v>
      </c>
      <c r="N72" s="31">
        <f>IF(N36=0,"",N36/[2]TrRoad_act!N42*100)</f>
        <v>53.009812084066546</v>
      </c>
      <c r="O72" s="31">
        <f>IF(O36=0,"",O36/[2]TrRoad_act!O42*100)</f>
        <v>52.978746881436024</v>
      </c>
      <c r="P72" s="31">
        <f>IF(P36=0,"",P36/[2]TrRoad_act!P42*100)</f>
        <v>52.93980451336958</v>
      </c>
      <c r="Q72" s="31">
        <f>IF(Q36=0,"",Q36/[2]TrRoad_act!Q42*100)</f>
        <v>52.901730498578225</v>
      </c>
    </row>
    <row r="73" spans="1:17" ht="11.5" customHeight="1" x14ac:dyDescent="0.35">
      <c r="A73" s="19" t="s">
        <v>43</v>
      </c>
      <c r="B73" s="31" t="str">
        <f>IF(B38=0,"",B38/[2]TrRoad_act!B43*100)</f>
        <v/>
      </c>
      <c r="C73" s="31" t="str">
        <f>IF(C38=0,"",C38/[2]TrRoad_act!C43*100)</f>
        <v/>
      </c>
      <c r="D73" s="31" t="str">
        <f>IF(D38=0,"",D38/[2]TrRoad_act!D43*100)</f>
        <v/>
      </c>
      <c r="E73" s="31" t="str">
        <f>IF(E38=0,"",E38/[2]TrRoad_act!E43*100)</f>
        <v/>
      </c>
      <c r="F73" s="31" t="str">
        <f>IF(F38=0,"",F38/[2]TrRoad_act!F43*100)</f>
        <v/>
      </c>
      <c r="G73" s="31" t="str">
        <f>IF(G38=0,"",G38/[2]TrRoad_act!G43*100)</f>
        <v/>
      </c>
      <c r="H73" s="31" t="str">
        <f>IF(H38=0,"",H38/[2]TrRoad_act!H43*100)</f>
        <v/>
      </c>
      <c r="I73" s="31" t="str">
        <f>IF(I38=0,"",I38/[2]TrRoad_act!I43*100)</f>
        <v/>
      </c>
      <c r="J73" s="31" t="str">
        <f>IF(J38=0,"",J38/[2]TrRoad_act!J43*100)</f>
        <v/>
      </c>
      <c r="K73" s="31" t="str">
        <f>IF(K38=0,"",K38/[2]TrRoad_act!K43*100)</f>
        <v/>
      </c>
      <c r="L73" s="31" t="str">
        <f>IF(L38=0,"",L38/[2]TrRoad_act!L43*100)</f>
        <v/>
      </c>
      <c r="M73" s="31" t="str">
        <f>IF(M38=0,"",M38/[2]TrRoad_act!M43*100)</f>
        <v/>
      </c>
      <c r="N73" s="31" t="str">
        <f>IF(N38=0,"",N38/[2]TrRoad_act!N43*100)</f>
        <v/>
      </c>
      <c r="O73" s="31" t="str">
        <f>IF(O38=0,"",O38/[2]TrRoad_act!O43*100)</f>
        <v/>
      </c>
      <c r="P73" s="31" t="str">
        <f>IF(P38=0,"",P38/[2]TrRoad_act!P43*100)</f>
        <v/>
      </c>
      <c r="Q73" s="31" t="str">
        <f>IF(Q38=0,"",Q38/[2]TrRoad_act!Q43*100)</f>
        <v/>
      </c>
    </row>
    <row r="74" spans="1:17" ht="11.5" customHeight="1" x14ac:dyDescent="0.35">
      <c r="A74" s="19" t="s">
        <v>44</v>
      </c>
      <c r="B74" s="31" t="str">
        <f>IF(B39=0,"",B39/[2]TrRoad_act!B44*100)</f>
        <v/>
      </c>
      <c r="C74" s="31" t="str">
        <f>IF(C39=0,"",C39/[2]TrRoad_act!C44*100)</f>
        <v/>
      </c>
      <c r="D74" s="31" t="str">
        <f>IF(D39=0,"",D39/[2]TrRoad_act!D44*100)</f>
        <v/>
      </c>
      <c r="E74" s="31" t="str">
        <f>IF(E39=0,"",E39/[2]TrRoad_act!E44*100)</f>
        <v/>
      </c>
      <c r="F74" s="31" t="str">
        <f>IF(F39=0,"",F39/[2]TrRoad_act!F44*100)</f>
        <v/>
      </c>
      <c r="G74" s="31" t="str">
        <f>IF(G39=0,"",G39/[2]TrRoad_act!G44*100)</f>
        <v/>
      </c>
      <c r="H74" s="31" t="str">
        <f>IF(H39=0,"",H39/[2]TrRoad_act!H44*100)</f>
        <v/>
      </c>
      <c r="I74" s="31" t="str">
        <f>IF(I39=0,"",I39/[2]TrRoad_act!I44*100)</f>
        <v/>
      </c>
      <c r="J74" s="31" t="str">
        <f>IF(J39=0,"",J39/[2]TrRoad_act!J44*100)</f>
        <v/>
      </c>
      <c r="K74" s="31" t="str">
        <f>IF(K39=0,"",K39/[2]TrRoad_act!K44*100)</f>
        <v/>
      </c>
      <c r="L74" s="31" t="str">
        <f>IF(L39=0,"",L39/[2]TrRoad_act!L44*100)</f>
        <v/>
      </c>
      <c r="M74" s="31" t="str">
        <f>IF(M39=0,"",M39/[2]TrRoad_act!M44*100)</f>
        <v/>
      </c>
      <c r="N74" s="31" t="str">
        <f>IF(N39=0,"",N39/[2]TrRoad_act!N44*100)</f>
        <v/>
      </c>
      <c r="O74" s="31" t="str">
        <f>IF(O39=0,"",O39/[2]TrRoad_act!O44*100)</f>
        <v/>
      </c>
      <c r="P74" s="31" t="str">
        <f>IF(P39=0,"",P39/[2]TrRoad_act!P44*100)</f>
        <v/>
      </c>
      <c r="Q74" s="31" t="str">
        <f>IF(Q39=0,"",Q39/[2]TrRoad_act!Q44*100)</f>
        <v/>
      </c>
    </row>
    <row r="75" spans="1:17" ht="11.5" customHeight="1" x14ac:dyDescent="0.35">
      <c r="A75" s="19" t="s">
        <v>48</v>
      </c>
      <c r="B75" s="31">
        <f>IF(B41=0,"",B41/[2]TrRoad_act!B45*100)</f>
        <v>37.260871472849274</v>
      </c>
      <c r="C75" s="31">
        <f>IF(C41=0,"",C41/[2]TrRoad_act!C45*100)</f>
        <v>37.354023651531406</v>
      </c>
      <c r="D75" s="31">
        <f>IF(D41=0,"",D41/[2]TrRoad_act!D45*100)</f>
        <v>37.20327849660238</v>
      </c>
      <c r="E75" s="31">
        <f>IF(E41=0,"",E41/[2]TrRoad_act!E45*100)</f>
        <v>36.576400207992663</v>
      </c>
      <c r="F75" s="31">
        <f>IF(F41=0,"",F41/[2]TrRoad_act!F45*100)</f>
        <v>36.414261539563753</v>
      </c>
      <c r="G75" s="31">
        <f>IF(G41=0,"",G41/[2]TrRoad_act!G45*100)</f>
        <v>36.131200078220111</v>
      </c>
      <c r="H75" s="31">
        <f>IF(H41=0,"",H41/[2]TrRoad_act!H45*100)</f>
        <v>34.690956132161041</v>
      </c>
      <c r="I75" s="31">
        <f>IF(I41=0,"",I41/[2]TrRoad_act!I45*100)</f>
        <v>34.294581350403512</v>
      </c>
      <c r="J75" s="31">
        <f>IF(J41=0,"",J41/[2]TrRoad_act!J45*100)</f>
        <v>32.787434757470059</v>
      </c>
      <c r="K75" s="31">
        <f>IF(K41=0,"",K41/[2]TrRoad_act!K45*100)</f>
        <v>32.869403344363732</v>
      </c>
      <c r="L75" s="31">
        <f>IF(L41=0,"",L41/[2]TrRoad_act!L45*100)</f>
        <v>32.681238691119631</v>
      </c>
      <c r="M75" s="31">
        <f>IF(M41=0,"",M41/[2]TrRoad_act!M45*100)</f>
        <v>32.554943965488498</v>
      </c>
      <c r="N75" s="31">
        <f>IF(N41=0,"",N41/[2]TrRoad_act!N45*100)</f>
        <v>32.370011329886935</v>
      </c>
      <c r="O75" s="31">
        <f>IF(O41=0,"",O41/[2]TrRoad_act!O45*100)</f>
        <v>31.14886857670162</v>
      </c>
      <c r="P75" s="31">
        <f>IF(P41=0,"",P41/[2]TrRoad_act!P45*100)</f>
        <v>31.17961040482432</v>
      </c>
      <c r="Q75" s="31">
        <f>IF(Q41=0,"",Q41/[2]TrRoad_act!Q45*100)</f>
        <v>30.669117932721136</v>
      </c>
    </row>
    <row r="76" spans="1:17" ht="11.5" customHeight="1" x14ac:dyDescent="0.35">
      <c r="A76" s="23" t="s">
        <v>22</v>
      </c>
      <c r="B76" s="24">
        <f>IF(B42=0,"",B42/[2]TrRoad_act!B46*100)</f>
        <v>17.714497450394393</v>
      </c>
      <c r="C76" s="24">
        <f>IF(C42=0,"",C42/[2]TrRoad_act!C46*100)</f>
        <v>17.882784333579732</v>
      </c>
      <c r="D76" s="24">
        <f>IF(D42=0,"",D42/[2]TrRoad_act!D46*100)</f>
        <v>17.689467104143048</v>
      </c>
      <c r="E76" s="24">
        <f>IF(E42=0,"",E42/[2]TrRoad_act!E46*100)</f>
        <v>17.571756322178619</v>
      </c>
      <c r="F76" s="24">
        <f>IF(F42=0,"",F42/[2]TrRoad_act!F46*100)</f>
        <v>17.408515896415786</v>
      </c>
      <c r="G76" s="24">
        <f>IF(G42=0,"",G42/[2]TrRoad_act!G46*100)</f>
        <v>17.431246709755598</v>
      </c>
      <c r="H76" s="24">
        <f>IF(H42=0,"",H42/[2]TrRoad_act!H46*100)</f>
        <v>16.978248579282738</v>
      </c>
      <c r="I76" s="24">
        <f>IF(I42=0,"",I42/[2]TrRoad_act!I46*100)</f>
        <v>17.440087537783381</v>
      </c>
      <c r="J76" s="24">
        <f>IF(J42=0,"",J42/[2]TrRoad_act!J46*100)</f>
        <v>17.171999337011044</v>
      </c>
      <c r="K76" s="24">
        <f>IF(K42=0,"",K42/[2]TrRoad_act!K46*100)</f>
        <v>16.894741559775632</v>
      </c>
      <c r="L76" s="24">
        <f>IF(L42=0,"",L42/[2]TrRoad_act!L46*100)</f>
        <v>16.858866743510248</v>
      </c>
      <c r="M76" s="24">
        <f>IF(M42=0,"",M42/[2]TrRoad_act!M46*100)</f>
        <v>16.301678502841206</v>
      </c>
      <c r="N76" s="24">
        <f>IF(N42=0,"",N42/[2]TrRoad_act!N46*100)</f>
        <v>16.222559559851131</v>
      </c>
      <c r="O76" s="24">
        <f>IF(O42=0,"",O42/[2]TrRoad_act!O46*100)</f>
        <v>15.868328657790078</v>
      </c>
      <c r="P76" s="24">
        <f>IF(P42=0,"",P42/[2]TrRoad_act!P46*100)</f>
        <v>15.789253438293137</v>
      </c>
      <c r="Q76" s="24">
        <f>IF(Q42=0,"",Q42/[2]TrRoad_act!Q46*100)</f>
        <v>15.381817864559483</v>
      </c>
    </row>
    <row r="77" spans="1:17" ht="11.5" customHeight="1" x14ac:dyDescent="0.35">
      <c r="A77" s="33" t="s">
        <v>50</v>
      </c>
      <c r="B77" s="34">
        <f>IF(B43=0,"",B43/[2]TrRoad_act!B47*100)</f>
        <v>9.5091061586709245</v>
      </c>
      <c r="C77" s="34">
        <f>IF(C43=0,"",C43/[2]TrRoad_act!C47*100)</f>
        <v>9.3614215126135463</v>
      </c>
      <c r="D77" s="34">
        <f>IF(D43=0,"",D43/[2]TrRoad_act!D47*100)</f>
        <v>9.2169722913125653</v>
      </c>
      <c r="E77" s="34">
        <f>IF(E43=0,"",E43/[2]TrRoad_act!E47*100)</f>
        <v>9.0821194616425807</v>
      </c>
      <c r="F77" s="34">
        <f>IF(F43=0,"",F43/[2]TrRoad_act!F47*100)</f>
        <v>8.9476238439281044</v>
      </c>
      <c r="G77" s="34">
        <f>IF(G43=0,"",G43/[2]TrRoad_act!G47*100)</f>
        <v>8.8545101550118499</v>
      </c>
      <c r="H77" s="34">
        <f>IF(H43=0,"",H43/[2]TrRoad_act!H47*100)</f>
        <v>8.7836403857620056</v>
      </c>
      <c r="I77" s="34">
        <f>IF(I43=0,"",I43/[2]TrRoad_act!I47*100)</f>
        <v>8.7004408797053543</v>
      </c>
      <c r="J77" s="34">
        <f>IF(J43=0,"",J43/[2]TrRoad_act!J47*100)</f>
        <v>8.5997580547670971</v>
      </c>
      <c r="K77" s="34">
        <f>IF(K43=0,"",K43/[2]TrRoad_act!K47*100)</f>
        <v>8.4746741093279212</v>
      </c>
      <c r="L77" s="34">
        <f>IF(L43=0,"",L43/[2]TrRoad_act!L47*100)</f>
        <v>8.4345947989869003</v>
      </c>
      <c r="M77" s="34">
        <f>IF(M43=0,"",M43/[2]TrRoad_act!M47*100)</f>
        <v>8.3734689301533027</v>
      </c>
      <c r="N77" s="34">
        <f>IF(N43=0,"",N43/[2]TrRoad_act!N47*100)</f>
        <v>8.3147410920349447</v>
      </c>
      <c r="O77" s="34">
        <f>IF(O43=0,"",O43/[2]TrRoad_act!O47*100)</f>
        <v>8.24092759379071</v>
      </c>
      <c r="P77" s="34">
        <f>IF(P43=0,"",P43/[2]TrRoad_act!P47*100)</f>
        <v>8.1458286306962275</v>
      </c>
      <c r="Q77" s="34">
        <f>IF(Q43=0,"",Q43/[2]TrRoad_act!Q47*100)</f>
        <v>8.0458033227962193</v>
      </c>
    </row>
    <row r="78" spans="1:17" ht="11.5" customHeight="1" x14ac:dyDescent="0.35">
      <c r="A78" s="19" t="s">
        <v>41</v>
      </c>
      <c r="B78" s="31">
        <f>IF(B44=0,"",B44/[2]TrRoad_act!B48*100)</f>
        <v>9.8831421313435541</v>
      </c>
      <c r="C78" s="31">
        <f>IF(C44=0,"",C44/[2]TrRoad_act!C48*100)</f>
        <v>9.7880110403001179</v>
      </c>
      <c r="D78" s="31">
        <f>IF(D44=0,"",D44/[2]TrRoad_act!D48*100)</f>
        <v>9.681155099918362</v>
      </c>
      <c r="E78" s="31">
        <f>IF(E44=0,"",E44/[2]TrRoad_act!E48*100)</f>
        <v>9.572805309909036</v>
      </c>
      <c r="F78" s="31">
        <f>IF(F44=0,"",F44/[2]TrRoad_act!F48*100)</f>
        <v>9.465095865591552</v>
      </c>
      <c r="G78" s="31">
        <f>IF(G44=0,"",G44/[2]TrRoad_act!G48*100)</f>
        <v>9.3650909008212473</v>
      </c>
      <c r="H78" s="31">
        <f>IF(H44=0,"",H44/[2]TrRoad_act!H48*100)</f>
        <v>9.324308691827337</v>
      </c>
      <c r="I78" s="31">
        <f>IF(I44=0,"",I44/[2]TrRoad_act!I48*100)</f>
        <v>9.2589542316330853</v>
      </c>
      <c r="J78" s="31">
        <f>IF(J44=0,"",J44/[2]TrRoad_act!J48*100)</f>
        <v>9.1227301918817609</v>
      </c>
      <c r="K78" s="31">
        <f>IF(K44=0,"",K44/[2]TrRoad_act!K48*100)</f>
        <v>8.9275573424821761</v>
      </c>
      <c r="L78" s="31">
        <f>IF(L44=0,"",L44/[2]TrRoad_act!L48*100)</f>
        <v>8.7897180324249327</v>
      </c>
      <c r="M78" s="31">
        <f>IF(M44=0,"",M44/[2]TrRoad_act!M48*100)</f>
        <v>8.6486465569565834</v>
      </c>
      <c r="N78" s="31">
        <f>IF(N44=0,"",N44/[2]TrRoad_act!N48*100)</f>
        <v>8.5236249325998088</v>
      </c>
      <c r="O78" s="31">
        <f>IF(O44=0,"",O44/[2]TrRoad_act!O48*100)</f>
        <v>8.4030957888604121</v>
      </c>
      <c r="P78" s="31">
        <f>IF(P44=0,"",P44/[2]TrRoad_act!P48*100)</f>
        <v>8.2741899374754269</v>
      </c>
      <c r="Q78" s="31">
        <f>IF(Q44=0,"",Q44/[2]TrRoad_act!Q48*100)</f>
        <v>8.1820869176909596</v>
      </c>
    </row>
    <row r="79" spans="1:17" ht="11.5" customHeight="1" x14ac:dyDescent="0.35">
      <c r="A79" s="19" t="s">
        <v>42</v>
      </c>
      <c r="B79" s="31">
        <f>IF(B46=0,"",B46/[2]TrRoad_act!B49*100)</f>
        <v>9.4639096511647516</v>
      </c>
      <c r="C79" s="31">
        <f>IF(C46=0,"",C46/[2]TrRoad_act!C49*100)</f>
        <v>9.3040933330629763</v>
      </c>
      <c r="D79" s="31">
        <f>IF(D46=0,"",D46/[2]TrRoad_act!D49*100)</f>
        <v>9.1467206730731068</v>
      </c>
      <c r="E79" s="31">
        <f>IF(E46=0,"",E46/[2]TrRoad_act!E49*100)</f>
        <v>9.005242661754572</v>
      </c>
      <c r="F79" s="31">
        <f>IF(F46=0,"",F46/[2]TrRoad_act!F49*100)</f>
        <v>8.8705031286590508</v>
      </c>
      <c r="G79" s="31">
        <f>IF(G46=0,"",G46/[2]TrRoad_act!G49*100)</f>
        <v>8.7782456682672638</v>
      </c>
      <c r="H79" s="31">
        <f>IF(H46=0,"",H46/[2]TrRoad_act!H49*100)</f>
        <v>8.7094686891171111</v>
      </c>
      <c r="I79" s="31">
        <f>IF(I46=0,"",I46/[2]TrRoad_act!I49*100)</f>
        <v>8.63100532887292</v>
      </c>
      <c r="J79" s="31">
        <f>IF(J46=0,"",J46/[2]TrRoad_act!J49*100)</f>
        <v>8.5359127908722048</v>
      </c>
      <c r="K79" s="31">
        <f>IF(K46=0,"",K46/[2]TrRoad_act!K49*100)</f>
        <v>8.4211052218577027</v>
      </c>
      <c r="L79" s="31">
        <f>IF(L46=0,"",L46/[2]TrRoad_act!L49*100)</f>
        <v>8.3870449160130658</v>
      </c>
      <c r="M79" s="31">
        <f>IF(M46=0,"",M46/[2]TrRoad_act!M49*100)</f>
        <v>8.3309138857135352</v>
      </c>
      <c r="N79" s="31">
        <f>IF(N46=0,"",N46/[2]TrRoad_act!N49*100)</f>
        <v>8.2758044420483046</v>
      </c>
      <c r="O79" s="31">
        <f>IF(O46=0,"",O46/[2]TrRoad_act!O49*100)</f>
        <v>8.203658309792381</v>
      </c>
      <c r="P79" s="31">
        <f>IF(P46=0,"",P46/[2]TrRoad_act!P49*100)</f>
        <v>8.1138176425286694</v>
      </c>
      <c r="Q79" s="31">
        <f>IF(Q46=0,"",Q46/[2]TrRoad_act!Q49*100)</f>
        <v>8.0172095770137073</v>
      </c>
    </row>
    <row r="80" spans="1:17" ht="11.5" customHeight="1" x14ac:dyDescent="0.35">
      <c r="A80" s="19" t="s">
        <v>43</v>
      </c>
      <c r="B80" s="31">
        <f>IF(B48=0,"",B48/[2]TrRoad_act!B50*100)</f>
        <v>11.800021625651253</v>
      </c>
      <c r="C80" s="31">
        <f>IF(C48=0,"",C48/[2]TrRoad_act!C50*100)</f>
        <v>10.834895540137833</v>
      </c>
      <c r="D80" s="31">
        <f>IF(D48=0,"",D48/[2]TrRoad_act!D50*100)</f>
        <v>10.713775642609539</v>
      </c>
      <c r="E80" s="31">
        <f>IF(E48=0,"",E48/[2]TrRoad_act!E50*100)</f>
        <v>10.679028637928836</v>
      </c>
      <c r="F80" s="31">
        <f>IF(F48=0,"",F48/[2]TrRoad_act!F50*100)</f>
        <v>10.655696125399672</v>
      </c>
      <c r="G80" s="31">
        <f>IF(G48=0,"",G48/[2]TrRoad_act!G50*100)</f>
        <v>10.634135320848493</v>
      </c>
      <c r="H80" s="31">
        <f>IF(H48=0,"",H48/[2]TrRoad_act!H50*100)</f>
        <v>10.603238493318242</v>
      </c>
      <c r="I80" s="31">
        <f>IF(I48=0,"",I48/[2]TrRoad_act!I50*100)</f>
        <v>10.589790231739538</v>
      </c>
      <c r="J80" s="31">
        <f>IF(J48=0,"",J48/[2]TrRoad_act!J50*100)</f>
        <v>10.593321818070029</v>
      </c>
      <c r="K80" s="31">
        <f>IF(K48=0,"",K48/[2]TrRoad_act!K50*100)</f>
        <v>10.590117129724799</v>
      </c>
      <c r="L80" s="31">
        <f>IF(L48=0,"",L48/[2]TrRoad_act!L50*100)</f>
        <v>10.609944261225721</v>
      </c>
      <c r="M80" s="31">
        <f>IF(M48=0,"",M48/[2]TrRoad_act!M50*100)</f>
        <v>10.625971081758006</v>
      </c>
      <c r="N80" s="31">
        <f>IF(N48=0,"",N48/[2]TrRoad_act!N50*100)</f>
        <v>10.645653330519899</v>
      </c>
      <c r="O80" s="31">
        <f>IF(O48=0,"",O48/[2]TrRoad_act!O50*100)</f>
        <v>10.617565831161725</v>
      </c>
      <c r="P80" s="31">
        <f>IF(P48=0,"",P48/[2]TrRoad_act!P50*100)</f>
        <v>10.604725117401092</v>
      </c>
      <c r="Q80" s="31">
        <f>IF(Q48=0,"",Q48/[2]TrRoad_act!Q50*100)</f>
        <v>10.585586338397993</v>
      </c>
    </row>
    <row r="81" spans="1:17" ht="11.5" customHeight="1" x14ac:dyDescent="0.35">
      <c r="A81" s="19" t="s">
        <v>44</v>
      </c>
      <c r="B81" s="31" t="str">
        <f>IF(B49=0,"",B49/[2]TrRoad_act!B51*100)</f>
        <v/>
      </c>
      <c r="C81" s="31" t="str">
        <f>IF(C49=0,"",C49/[2]TrRoad_act!C51*100)</f>
        <v/>
      </c>
      <c r="D81" s="31" t="str">
        <f>IF(D49=0,"",D49/[2]TrRoad_act!D51*100)</f>
        <v/>
      </c>
      <c r="E81" s="31" t="str">
        <f>IF(E49=0,"",E49/[2]TrRoad_act!E51*100)</f>
        <v/>
      </c>
      <c r="F81" s="31" t="str">
        <f>IF(F49=0,"",F49/[2]TrRoad_act!F51*100)</f>
        <v/>
      </c>
      <c r="G81" s="31" t="str">
        <f>IF(G49=0,"",G49/[2]TrRoad_act!G51*100)</f>
        <v/>
      </c>
      <c r="H81" s="31" t="str">
        <f>IF(H49=0,"",H49/[2]TrRoad_act!H51*100)</f>
        <v/>
      </c>
      <c r="I81" s="31" t="str">
        <f>IF(I49=0,"",I49/[2]TrRoad_act!I51*100)</f>
        <v/>
      </c>
      <c r="J81" s="31" t="str">
        <f>IF(J49=0,"",J49/[2]TrRoad_act!J51*100)</f>
        <v/>
      </c>
      <c r="K81" s="31" t="str">
        <f>IF(K49=0,"",K49/[2]TrRoad_act!K51*100)</f>
        <v/>
      </c>
      <c r="L81" s="31" t="str">
        <f>IF(L49=0,"",L49/[2]TrRoad_act!L51*100)</f>
        <v/>
      </c>
      <c r="M81" s="31" t="str">
        <f>IF(M49=0,"",M49/[2]TrRoad_act!M51*100)</f>
        <v/>
      </c>
      <c r="N81" s="31" t="str">
        <f>IF(N49=0,"",N49/[2]TrRoad_act!N51*100)</f>
        <v/>
      </c>
      <c r="O81" s="31" t="str">
        <f>IF(O49=0,"",O49/[2]TrRoad_act!O51*100)</f>
        <v/>
      </c>
      <c r="P81" s="31" t="str">
        <f>IF(P49=0,"",P49/[2]TrRoad_act!P51*100)</f>
        <v/>
      </c>
      <c r="Q81" s="31" t="str">
        <f>IF(Q49=0,"",Q49/[2]TrRoad_act!Q51*100)</f>
        <v/>
      </c>
    </row>
    <row r="82" spans="1:17" ht="11.5" customHeight="1" x14ac:dyDescent="0.35">
      <c r="A82" s="19" t="s">
        <v>48</v>
      </c>
      <c r="B82" s="31" t="str">
        <f>IF(B51=0,"",B51/[2]TrRoad_act!B52*100)</f>
        <v/>
      </c>
      <c r="C82" s="31" t="str">
        <f>IF(C51=0,"",C51/[2]TrRoad_act!C52*100)</f>
        <v/>
      </c>
      <c r="D82" s="31" t="str">
        <f>IF(D51=0,"",D51/[2]TrRoad_act!D52*100)</f>
        <v/>
      </c>
      <c r="E82" s="31" t="str">
        <f>IF(E51=0,"",E51/[2]TrRoad_act!E52*100)</f>
        <v/>
      </c>
      <c r="F82" s="31">
        <f>IF(F51=0,"",F51/[2]TrRoad_act!F52*100)</f>
        <v>4.4036188166562598</v>
      </c>
      <c r="G82" s="31">
        <f>IF(G51=0,"",G51/[2]TrRoad_act!G52*100)</f>
        <v>4.4143128594195318</v>
      </c>
      <c r="H82" s="31">
        <f>IF(H51=0,"",H51/[2]TrRoad_act!H52*100)</f>
        <v>4.4253486415680818</v>
      </c>
      <c r="I82" s="31">
        <f>IF(I51=0,"",I51/[2]TrRoad_act!I52*100)</f>
        <v>4.4364120131720002</v>
      </c>
      <c r="J82" s="31">
        <f>IF(J51=0,"",J51/[2]TrRoad_act!J52*100)</f>
        <v>4.4475017900056342</v>
      </c>
      <c r="K82" s="31">
        <f>IF(K51=0,"",K51/[2]TrRoad_act!K52*100)</f>
        <v>4.4586091132055961</v>
      </c>
      <c r="L82" s="31">
        <f>IF(L51=0,"",L51/[2]TrRoad_act!L52*100)</f>
        <v>4.464163580398214</v>
      </c>
      <c r="M82" s="31">
        <f>IF(M51=0,"",M51/[2]TrRoad_act!M52*100)</f>
        <v>4.463672246506869</v>
      </c>
      <c r="N82" s="31">
        <f>IF(N51=0,"",N51/[2]TrRoad_act!N52*100)</f>
        <v>4.4703722484823709</v>
      </c>
      <c r="O82" s="31">
        <f>IF(O51=0,"",O51/[2]TrRoad_act!O52*100)</f>
        <v>4.4856790166969098</v>
      </c>
      <c r="P82" s="31">
        <f>IF(P51=0,"",P51/[2]TrRoad_act!P52*100)</f>
        <v>4.5107465620709801</v>
      </c>
      <c r="Q82" s="31">
        <f>IF(Q51=0,"",Q51/[2]TrRoad_act!Q52*100)</f>
        <v>4.5339731453781367</v>
      </c>
    </row>
    <row r="83" spans="1:17" ht="11.5" customHeight="1" x14ac:dyDescent="0.35">
      <c r="A83" s="29" t="s">
        <v>58</v>
      </c>
      <c r="B83" s="30">
        <f>IF(B52=0,"",B52/[2]TrRoad_act!B53*100)</f>
        <v>41.424146864749943</v>
      </c>
      <c r="C83" s="30">
        <f>IF(C52=0,"",C52/[2]TrRoad_act!C53*100)</f>
        <v>41.861588771944717</v>
      </c>
      <c r="D83" s="30">
        <f>IF(D52=0,"",D52/[2]TrRoad_act!D53*100)</f>
        <v>41.826416763954043</v>
      </c>
      <c r="E83" s="30">
        <f>IF(E52=0,"",E52/[2]TrRoad_act!E53*100)</f>
        <v>41.564059606865264</v>
      </c>
      <c r="F83" s="30">
        <f>IF(F52=0,"",F52/[2]TrRoad_act!F53*100)</f>
        <v>42.203853130453837</v>
      </c>
      <c r="G83" s="30">
        <f>IF(G52=0,"",G52/[2]TrRoad_act!G53*100)</f>
        <v>43.013719174824892</v>
      </c>
      <c r="H83" s="30">
        <f>IF(H52=0,"",H52/[2]TrRoad_act!H53*100)</f>
        <v>42.032959774742324</v>
      </c>
      <c r="I83" s="30">
        <f>IF(I52=0,"",I52/[2]TrRoad_act!I53*100)</f>
        <v>44.335894913978834</v>
      </c>
      <c r="J83" s="30">
        <f>IF(J52=0,"",J52/[2]TrRoad_act!J53*100)</f>
        <v>44.120072615476218</v>
      </c>
      <c r="K83" s="30">
        <f>IF(K52=0,"",K52/[2]TrRoad_act!K53*100)</f>
        <v>46.242168524590006</v>
      </c>
      <c r="L83" s="30">
        <f>IF(L52=0,"",L52/[2]TrRoad_act!L53*100)</f>
        <v>47.233826735817161</v>
      </c>
      <c r="M83" s="30">
        <f>IF(M52=0,"",M52/[2]TrRoad_act!M53*100)</f>
        <v>44.027028215751564</v>
      </c>
      <c r="N83" s="30">
        <f>IF(N52=0,"",N52/[2]TrRoad_act!N53*100)</f>
        <v>45.105268729000471</v>
      </c>
      <c r="O83" s="30">
        <f>IF(O52=0,"",O52/[2]TrRoad_act!O53*100)</f>
        <v>45.013938271898546</v>
      </c>
      <c r="P83" s="30">
        <f>IF(P52=0,"",P52/[2]TrRoad_act!P53*100)</f>
        <v>46.174634764892907</v>
      </c>
      <c r="Q83" s="30">
        <f>IF(Q52=0,"",Q52/[2]TrRoad_act!Q53*100)</f>
        <v>44.456109865842862</v>
      </c>
    </row>
    <row r="84" spans="1:17" ht="11.5" customHeight="1" x14ac:dyDescent="0.35">
      <c r="A84" s="19" t="s">
        <v>52</v>
      </c>
      <c r="B84" s="31">
        <f>IF(B53=0,"",B53/[2]TrRoad_act!B54*100)</f>
        <v>41.134506109747917</v>
      </c>
      <c r="C84" s="31">
        <f>IF(C53=0,"",C53/[2]TrRoad_act!C54*100)</f>
        <v>41.654701112379271</v>
      </c>
      <c r="D84" s="31">
        <f>IF(D53=0,"",D53/[2]TrRoad_act!D54*100)</f>
        <v>41.66574352300227</v>
      </c>
      <c r="E84" s="31">
        <f>IF(E53=0,"",E53/[2]TrRoad_act!E54*100)</f>
        <v>41.440471976444684</v>
      </c>
      <c r="F84" s="31">
        <f>IF(F53=0,"",F53/[2]TrRoad_act!F54*100)</f>
        <v>42.08191264503845</v>
      </c>
      <c r="G84" s="31">
        <f>IF(G53=0,"",G53/[2]TrRoad_act!G54*100)</f>
        <v>42.894562562166492</v>
      </c>
      <c r="H84" s="31">
        <f>IF(H53=0,"",H53/[2]TrRoad_act!H54*100)</f>
        <v>41.909997979442302</v>
      </c>
      <c r="I84" s="31">
        <f>IF(I53=0,"",I53/[2]TrRoad_act!I54*100)</f>
        <v>44.19762541267869</v>
      </c>
      <c r="J84" s="31">
        <f>IF(J53=0,"",J53/[2]TrRoad_act!J54*100)</f>
        <v>43.971702501703547</v>
      </c>
      <c r="K84" s="31">
        <f>IF(K53=0,"",K53/[2]TrRoad_act!K54*100)</f>
        <v>46.089589531156747</v>
      </c>
      <c r="L84" s="31">
        <f>IF(L53=0,"",L53/[2]TrRoad_act!L54*100)</f>
        <v>47.066628458889944</v>
      </c>
      <c r="M84" s="31">
        <f>IF(M53=0,"",M53/[2]TrRoad_act!M54*100)</f>
        <v>43.822118260753967</v>
      </c>
      <c r="N84" s="31">
        <f>IF(N53=0,"",N53/[2]TrRoad_act!N54*100)</f>
        <v>44.83281069123462</v>
      </c>
      <c r="O84" s="31">
        <f>IF(O53=0,"",O53/[2]TrRoad_act!O54*100)</f>
        <v>44.715240170311368</v>
      </c>
      <c r="P84" s="31">
        <f>IF(P53=0,"",P53/[2]TrRoad_act!P54*100)</f>
        <v>45.838833337531923</v>
      </c>
      <c r="Q84" s="31">
        <f>IF(Q53=0,"",Q53/[2]TrRoad_act!Q54*100)</f>
        <v>44.112022348238277</v>
      </c>
    </row>
    <row r="85" spans="1:17" ht="11.5" customHeight="1" x14ac:dyDescent="0.35">
      <c r="A85" s="40" t="s">
        <v>53</v>
      </c>
      <c r="B85" s="36">
        <f>IF(B55=0,"",B55/[2]TrRoad_act!B55*100)</f>
        <v>46.938285379923784</v>
      </c>
      <c r="C85" s="36">
        <f>IF(C55=0,"",C55/[2]TrRoad_act!C55*100)</f>
        <v>45.726592126515492</v>
      </c>
      <c r="D85" s="36">
        <f>IF(D55=0,"",D55/[2]TrRoad_act!D55*100)</f>
        <v>44.73335658207025</v>
      </c>
      <c r="E85" s="36">
        <f>IF(E55=0,"",E55/[2]TrRoad_act!E55*100)</f>
        <v>43.875188803214328</v>
      </c>
      <c r="F85" s="36">
        <f>IF(F55=0,"",F55/[2]TrRoad_act!F55*100)</f>
        <v>44.161605700329254</v>
      </c>
      <c r="G85" s="36">
        <f>IF(G55=0,"",G55/[2]TrRoad_act!G55*100)</f>
        <v>44.912347128906227</v>
      </c>
      <c r="H85" s="36">
        <f>IF(H55=0,"",H55/[2]TrRoad_act!H55*100)</f>
        <v>43.946089313723043</v>
      </c>
      <c r="I85" s="36">
        <f>IF(I55=0,"",I55/[2]TrRoad_act!I55*100)</f>
        <v>46.48157196486364</v>
      </c>
      <c r="J85" s="36">
        <f>IF(J55=0,"",J55/[2]TrRoad_act!J55*100)</f>
        <v>46.367569595113011</v>
      </c>
      <c r="K85" s="36">
        <f>IF(K55=0,"",K55/[2]TrRoad_act!K55*100)</f>
        <v>48.795921640069523</v>
      </c>
      <c r="L85" s="36">
        <f>IF(L55=0,"",L55/[2]TrRoad_act!L55*100)</f>
        <v>50.021078347431988</v>
      </c>
      <c r="M85" s="36">
        <f>IF(M55=0,"",M55/[2]TrRoad_act!M55*100)</f>
        <v>46.763560188440678</v>
      </c>
      <c r="N85" s="36">
        <f>IF(N55=0,"",N55/[2]TrRoad_act!N55*100)</f>
        <v>48.046985369589294</v>
      </c>
      <c r="O85" s="36">
        <f>IF(O55=0,"",O55/[2]TrRoad_act!O55*100)</f>
        <v>48.153290459400097</v>
      </c>
      <c r="P85" s="36">
        <f>IF(P55=0,"",P55/[2]TrRoad_act!P55*100)</f>
        <v>49.582571242445404</v>
      </c>
      <c r="Q85" s="36">
        <f>IF(Q55=0,"",Q55/[2]TrRoad_act!Q55*100)</f>
        <v>47.921435646869995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IF([2]TrRoad_act!B4=0,"",B18/[2]TrRoad_act!B4*1000)</f>
        <v>40.028783447028388</v>
      </c>
      <c r="C88" s="42">
        <f>IF([2]TrRoad_act!C4=0,"",C18/[2]TrRoad_act!C4*1000)</f>
        <v>38.526287645639044</v>
      </c>
      <c r="D88" s="42">
        <f>IF([2]TrRoad_act!D4=0,"",D18/[2]TrRoad_act!D4*1000)</f>
        <v>38.026518886789219</v>
      </c>
      <c r="E88" s="42">
        <f>IF([2]TrRoad_act!E4=0,"",E18/[2]TrRoad_act!E4*1000)</f>
        <v>37.18051802321984</v>
      </c>
      <c r="F88" s="42">
        <f>IF([2]TrRoad_act!F4=0,"",F18/[2]TrRoad_act!F4*1000)</f>
        <v>37.10801027530097</v>
      </c>
      <c r="G88" s="42">
        <f>IF([2]TrRoad_act!G4=0,"",G18/[2]TrRoad_act!G4*1000)</f>
        <v>36.82644665057115</v>
      </c>
      <c r="H88" s="42">
        <f>IF([2]TrRoad_act!H4=0,"",H18/[2]TrRoad_act!H4*1000)</f>
        <v>36.959581651104394</v>
      </c>
      <c r="I88" s="42">
        <f>IF([2]TrRoad_act!I4=0,"",I18/[2]TrRoad_act!I4*1000)</f>
        <v>36.256245325347912</v>
      </c>
      <c r="J88" s="42">
        <f>IF([2]TrRoad_act!J4=0,"",J18/[2]TrRoad_act!J4*1000)</f>
        <v>36.063850247799017</v>
      </c>
      <c r="K88" s="42">
        <f>IF([2]TrRoad_act!K4=0,"",K18/[2]TrRoad_act!K4*1000)</f>
        <v>35.328971541839664</v>
      </c>
      <c r="L88" s="42">
        <f>IF([2]TrRoad_act!L4=0,"",L18/[2]TrRoad_act!L4*1000)</f>
        <v>35.252587340085618</v>
      </c>
      <c r="M88" s="42">
        <f>IF([2]TrRoad_act!M4=0,"",M18/[2]TrRoad_act!M4*1000)</f>
        <v>34.979617261070757</v>
      </c>
      <c r="N88" s="42">
        <f>IF([2]TrRoad_act!N4=0,"",N18/[2]TrRoad_act!N4*1000)</f>
        <v>34.586076676302675</v>
      </c>
      <c r="O88" s="42">
        <f>IF([2]TrRoad_act!O4=0,"",O18/[2]TrRoad_act!O4*1000)</f>
        <v>34.739398006800315</v>
      </c>
      <c r="P88" s="42">
        <f>IF([2]TrRoad_act!P4=0,"",P18/[2]TrRoad_act!P4*1000)</f>
        <v>34.219316792826028</v>
      </c>
      <c r="Q88" s="42">
        <f>IF([2]TrRoad_act!Q4=0,"",Q18/[2]TrRoad_act!Q4*1000)</f>
        <v>34.258085159644089</v>
      </c>
    </row>
    <row r="89" spans="1:17" ht="11.5" customHeight="1" x14ac:dyDescent="0.35">
      <c r="A89" s="33" t="s">
        <v>56</v>
      </c>
      <c r="B89" s="43">
        <f>IF([2]TrRoad_act!B5=0,"",B19/[2]TrRoad_act!B5*1000)</f>
        <v>41.740211962444278</v>
      </c>
      <c r="C89" s="43">
        <f>IF([2]TrRoad_act!C5=0,"",C19/[2]TrRoad_act!C5*1000)</f>
        <v>40.497390259066918</v>
      </c>
      <c r="D89" s="43">
        <f>IF([2]TrRoad_act!D5=0,"",D19/[2]TrRoad_act!D5*1000)</f>
        <v>40.004791893735295</v>
      </c>
      <c r="E89" s="43">
        <f>IF([2]TrRoad_act!E5=0,"",E19/[2]TrRoad_act!E5*1000)</f>
        <v>39.385745375259731</v>
      </c>
      <c r="F89" s="43">
        <f>IF([2]TrRoad_act!F5=0,"",F19/[2]TrRoad_act!F5*1000)</f>
        <v>39.141344018115653</v>
      </c>
      <c r="G89" s="43">
        <f>IF([2]TrRoad_act!G5=0,"",G19/[2]TrRoad_act!G5*1000)</f>
        <v>38.758271778154942</v>
      </c>
      <c r="H89" s="43">
        <f>IF([2]TrRoad_act!H5=0,"",H19/[2]TrRoad_act!H5*1000)</f>
        <v>37.736428378785853</v>
      </c>
      <c r="I89" s="43">
        <f>IF([2]TrRoad_act!I5=0,"",I19/[2]TrRoad_act!I5*1000)</f>
        <v>37.315177204624447</v>
      </c>
      <c r="J89" s="43">
        <f>IF([2]TrRoad_act!J5=0,"",J19/[2]TrRoad_act!J5*1000)</f>
        <v>37.252000586799113</v>
      </c>
      <c r="K89" s="43">
        <f>IF([2]TrRoad_act!K5=0,"",K19/[2]TrRoad_act!K5*1000)</f>
        <v>36.239956466314588</v>
      </c>
      <c r="L89" s="43">
        <f>IF([2]TrRoad_act!L5=0,"",L19/[2]TrRoad_act!L5*1000)</f>
        <v>35.596509825404226</v>
      </c>
      <c r="M89" s="43">
        <f>IF([2]TrRoad_act!M5=0,"",M19/[2]TrRoad_act!M5*1000)</f>
        <v>35.319369762360395</v>
      </c>
      <c r="N89" s="43">
        <f>IF([2]TrRoad_act!N5=0,"",N19/[2]TrRoad_act!N5*1000)</f>
        <v>34.711071340947399</v>
      </c>
      <c r="O89" s="43">
        <f>IF([2]TrRoad_act!O5=0,"",O19/[2]TrRoad_act!O5*1000)</f>
        <v>34.240161756425486</v>
      </c>
      <c r="P89" s="43">
        <f>IF([2]TrRoad_act!P5=0,"",P19/[2]TrRoad_act!P5*1000)</f>
        <v>34.094299725371513</v>
      </c>
      <c r="Q89" s="43">
        <f>IF([2]TrRoad_act!Q5=0,"",Q19/[2]TrRoad_act!Q5*1000)</f>
        <v>33.980633908785592</v>
      </c>
    </row>
    <row r="90" spans="1:17" ht="11.5" customHeight="1" x14ac:dyDescent="0.35">
      <c r="A90" s="29" t="s">
        <v>40</v>
      </c>
      <c r="B90" s="44">
        <f>IF([2]TrRoad_act!B6=0,"",B21/[2]TrRoad_act!B6*1000)</f>
        <v>40.693124154062346</v>
      </c>
      <c r="C90" s="44">
        <f>IF([2]TrRoad_act!C6=0,"",C21/[2]TrRoad_act!C6*1000)</f>
        <v>39.087161145959662</v>
      </c>
      <c r="D90" s="44">
        <f>IF([2]TrRoad_act!D6=0,"",D21/[2]TrRoad_act!D6*1000)</f>
        <v>38.198653531216493</v>
      </c>
      <c r="E90" s="44">
        <f>IF([2]TrRoad_act!E6=0,"",E21/[2]TrRoad_act!E6*1000)</f>
        <v>37.51250751888643</v>
      </c>
      <c r="F90" s="44">
        <f>IF([2]TrRoad_act!F6=0,"",F21/[2]TrRoad_act!F6*1000)</f>
        <v>37.266306399405053</v>
      </c>
      <c r="G90" s="44">
        <f>IF([2]TrRoad_act!G6=0,"",G21/[2]TrRoad_act!G6*1000)</f>
        <v>37.07780629460833</v>
      </c>
      <c r="H90" s="44">
        <f>IF([2]TrRoad_act!H6=0,"",H21/[2]TrRoad_act!H6*1000)</f>
        <v>37.095544293172161</v>
      </c>
      <c r="I90" s="44">
        <f>IF([2]TrRoad_act!I6=0,"",I21/[2]TrRoad_act!I6*1000)</f>
        <v>36.409051788975901</v>
      </c>
      <c r="J90" s="44">
        <f>IF([2]TrRoad_act!J6=0,"",J21/[2]TrRoad_act!J6*1000)</f>
        <v>36.387283303584759</v>
      </c>
      <c r="K90" s="44">
        <f>IF([2]TrRoad_act!K6=0,"",K21/[2]TrRoad_act!K6*1000)</f>
        <v>35.778005276575364</v>
      </c>
      <c r="L90" s="44">
        <f>IF([2]TrRoad_act!L6=0,"",L21/[2]TrRoad_act!L6*1000)</f>
        <v>35.820899250078639</v>
      </c>
      <c r="M90" s="44">
        <f>IF([2]TrRoad_act!M6=0,"",M21/[2]TrRoad_act!M6*1000)</f>
        <v>35.490895445880945</v>
      </c>
      <c r="N90" s="44">
        <f>IF([2]TrRoad_act!N6=0,"",N21/[2]TrRoad_act!N6*1000)</f>
        <v>35.105388463512845</v>
      </c>
      <c r="O90" s="44">
        <f>IF([2]TrRoad_act!O6=0,"",O21/[2]TrRoad_act!O6*1000)</f>
        <v>35.15259133067871</v>
      </c>
      <c r="P90" s="44">
        <f>IF([2]TrRoad_act!P6=0,"",P21/[2]TrRoad_act!P6*1000)</f>
        <v>34.575163818909026</v>
      </c>
      <c r="Q90" s="44">
        <f>IF([2]TrRoad_act!Q6=0,"",Q21/[2]TrRoad_act!Q6*1000)</f>
        <v>34.657644631771362</v>
      </c>
    </row>
    <row r="91" spans="1:17" ht="11.5" customHeight="1" x14ac:dyDescent="0.35">
      <c r="A91" s="19" t="s">
        <v>41</v>
      </c>
      <c r="B91" s="45">
        <f>IF([2]TrRoad_act!B7=0,"",B22/[2]TrRoad_act!B7*1000)</f>
        <v>41.795799549966219</v>
      </c>
      <c r="C91" s="45">
        <f>IF([2]TrRoad_act!C7=0,"",C22/[2]TrRoad_act!C7*1000)</f>
        <v>40.280367512904256</v>
      </c>
      <c r="D91" s="45">
        <f>IF([2]TrRoad_act!D7=0,"",D22/[2]TrRoad_act!D7*1000)</f>
        <v>39.515150199946525</v>
      </c>
      <c r="E91" s="45">
        <f>IF([2]TrRoad_act!E7=0,"",E22/[2]TrRoad_act!E7*1000)</f>
        <v>38.969691361941955</v>
      </c>
      <c r="F91" s="45">
        <f>IF([2]TrRoad_act!F7=0,"",F22/[2]TrRoad_act!F7*1000)</f>
        <v>38.882259857854102</v>
      </c>
      <c r="G91" s="45">
        <f>IF([2]TrRoad_act!G7=0,"",G22/[2]TrRoad_act!G7*1000)</f>
        <v>38.845721936963358</v>
      </c>
      <c r="H91" s="45">
        <f>IF([2]TrRoad_act!H7=0,"",H22/[2]TrRoad_act!H7*1000)</f>
        <v>38.999010139364501</v>
      </c>
      <c r="I91" s="45">
        <f>IF([2]TrRoad_act!I7=0,"",I22/[2]TrRoad_act!I7*1000)</f>
        <v>38.381456925708271</v>
      </c>
      <c r="J91" s="45">
        <f>IF([2]TrRoad_act!J7=0,"",J22/[2]TrRoad_act!J7*1000)</f>
        <v>38.510503794539211</v>
      </c>
      <c r="K91" s="45">
        <f>IF([2]TrRoad_act!K7=0,"",K22/[2]TrRoad_act!K7*1000)</f>
        <v>37.91627698019601</v>
      </c>
      <c r="L91" s="45">
        <f>IF([2]TrRoad_act!L7=0,"",L22/[2]TrRoad_act!L7*1000)</f>
        <v>38.027731193619516</v>
      </c>
      <c r="M91" s="45">
        <f>IF([2]TrRoad_act!M7=0,"",M22/[2]TrRoad_act!M7*1000)</f>
        <v>37.80799611052857</v>
      </c>
      <c r="N91" s="45">
        <f>IF([2]TrRoad_act!N7=0,"",N22/[2]TrRoad_act!N7*1000)</f>
        <v>37.466689003232801</v>
      </c>
      <c r="O91" s="45">
        <f>IF([2]TrRoad_act!O7=0,"",O22/[2]TrRoad_act!O7*1000)</f>
        <v>37.712812813716937</v>
      </c>
      <c r="P91" s="45">
        <f>IF([2]TrRoad_act!P7=0,"",P22/[2]TrRoad_act!P7*1000)</f>
        <v>37.120114290429647</v>
      </c>
      <c r="Q91" s="45">
        <f>IF([2]TrRoad_act!Q7=0,"",Q22/[2]TrRoad_act!Q7*1000)</f>
        <v>37.15356278102341</v>
      </c>
    </row>
    <row r="92" spans="1:17" ht="11.5" customHeight="1" x14ac:dyDescent="0.35">
      <c r="A92" s="19" t="s">
        <v>42</v>
      </c>
      <c r="B92" s="45">
        <f>IF([2]TrRoad_act!B8=0,"",B24/[2]TrRoad_act!B8*1000)</f>
        <v>34.784506142519305</v>
      </c>
      <c r="C92" s="45">
        <f>IF([2]TrRoad_act!C8=0,"",C24/[2]TrRoad_act!C8*1000)</f>
        <v>33.238564905017327</v>
      </c>
      <c r="D92" s="45">
        <f>IF([2]TrRoad_act!D8=0,"",D24/[2]TrRoad_act!D8*1000)</f>
        <v>32.407411480738546</v>
      </c>
      <c r="E92" s="45">
        <f>IF([2]TrRoad_act!E8=0,"",E24/[2]TrRoad_act!E8*1000)</f>
        <v>31.883716261249987</v>
      </c>
      <c r="F92" s="45">
        <f>IF([2]TrRoad_act!F8=0,"",F24/[2]TrRoad_act!F8*1000)</f>
        <v>31.780974172773167</v>
      </c>
      <c r="G92" s="45">
        <f>IF([2]TrRoad_act!G8=0,"",G24/[2]TrRoad_act!G8*1000)</f>
        <v>31.803241781175334</v>
      </c>
      <c r="H92" s="45">
        <f>IF([2]TrRoad_act!H8=0,"",H24/[2]TrRoad_act!H8*1000)</f>
        <v>32.230962240895444</v>
      </c>
      <c r="I92" s="45">
        <f>IF([2]TrRoad_act!I8=0,"",I24/[2]TrRoad_act!I8*1000)</f>
        <v>31.596424858690337</v>
      </c>
      <c r="J92" s="45">
        <f>IF([2]TrRoad_act!J8=0,"",J24/[2]TrRoad_act!J8*1000)</f>
        <v>31.957511680884821</v>
      </c>
      <c r="K92" s="45">
        <f>IF([2]TrRoad_act!K8=0,"",K24/[2]TrRoad_act!K8*1000)</f>
        <v>31.704526223701048</v>
      </c>
      <c r="L92" s="45">
        <f>IF([2]TrRoad_act!L8=0,"",L24/[2]TrRoad_act!L8*1000)</f>
        <v>31.981567996087271</v>
      </c>
      <c r="M92" s="45">
        <f>IF([2]TrRoad_act!M8=0,"",M24/[2]TrRoad_act!M8*1000)</f>
        <v>31.857549881236423</v>
      </c>
      <c r="N92" s="45">
        <f>IF([2]TrRoad_act!N8=0,"",N24/[2]TrRoad_act!N8*1000)</f>
        <v>31.754426249469912</v>
      </c>
      <c r="O92" s="45">
        <f>IF([2]TrRoad_act!O8=0,"",O24/[2]TrRoad_act!O8*1000)</f>
        <v>31.906887888359826</v>
      </c>
      <c r="P92" s="45">
        <f>IF([2]TrRoad_act!P8=0,"",P24/[2]TrRoad_act!P8*1000)</f>
        <v>31.547714456650144</v>
      </c>
      <c r="Q92" s="45">
        <f>IF([2]TrRoad_act!Q8=0,"",Q24/[2]TrRoad_act!Q8*1000)</f>
        <v>31.879055666147273</v>
      </c>
    </row>
    <row r="93" spans="1:17" ht="11.5" customHeight="1" x14ac:dyDescent="0.35">
      <c r="A93" s="19" t="s">
        <v>43</v>
      </c>
      <c r="B93" s="45">
        <f>IF([2]TrRoad_act!B9=0,"",B26/[2]TrRoad_act!B9*1000)</f>
        <v>52.951606631614396</v>
      </c>
      <c r="C93" s="45">
        <f>IF([2]TrRoad_act!C9=0,"",C26/[2]TrRoad_act!C9*1000)</f>
        <v>50.182069712848538</v>
      </c>
      <c r="D93" s="45">
        <f>IF([2]TrRoad_act!D9=0,"",D26/[2]TrRoad_act!D9*1000)</f>
        <v>48.527902504327201</v>
      </c>
      <c r="E93" s="45">
        <f>IF([2]TrRoad_act!E9=0,"",E26/[2]TrRoad_act!E9*1000)</f>
        <v>48.77257274080997</v>
      </c>
      <c r="F93" s="45">
        <f>IF([2]TrRoad_act!F9=0,"",F26/[2]TrRoad_act!F9*1000)</f>
        <v>49.111194582974619</v>
      </c>
      <c r="G93" s="45">
        <f>IF([2]TrRoad_act!G9=0,"",G26/[2]TrRoad_act!G9*1000)</f>
        <v>49.856665354714735</v>
      </c>
      <c r="H93" s="45">
        <f>IF([2]TrRoad_act!H9=0,"",H26/[2]TrRoad_act!H9*1000)</f>
        <v>50.579308077622905</v>
      </c>
      <c r="I93" s="45">
        <f>IF([2]TrRoad_act!I9=0,"",I26/[2]TrRoad_act!I9*1000)</f>
        <v>46.60434771852352</v>
      </c>
      <c r="J93" s="45">
        <f>IF([2]TrRoad_act!J9=0,"",J26/[2]TrRoad_act!J9*1000)</f>
        <v>48.783875366022237</v>
      </c>
      <c r="K93" s="45">
        <f>IF([2]TrRoad_act!K9=0,"",K26/[2]TrRoad_act!K9*1000)</f>
        <v>48.421471012605643</v>
      </c>
      <c r="L93" s="45">
        <f>IF([2]TrRoad_act!L9=0,"",L26/[2]TrRoad_act!L9*1000)</f>
        <v>49.664990703484214</v>
      </c>
      <c r="M93" s="45">
        <f>IF([2]TrRoad_act!M9=0,"",M26/[2]TrRoad_act!M9*1000)</f>
        <v>49.607865275045071</v>
      </c>
      <c r="N93" s="45">
        <f>IF([2]TrRoad_act!N9=0,"",N26/[2]TrRoad_act!N9*1000)</f>
        <v>48.699305412905971</v>
      </c>
      <c r="O93" s="45">
        <f>IF([2]TrRoad_act!O9=0,"",O26/[2]TrRoad_act!O9*1000)</f>
        <v>49.92782334267968</v>
      </c>
      <c r="P93" s="45">
        <f>IF([2]TrRoad_act!P9=0,"",P26/[2]TrRoad_act!P9*1000)</f>
        <v>48.707135658849872</v>
      </c>
      <c r="Q93" s="45">
        <f>IF([2]TrRoad_act!Q9=0,"",Q26/[2]TrRoad_act!Q9*1000)</f>
        <v>51.483621522121894</v>
      </c>
    </row>
    <row r="94" spans="1:17" ht="11.5" customHeight="1" x14ac:dyDescent="0.35">
      <c r="A94" s="19" t="s">
        <v>44</v>
      </c>
      <c r="B94" s="45" t="str">
        <f>IF([2]TrRoad_act!B10=0,"",B27/[2]TrRoad_act!B10*1000)</f>
        <v/>
      </c>
      <c r="C94" s="45" t="str">
        <f>IF([2]TrRoad_act!C10=0,"",C27/[2]TrRoad_act!C10*1000)</f>
        <v/>
      </c>
      <c r="D94" s="45" t="str">
        <f>IF([2]TrRoad_act!D10=0,"",D27/[2]TrRoad_act!D10*1000)</f>
        <v/>
      </c>
      <c r="E94" s="45" t="str">
        <f>IF([2]TrRoad_act!E10=0,"",E27/[2]TrRoad_act!E10*1000)</f>
        <v/>
      </c>
      <c r="F94" s="45" t="str">
        <f>IF([2]TrRoad_act!F10=0,"",F27/[2]TrRoad_act!F10*1000)</f>
        <v/>
      </c>
      <c r="G94" s="45" t="str">
        <f>IF([2]TrRoad_act!G10=0,"",G27/[2]TrRoad_act!G10*1000)</f>
        <v/>
      </c>
      <c r="H94" s="45" t="str">
        <f>IF([2]TrRoad_act!H10=0,"",H27/[2]TrRoad_act!H10*1000)</f>
        <v/>
      </c>
      <c r="I94" s="45" t="str">
        <f>IF([2]TrRoad_act!I10=0,"",I27/[2]TrRoad_act!I10*1000)</f>
        <v/>
      </c>
      <c r="J94" s="45" t="str">
        <f>IF([2]TrRoad_act!J10=0,"",J27/[2]TrRoad_act!J10*1000)</f>
        <v/>
      </c>
      <c r="K94" s="45" t="str">
        <f>IF([2]TrRoad_act!K10=0,"",K27/[2]TrRoad_act!K10*1000)</f>
        <v/>
      </c>
      <c r="L94" s="45" t="str">
        <f>IF([2]TrRoad_act!L10=0,"",L27/[2]TrRoad_act!L10*1000)</f>
        <v/>
      </c>
      <c r="M94" s="45" t="str">
        <f>IF([2]TrRoad_act!M10=0,"",M27/[2]TrRoad_act!M10*1000)</f>
        <v/>
      </c>
      <c r="N94" s="45" t="str">
        <f>IF([2]TrRoad_act!N10=0,"",N27/[2]TrRoad_act!N10*1000)</f>
        <v/>
      </c>
      <c r="O94" s="45" t="str">
        <f>IF([2]TrRoad_act!O10=0,"",O27/[2]TrRoad_act!O10*1000)</f>
        <v/>
      </c>
      <c r="P94" s="45" t="str">
        <f>IF([2]TrRoad_act!P10=0,"",P27/[2]TrRoad_act!P10*1000)</f>
        <v/>
      </c>
      <c r="Q94" s="45" t="str">
        <f>IF([2]TrRoad_act!Q10=0,"",Q27/[2]TrRoad_act!Q10*1000)</f>
        <v/>
      </c>
    </row>
    <row r="95" spans="1:17" ht="11.5" customHeight="1" x14ac:dyDescent="0.35">
      <c r="A95" s="19" t="s">
        <v>57</v>
      </c>
      <c r="B95" s="45" t="str">
        <f>IF([2]TrRoad_act!B11=0,"",B29/[2]TrRoad_act!B11*1000)</f>
        <v/>
      </c>
      <c r="C95" s="45" t="str">
        <f>IF([2]TrRoad_act!C11=0,"",C29/[2]TrRoad_act!C11*1000)</f>
        <v/>
      </c>
      <c r="D95" s="45" t="str">
        <f>IF([2]TrRoad_act!D11=0,"",D29/[2]TrRoad_act!D11*1000)</f>
        <v/>
      </c>
      <c r="E95" s="45" t="str">
        <f>IF([2]TrRoad_act!E11=0,"",E29/[2]TrRoad_act!E11*1000)</f>
        <v/>
      </c>
      <c r="F95" s="45" t="str">
        <f>IF([2]TrRoad_act!F11=0,"",F29/[2]TrRoad_act!F11*1000)</f>
        <v/>
      </c>
      <c r="G95" s="45" t="str">
        <f>IF([2]TrRoad_act!G11=0,"",G29/[2]TrRoad_act!G11*1000)</f>
        <v/>
      </c>
      <c r="H95" s="45" t="str">
        <f>IF([2]TrRoad_act!H11=0,"",H29/[2]TrRoad_act!H11*1000)</f>
        <v/>
      </c>
      <c r="I95" s="45" t="str">
        <f>IF([2]TrRoad_act!I11=0,"",I29/[2]TrRoad_act!I11*1000)</f>
        <v/>
      </c>
      <c r="J95" s="45" t="str">
        <f>IF([2]TrRoad_act!J11=0,"",J29/[2]TrRoad_act!J11*1000)</f>
        <v/>
      </c>
      <c r="K95" s="45" t="str">
        <f>IF([2]TrRoad_act!K11=0,"",K29/[2]TrRoad_act!K11*1000)</f>
        <v/>
      </c>
      <c r="L95" s="45" t="str">
        <f>IF([2]TrRoad_act!L11=0,"",L29/[2]TrRoad_act!L11*1000)</f>
        <v/>
      </c>
      <c r="M95" s="45" t="str">
        <f>IF([2]TrRoad_act!M11=0,"",M29/[2]TrRoad_act!M11*1000)</f>
        <v/>
      </c>
      <c r="N95" s="45" t="str">
        <f>IF([2]TrRoad_act!N11=0,"",N29/[2]TrRoad_act!N11*1000)</f>
        <v/>
      </c>
      <c r="O95" s="45">
        <f>IF([2]TrRoad_act!O11=0,"",O29/[2]TrRoad_act!O11*1000)</f>
        <v>11.841394305321693</v>
      </c>
      <c r="P95" s="45">
        <f>IF([2]TrRoad_act!P11=0,"",P29/[2]TrRoad_act!P11*1000)</f>
        <v>19.085977658698656</v>
      </c>
      <c r="Q95" s="45">
        <f>IF([2]TrRoad_act!Q11=0,"",Q29/[2]TrRoad_act!Q11*1000)</f>
        <v>20.373059693278577</v>
      </c>
    </row>
    <row r="96" spans="1:17" ht="11.5" customHeight="1" x14ac:dyDescent="0.35">
      <c r="A96" s="19" t="s">
        <v>48</v>
      </c>
      <c r="B96" s="45" t="str">
        <f>IF([2]TrRoad_act!B12=0,"",B32/[2]TrRoad_act!B12*1000)</f>
        <v/>
      </c>
      <c r="C96" s="45" t="str">
        <f>IF([2]TrRoad_act!C12=0,"",C32/[2]TrRoad_act!C12*1000)</f>
        <v/>
      </c>
      <c r="D96" s="45" t="str">
        <f>IF([2]TrRoad_act!D12=0,"",D32/[2]TrRoad_act!D12*1000)</f>
        <v/>
      </c>
      <c r="E96" s="45" t="str">
        <f>IF([2]TrRoad_act!E12=0,"",E32/[2]TrRoad_act!E12*1000)</f>
        <v/>
      </c>
      <c r="F96" s="45" t="str">
        <f>IF([2]TrRoad_act!F12=0,"",F32/[2]TrRoad_act!F12*1000)</f>
        <v/>
      </c>
      <c r="G96" s="45" t="str">
        <f>IF([2]TrRoad_act!G12=0,"",G32/[2]TrRoad_act!G12*1000)</f>
        <v/>
      </c>
      <c r="H96" s="45" t="str">
        <f>IF([2]TrRoad_act!H12=0,"",H32/[2]TrRoad_act!H12*1000)</f>
        <v/>
      </c>
      <c r="I96" s="45" t="str">
        <f>IF([2]TrRoad_act!I12=0,"",I32/[2]TrRoad_act!I12*1000)</f>
        <v/>
      </c>
      <c r="J96" s="45" t="str">
        <f>IF([2]TrRoad_act!J12=0,"",J32/[2]TrRoad_act!J12*1000)</f>
        <v/>
      </c>
      <c r="K96" s="45" t="str">
        <f>IF([2]TrRoad_act!K12=0,"",K32/[2]TrRoad_act!K12*1000)</f>
        <v/>
      </c>
      <c r="L96" s="45">
        <f>IF([2]TrRoad_act!L12=0,"",L32/[2]TrRoad_act!L12*1000)</f>
        <v>17.76866109256223</v>
      </c>
      <c r="M96" s="45">
        <f>IF([2]TrRoad_act!M12=0,"",M32/[2]TrRoad_act!M12*1000)</f>
        <v>17.993276712808008</v>
      </c>
      <c r="N96" s="45">
        <f>IF([2]TrRoad_act!N12=0,"",N32/[2]TrRoad_act!N12*1000)</f>
        <v>18.169413680153031</v>
      </c>
      <c r="O96" s="45">
        <f>IF([2]TrRoad_act!O12=0,"",O32/[2]TrRoad_act!O12*1000)</f>
        <v>18.510827897539258</v>
      </c>
      <c r="P96" s="45">
        <f>IF([2]TrRoad_act!P12=0,"",P32/[2]TrRoad_act!P12*1000)</f>
        <v>18.653934670035841</v>
      </c>
      <c r="Q96" s="45">
        <f>IF([2]TrRoad_act!Q12=0,"",Q32/[2]TrRoad_act!Q12*1000)</f>
        <v>19.272996170372409</v>
      </c>
    </row>
    <row r="97" spans="1:17" ht="11.5" customHeight="1" x14ac:dyDescent="0.35">
      <c r="A97" s="29" t="s">
        <v>49</v>
      </c>
      <c r="B97" s="44">
        <f>IF([2]TrRoad_act!B13=0,"",B33/[2]TrRoad_act!B13*1000)</f>
        <v>31.002440276293072</v>
      </c>
      <c r="C97" s="44">
        <f>IF([2]TrRoad_act!C13=0,"",C33/[2]TrRoad_act!C13*1000)</f>
        <v>30.692932636682343</v>
      </c>
      <c r="D97" s="44">
        <f>IF([2]TrRoad_act!D13=0,"",D33/[2]TrRoad_act!D13*1000)</f>
        <v>35.000322299554711</v>
      </c>
      <c r="E97" s="44">
        <f>IF([2]TrRoad_act!E13=0,"",E33/[2]TrRoad_act!E13*1000)</f>
        <v>32.056282764941216</v>
      </c>
      <c r="F97" s="44">
        <f>IF([2]TrRoad_act!F13=0,"",F33/[2]TrRoad_act!F13*1000)</f>
        <v>34.316980521880389</v>
      </c>
      <c r="G97" s="44">
        <f>IF([2]TrRoad_act!G13=0,"",G33/[2]TrRoad_act!G13*1000)</f>
        <v>32.739868326738822</v>
      </c>
      <c r="H97" s="44">
        <f>IF([2]TrRoad_act!H13=0,"",H33/[2]TrRoad_act!H13*1000)</f>
        <v>34.671751115990908</v>
      </c>
      <c r="I97" s="44">
        <f>IF([2]TrRoad_act!I13=0,"",I33/[2]TrRoad_act!I13*1000)</f>
        <v>33.654029215013807</v>
      </c>
      <c r="J97" s="44">
        <f>IF([2]TrRoad_act!J13=0,"",J33/[2]TrRoad_act!J13*1000)</f>
        <v>31.086590569085125</v>
      </c>
      <c r="K97" s="44">
        <f>IF([2]TrRoad_act!K13=0,"",K33/[2]TrRoad_act!K13*1000)</f>
        <v>28.712803095746715</v>
      </c>
      <c r="L97" s="44">
        <f>IF([2]TrRoad_act!L13=0,"",L33/[2]TrRoad_act!L13*1000)</f>
        <v>27.290337024595843</v>
      </c>
      <c r="M97" s="44">
        <f>IF([2]TrRoad_act!M13=0,"",M33/[2]TrRoad_act!M13*1000)</f>
        <v>27.499632632377025</v>
      </c>
      <c r="N97" s="44">
        <f>IF([2]TrRoad_act!N13=0,"",N33/[2]TrRoad_act!N13*1000)</f>
        <v>26.90486668715555</v>
      </c>
      <c r="O97" s="44">
        <f>IF([2]TrRoad_act!O13=0,"",O33/[2]TrRoad_act!O13*1000)</f>
        <v>28.481970688076792</v>
      </c>
      <c r="P97" s="44">
        <f>IF([2]TrRoad_act!P13=0,"",P33/[2]TrRoad_act!P13*1000)</f>
        <v>28.569411267690356</v>
      </c>
      <c r="Q97" s="44">
        <f>IF([2]TrRoad_act!Q13=0,"",Q33/[2]TrRoad_act!Q13*1000)</f>
        <v>27.853480091200712</v>
      </c>
    </row>
    <row r="98" spans="1:17" ht="11.5" customHeight="1" x14ac:dyDescent="0.35">
      <c r="A98" s="19" t="s">
        <v>41</v>
      </c>
      <c r="B98" s="45" t="str">
        <f>IF([2]TrRoad_act!B14=0,"",B34/[2]TrRoad_act!B14*1000)</f>
        <v/>
      </c>
      <c r="C98" s="45" t="str">
        <f>IF([2]TrRoad_act!C14=0,"",C34/[2]TrRoad_act!C14*1000)</f>
        <v/>
      </c>
      <c r="D98" s="45" t="str">
        <f>IF([2]TrRoad_act!D14=0,"",D34/[2]TrRoad_act!D14*1000)</f>
        <v/>
      </c>
      <c r="E98" s="45" t="str">
        <f>IF([2]TrRoad_act!E14=0,"",E34/[2]TrRoad_act!E14*1000)</f>
        <v/>
      </c>
      <c r="F98" s="45" t="str">
        <f>IF([2]TrRoad_act!F14=0,"",F34/[2]TrRoad_act!F14*1000)</f>
        <v/>
      </c>
      <c r="G98" s="45" t="str">
        <f>IF([2]TrRoad_act!G14=0,"",G34/[2]TrRoad_act!G14*1000)</f>
        <v/>
      </c>
      <c r="H98" s="45" t="str">
        <f>IF([2]TrRoad_act!H14=0,"",H34/[2]TrRoad_act!H14*1000)</f>
        <v/>
      </c>
      <c r="I98" s="45" t="str">
        <f>IF([2]TrRoad_act!I14=0,"",I34/[2]TrRoad_act!I14*1000)</f>
        <v/>
      </c>
      <c r="J98" s="45" t="str">
        <f>IF([2]TrRoad_act!J14=0,"",J34/[2]TrRoad_act!J14*1000)</f>
        <v/>
      </c>
      <c r="K98" s="45" t="str">
        <f>IF([2]TrRoad_act!K14=0,"",K34/[2]TrRoad_act!K14*1000)</f>
        <v/>
      </c>
      <c r="L98" s="45" t="str">
        <f>IF([2]TrRoad_act!L14=0,"",L34/[2]TrRoad_act!L14*1000)</f>
        <v/>
      </c>
      <c r="M98" s="45" t="str">
        <f>IF([2]TrRoad_act!M14=0,"",M34/[2]TrRoad_act!M14*1000)</f>
        <v/>
      </c>
      <c r="N98" s="45" t="str">
        <f>IF([2]TrRoad_act!N14=0,"",N34/[2]TrRoad_act!N14*1000)</f>
        <v/>
      </c>
      <c r="O98" s="45" t="str">
        <f>IF([2]TrRoad_act!O14=0,"",O34/[2]TrRoad_act!O14*1000)</f>
        <v/>
      </c>
      <c r="P98" s="45" t="str">
        <f>IF([2]TrRoad_act!P14=0,"",P34/[2]TrRoad_act!P14*1000)</f>
        <v/>
      </c>
      <c r="Q98" s="45" t="str">
        <f>IF([2]TrRoad_act!Q14=0,"",Q34/[2]TrRoad_act!Q14*1000)</f>
        <v/>
      </c>
    </row>
    <row r="99" spans="1:17" ht="11.5" customHeight="1" x14ac:dyDescent="0.35">
      <c r="A99" s="19" t="s">
        <v>42</v>
      </c>
      <c r="B99" s="45">
        <f>IF([2]TrRoad_act!B15=0,"",B36/[2]TrRoad_act!B15*1000)</f>
        <v>31.016276394807615</v>
      </c>
      <c r="C99" s="45">
        <f>IF([2]TrRoad_act!C15=0,"",C36/[2]TrRoad_act!C15*1000)</f>
        <v>30.705970760576545</v>
      </c>
      <c r="D99" s="45">
        <f>IF([2]TrRoad_act!D15=0,"",D36/[2]TrRoad_act!D15*1000)</f>
        <v>35.015098120582792</v>
      </c>
      <c r="E99" s="45">
        <f>IF([2]TrRoad_act!E15=0,"",E36/[2]TrRoad_act!E15*1000)</f>
        <v>32.071762870787055</v>
      </c>
      <c r="F99" s="45">
        <f>IF([2]TrRoad_act!F15=0,"",F36/[2]TrRoad_act!F15*1000)</f>
        <v>34.334250636211607</v>
      </c>
      <c r="G99" s="45">
        <f>IF([2]TrRoad_act!G15=0,"",G36/[2]TrRoad_act!G15*1000)</f>
        <v>32.757419053710585</v>
      </c>
      <c r="H99" s="45">
        <f>IF([2]TrRoad_act!H15=0,"",H36/[2]TrRoad_act!H15*1000)</f>
        <v>34.681634767061894</v>
      </c>
      <c r="I99" s="45">
        <f>IF([2]TrRoad_act!I15=0,"",I36/[2]TrRoad_act!I15*1000)</f>
        <v>33.662535087556208</v>
      </c>
      <c r="J99" s="45">
        <f>IF([2]TrRoad_act!J15=0,"",J36/[2]TrRoad_act!J15*1000)</f>
        <v>31.101808704501053</v>
      </c>
      <c r="K99" s="45">
        <f>IF([2]TrRoad_act!K15=0,"",K36/[2]TrRoad_act!K15*1000)</f>
        <v>28.727374673798</v>
      </c>
      <c r="L99" s="45">
        <f>IF([2]TrRoad_act!L15=0,"",L36/[2]TrRoad_act!L15*1000)</f>
        <v>27.306565791547293</v>
      </c>
      <c r="M99" s="45">
        <f>IF([2]TrRoad_act!M15=0,"",M36/[2]TrRoad_act!M15*1000)</f>
        <v>27.518505133433372</v>
      </c>
      <c r="N99" s="45">
        <f>IF([2]TrRoad_act!N15=0,"",N36/[2]TrRoad_act!N15*1000)</f>
        <v>26.926744964525952</v>
      </c>
      <c r="O99" s="45">
        <f>IF([2]TrRoad_act!O15=0,"",O36/[2]TrRoad_act!O15*1000)</f>
        <v>28.499784121898998</v>
      </c>
      <c r="P99" s="45">
        <f>IF([2]TrRoad_act!P15=0,"",P36/[2]TrRoad_act!P15*1000)</f>
        <v>28.586530588367449</v>
      </c>
      <c r="Q99" s="45">
        <f>IF([2]TrRoad_act!Q15=0,"",Q36/[2]TrRoad_act!Q15*1000)</f>
        <v>27.903069615916753</v>
      </c>
    </row>
    <row r="100" spans="1:17" ht="11.5" customHeight="1" x14ac:dyDescent="0.35">
      <c r="A100" s="19" t="s">
        <v>43</v>
      </c>
      <c r="B100" s="45" t="str">
        <f>IF([2]TrRoad_act!B16=0,"",B38/[2]TrRoad_act!B16*1000)</f>
        <v/>
      </c>
      <c r="C100" s="45" t="str">
        <f>IF([2]TrRoad_act!C16=0,"",C38/[2]TrRoad_act!C16*1000)</f>
        <v/>
      </c>
      <c r="D100" s="45" t="str">
        <f>IF([2]TrRoad_act!D16=0,"",D38/[2]TrRoad_act!D16*1000)</f>
        <v/>
      </c>
      <c r="E100" s="45" t="str">
        <f>IF([2]TrRoad_act!E16=0,"",E38/[2]TrRoad_act!E16*1000)</f>
        <v/>
      </c>
      <c r="F100" s="45" t="str">
        <f>IF([2]TrRoad_act!F16=0,"",F38/[2]TrRoad_act!F16*1000)</f>
        <v/>
      </c>
      <c r="G100" s="45" t="str">
        <f>IF([2]TrRoad_act!G16=0,"",G38/[2]TrRoad_act!G16*1000)</f>
        <v/>
      </c>
      <c r="H100" s="45" t="str">
        <f>IF([2]TrRoad_act!H16=0,"",H38/[2]TrRoad_act!H16*1000)</f>
        <v/>
      </c>
      <c r="I100" s="45" t="str">
        <f>IF([2]TrRoad_act!I16=0,"",I38/[2]TrRoad_act!I16*1000)</f>
        <v/>
      </c>
      <c r="J100" s="45" t="str">
        <f>IF([2]TrRoad_act!J16=0,"",J38/[2]TrRoad_act!J16*1000)</f>
        <v/>
      </c>
      <c r="K100" s="45" t="str">
        <f>IF([2]TrRoad_act!K16=0,"",K38/[2]TrRoad_act!K16*1000)</f>
        <v/>
      </c>
      <c r="L100" s="45" t="str">
        <f>IF([2]TrRoad_act!L16=0,"",L38/[2]TrRoad_act!L16*1000)</f>
        <v/>
      </c>
      <c r="M100" s="45" t="str">
        <f>IF([2]TrRoad_act!M16=0,"",M38/[2]TrRoad_act!M16*1000)</f>
        <v/>
      </c>
      <c r="N100" s="45" t="str">
        <f>IF([2]TrRoad_act!N16=0,"",N38/[2]TrRoad_act!N16*1000)</f>
        <v/>
      </c>
      <c r="O100" s="45" t="str">
        <f>IF([2]TrRoad_act!O16=0,"",O38/[2]TrRoad_act!O16*1000)</f>
        <v/>
      </c>
      <c r="P100" s="45" t="str">
        <f>IF([2]TrRoad_act!P16=0,"",P38/[2]TrRoad_act!P16*1000)</f>
        <v/>
      </c>
      <c r="Q100" s="45" t="str">
        <f>IF([2]TrRoad_act!Q16=0,"",Q38/[2]TrRoad_act!Q16*1000)</f>
        <v/>
      </c>
    </row>
    <row r="101" spans="1:17" ht="11.5" customHeight="1" x14ac:dyDescent="0.35">
      <c r="A101" s="19" t="s">
        <v>44</v>
      </c>
      <c r="B101" s="45" t="str">
        <f>IF([2]TrRoad_act!B17=0,"",B39/[2]TrRoad_act!B17*1000)</f>
        <v/>
      </c>
      <c r="C101" s="45" t="str">
        <f>IF([2]TrRoad_act!C17=0,"",C39/[2]TrRoad_act!C17*1000)</f>
        <v/>
      </c>
      <c r="D101" s="45" t="str">
        <f>IF([2]TrRoad_act!D17=0,"",D39/[2]TrRoad_act!D17*1000)</f>
        <v/>
      </c>
      <c r="E101" s="45" t="str">
        <f>IF([2]TrRoad_act!E17=0,"",E39/[2]TrRoad_act!E17*1000)</f>
        <v/>
      </c>
      <c r="F101" s="45" t="str">
        <f>IF([2]TrRoad_act!F17=0,"",F39/[2]TrRoad_act!F17*1000)</f>
        <v/>
      </c>
      <c r="G101" s="45" t="str">
        <f>IF([2]TrRoad_act!G17=0,"",G39/[2]TrRoad_act!G17*1000)</f>
        <v/>
      </c>
      <c r="H101" s="45" t="str">
        <f>IF([2]TrRoad_act!H17=0,"",H39/[2]TrRoad_act!H17*1000)</f>
        <v/>
      </c>
      <c r="I101" s="45" t="str">
        <f>IF([2]TrRoad_act!I17=0,"",I39/[2]TrRoad_act!I17*1000)</f>
        <v/>
      </c>
      <c r="J101" s="45" t="str">
        <f>IF([2]TrRoad_act!J17=0,"",J39/[2]TrRoad_act!J17*1000)</f>
        <v/>
      </c>
      <c r="K101" s="45" t="str">
        <f>IF([2]TrRoad_act!K17=0,"",K39/[2]TrRoad_act!K17*1000)</f>
        <v/>
      </c>
      <c r="L101" s="45" t="str">
        <f>IF([2]TrRoad_act!L17=0,"",L39/[2]TrRoad_act!L17*1000)</f>
        <v/>
      </c>
      <c r="M101" s="45" t="str">
        <f>IF([2]TrRoad_act!M17=0,"",M39/[2]TrRoad_act!M17*1000)</f>
        <v/>
      </c>
      <c r="N101" s="45" t="str">
        <f>IF([2]TrRoad_act!N17=0,"",N39/[2]TrRoad_act!N17*1000)</f>
        <v/>
      </c>
      <c r="O101" s="45" t="str">
        <f>IF([2]TrRoad_act!O17=0,"",O39/[2]TrRoad_act!O17*1000)</f>
        <v/>
      </c>
      <c r="P101" s="45" t="str">
        <f>IF([2]TrRoad_act!P17=0,"",P39/[2]TrRoad_act!P17*1000)</f>
        <v/>
      </c>
      <c r="Q101" s="45" t="str">
        <f>IF([2]TrRoad_act!Q17=0,"",Q39/[2]TrRoad_act!Q17*1000)</f>
        <v/>
      </c>
    </row>
    <row r="102" spans="1:17" ht="11.5" customHeight="1" x14ac:dyDescent="0.35">
      <c r="A102" s="19" t="s">
        <v>48</v>
      </c>
      <c r="B102" s="45">
        <f>IF([2]TrRoad_act!B18=0,"",B41/[2]TrRoad_act!B18*1000)</f>
        <v>20.019955735099646</v>
      </c>
      <c r="C102" s="45">
        <f>IF([2]TrRoad_act!C18=0,"",C41/[2]TrRoad_act!C18*1000)</f>
        <v>20.045518937062443</v>
      </c>
      <c r="D102" s="45">
        <f>IF([2]TrRoad_act!D18=0,"",D41/[2]TrRoad_act!D18*1000)</f>
        <v>22.99798866684268</v>
      </c>
      <c r="E102" s="45">
        <f>IF([2]TrRoad_act!E18=0,"",E41/[2]TrRoad_act!E18*1000)</f>
        <v>20.928560327402021</v>
      </c>
      <c r="F102" s="45">
        <f>IF([2]TrRoad_act!F18=0,"",F41/[2]TrRoad_act!F18*1000)</f>
        <v>22.54303421657065</v>
      </c>
      <c r="G102" s="45">
        <f>IF([2]TrRoad_act!G18=0,"",G41/[2]TrRoad_act!G18*1000)</f>
        <v>21.513935968502381</v>
      </c>
      <c r="H102" s="45">
        <f>IF([2]TrRoad_act!H18=0,"",H41/[2]TrRoad_act!H18*1000)</f>
        <v>22.067614364097349</v>
      </c>
      <c r="I102" s="45">
        <f>IF([2]TrRoad_act!I18=0,"",I41/[2]TrRoad_act!I18*1000)</f>
        <v>21.354941544289332</v>
      </c>
      <c r="J102" s="45">
        <f>IF([2]TrRoad_act!J18=0,"",J41/[2]TrRoad_act!J18*1000)</f>
        <v>19.012311161378612</v>
      </c>
      <c r="K102" s="45">
        <f>IF([2]TrRoad_act!K18=0,"",K41/[2]TrRoad_act!K18*1000)</f>
        <v>17.727880109391045</v>
      </c>
      <c r="L102" s="45">
        <f>IF([2]TrRoad_act!L18=0,"",L41/[2]TrRoad_act!L18*1000)</f>
        <v>16.835882025680124</v>
      </c>
      <c r="M102" s="45">
        <f>IF([2]TrRoad_act!M18=0,"",M41/[2]TrRoad_act!M18*1000)</f>
        <v>16.896358308051852</v>
      </c>
      <c r="N102" s="45">
        <f>IF([2]TrRoad_act!N18=0,"",N41/[2]TrRoad_act!N18*1000)</f>
        <v>16.44259817779411</v>
      </c>
      <c r="O102" s="45">
        <f>IF([2]TrRoad_act!O18=0,"",O41/[2]TrRoad_act!O18*1000)</f>
        <v>16.756455792812755</v>
      </c>
      <c r="P102" s="45">
        <f>IF([2]TrRoad_act!P18=0,"",P41/[2]TrRoad_act!P18*1000)</f>
        <v>16.836421946850869</v>
      </c>
      <c r="Q102" s="45">
        <f>IF([2]TrRoad_act!Q18=0,"",Q41/[2]TrRoad_act!Q18*1000)</f>
        <v>16.176456321376442</v>
      </c>
    </row>
    <row r="103" spans="1:17" ht="11.5" customHeight="1" x14ac:dyDescent="0.35">
      <c r="A103" s="23" t="s">
        <v>61</v>
      </c>
      <c r="B103" s="42">
        <f>IF([2]TrRoad_act!B19=0,"",B42/[2]TrRoad_act!B19*1000)</f>
        <v>66.335123089504634</v>
      </c>
      <c r="C103" s="42">
        <f>IF([2]TrRoad_act!C19=0,"",C42/[2]TrRoad_act!C19*1000)</f>
        <v>68.385360995432137</v>
      </c>
      <c r="D103" s="42">
        <f>IF([2]TrRoad_act!D19=0,"",D42/[2]TrRoad_act!D19*1000)</f>
        <v>68.502535683652937</v>
      </c>
      <c r="E103" s="42">
        <f>IF([2]TrRoad_act!E19=0,"",E42/[2]TrRoad_act!E19*1000)</f>
        <v>69.627364376912794</v>
      </c>
      <c r="F103" s="42">
        <f>IF([2]TrRoad_act!F19=0,"",F42/[2]TrRoad_act!F19*1000)</f>
        <v>71.407800068683784</v>
      </c>
      <c r="G103" s="42">
        <f>IF([2]TrRoad_act!G19=0,"",G42/[2]TrRoad_act!G19*1000)</f>
        <v>73.619412202152091</v>
      </c>
      <c r="H103" s="42">
        <f>IF([2]TrRoad_act!H19=0,"",H42/[2]TrRoad_act!H19*1000)</f>
        <v>71.813252744786752</v>
      </c>
      <c r="I103" s="42">
        <f>IF([2]TrRoad_act!I19=0,"",I42/[2]TrRoad_act!I19*1000)</f>
        <v>73.98155214727106</v>
      </c>
      <c r="J103" s="42">
        <f>IF([2]TrRoad_act!J19=0,"",J42/[2]TrRoad_act!J19*1000)</f>
        <v>73.555972369859845</v>
      </c>
      <c r="K103" s="42">
        <f>IF([2]TrRoad_act!K19=0,"",K42/[2]TrRoad_act!K19*1000)</f>
        <v>80.348300381066537</v>
      </c>
      <c r="L103" s="42">
        <f>IF([2]TrRoad_act!L19=0,"",L42/[2]TrRoad_act!L19*1000)</f>
        <v>78.309323631966095</v>
      </c>
      <c r="M103" s="42">
        <f>IF([2]TrRoad_act!M19=0,"",M42/[2]TrRoad_act!M19*1000)</f>
        <v>74.539643504034629</v>
      </c>
      <c r="N103" s="42">
        <f>IF([2]TrRoad_act!N19=0,"",N42/[2]TrRoad_act!N19*1000)</f>
        <v>72.24840193144081</v>
      </c>
      <c r="O103" s="42">
        <f>IF([2]TrRoad_act!O19=0,"",O42/[2]TrRoad_act!O19*1000)</f>
        <v>75.924149505094121</v>
      </c>
      <c r="P103" s="42">
        <f>IF([2]TrRoad_act!P19=0,"",P42/[2]TrRoad_act!P19*1000)</f>
        <v>79.82988069329393</v>
      </c>
      <c r="Q103" s="42">
        <f>IF([2]TrRoad_act!Q19=0,"",Q42/[2]TrRoad_act!Q19*1000)</f>
        <v>74.499406263778752</v>
      </c>
    </row>
    <row r="104" spans="1:17" ht="11.5" customHeight="1" x14ac:dyDescent="0.35">
      <c r="A104" s="33" t="s">
        <v>50</v>
      </c>
      <c r="B104" s="43">
        <f>IF([2]TrRoad_act!B20=0,"",B43/[2]TrRoad_act!B20*1000)</f>
        <v>307.7361563268301</v>
      </c>
      <c r="C104" s="43">
        <f>IF([2]TrRoad_act!C20=0,"",C43/[2]TrRoad_act!C20*1000)</f>
        <v>301.61398321854432</v>
      </c>
      <c r="D104" s="43">
        <f>IF([2]TrRoad_act!D20=0,"",D43/[2]TrRoad_act!D20*1000)</f>
        <v>296.63621564501614</v>
      </c>
      <c r="E104" s="43">
        <f>IF([2]TrRoad_act!E20=0,"",E43/[2]TrRoad_act!E20*1000)</f>
        <v>291.83480557363015</v>
      </c>
      <c r="F104" s="43">
        <f>IF([2]TrRoad_act!F20=0,"",F43/[2]TrRoad_act!F20*1000)</f>
        <v>285.53851500540316</v>
      </c>
      <c r="G104" s="43">
        <f>IF([2]TrRoad_act!G20=0,"",G43/[2]TrRoad_act!G20*1000)</f>
        <v>281.8157897256749</v>
      </c>
      <c r="H104" s="43">
        <f>IF([2]TrRoad_act!H20=0,"",H43/[2]TrRoad_act!H20*1000)</f>
        <v>279.10589740683207</v>
      </c>
      <c r="I104" s="43">
        <f>IF([2]TrRoad_act!I20=0,"",I43/[2]TrRoad_act!I20*1000)</f>
        <v>275.75096820572389</v>
      </c>
      <c r="J104" s="43">
        <f>IF([2]TrRoad_act!J20=0,"",J43/[2]TrRoad_act!J20*1000)</f>
        <v>269.03432156636723</v>
      </c>
      <c r="K104" s="43">
        <f>IF([2]TrRoad_act!K20=0,"",K43/[2]TrRoad_act!K20*1000)</f>
        <v>264.89935766924697</v>
      </c>
      <c r="L104" s="43">
        <f>IF([2]TrRoad_act!L20=0,"",L43/[2]TrRoad_act!L20*1000)</f>
        <v>264.44503465076332</v>
      </c>
      <c r="M104" s="43">
        <f>IF([2]TrRoad_act!M20=0,"",M43/[2]TrRoad_act!M20*1000)</f>
        <v>262.68988730228875</v>
      </c>
      <c r="N104" s="43">
        <f>IF([2]TrRoad_act!N20=0,"",N43/[2]TrRoad_act!N20*1000)</f>
        <v>261.26988879873636</v>
      </c>
      <c r="O104" s="43">
        <f>IF([2]TrRoad_act!O20=0,"",O43/[2]TrRoad_act!O20*1000)</f>
        <v>259.03402403753381</v>
      </c>
      <c r="P104" s="43">
        <f>IF([2]TrRoad_act!P20=0,"",P43/[2]TrRoad_act!P20*1000)</f>
        <v>257.19051112848268</v>
      </c>
      <c r="Q104" s="43">
        <f>IF([2]TrRoad_act!Q20=0,"",Q43/[2]TrRoad_act!Q20*1000)</f>
        <v>255.51296778631189</v>
      </c>
    </row>
    <row r="105" spans="1:17" ht="11.5" customHeight="1" x14ac:dyDescent="0.35">
      <c r="A105" s="19" t="s">
        <v>41</v>
      </c>
      <c r="B105" s="45">
        <f>IF([2]TrRoad_act!B21=0,"",B44/[2]TrRoad_act!B21*1000)</f>
        <v>402.77632586473374</v>
      </c>
      <c r="C105" s="45">
        <f>IF([2]TrRoad_act!C21=0,"",C44/[2]TrRoad_act!C21*1000)</f>
        <v>395.58027138870779</v>
      </c>
      <c r="D105" s="45">
        <f>IF([2]TrRoad_act!D21=0,"",D44/[2]TrRoad_act!D21*1000)</f>
        <v>390.38682462357008</v>
      </c>
      <c r="E105" s="45">
        <f>IF([2]TrRoad_act!E21=0,"",E44/[2]TrRoad_act!E21*1000)</f>
        <v>385.50926094117898</v>
      </c>
      <c r="F105" s="45">
        <f>IF([2]TrRoad_act!F21=0,"",F44/[2]TrRoad_act!F21*1000)</f>
        <v>377.35786617721288</v>
      </c>
      <c r="G105" s="45">
        <f>IF([2]TrRoad_act!G21=0,"",G44/[2]TrRoad_act!G21*1000)</f>
        <v>372.42973148726077</v>
      </c>
      <c r="H105" s="45">
        <f>IF([2]TrRoad_act!H21=0,"",H44/[2]TrRoad_act!H21*1000)</f>
        <v>371.30759711854893</v>
      </c>
      <c r="I105" s="45">
        <f>IF([2]TrRoad_act!I21=0,"",I44/[2]TrRoad_act!I21*1000)</f>
        <v>368.74802061561712</v>
      </c>
      <c r="J105" s="45">
        <f>IF([2]TrRoad_act!J21=0,"",J44/[2]TrRoad_act!J21*1000)</f>
        <v>355.42362760098302</v>
      </c>
      <c r="K105" s="45">
        <f>IF([2]TrRoad_act!K21=0,"",K44/[2]TrRoad_act!K21*1000)</f>
        <v>348.59170881641961</v>
      </c>
      <c r="L105" s="45">
        <f>IF([2]TrRoad_act!L21=0,"",L44/[2]TrRoad_act!L21*1000)</f>
        <v>345.99860634103089</v>
      </c>
      <c r="M105" s="45">
        <f>IF([2]TrRoad_act!M21=0,"",M44/[2]TrRoad_act!M21*1000)</f>
        <v>339.98904121840451</v>
      </c>
      <c r="N105" s="45">
        <f>IF([2]TrRoad_act!N21=0,"",N44/[2]TrRoad_act!N21*1000)</f>
        <v>334.99750245667269</v>
      </c>
      <c r="O105" s="45">
        <f>IF([2]TrRoad_act!O21=0,"",O44/[2]TrRoad_act!O21*1000)</f>
        <v>329.21054717460322</v>
      </c>
      <c r="P105" s="45">
        <f>IF([2]TrRoad_act!P21=0,"",P44/[2]TrRoad_act!P21*1000)</f>
        <v>325.84854407916038</v>
      </c>
      <c r="Q105" s="45">
        <f>IF([2]TrRoad_act!Q21=0,"",Q44/[2]TrRoad_act!Q21*1000)</f>
        <v>324.7575182722104</v>
      </c>
    </row>
    <row r="106" spans="1:17" ht="11.5" customHeight="1" x14ac:dyDescent="0.35">
      <c r="A106" s="19" t="s">
        <v>42</v>
      </c>
      <c r="B106" s="45">
        <f>IF([2]TrRoad_act!B22=0,"",B46/[2]TrRoad_act!B22*1000)</f>
        <v>299.32919620853357</v>
      </c>
      <c r="C106" s="45">
        <f>IF([2]TrRoad_act!C22=0,"",C46/[2]TrRoad_act!C22*1000)</f>
        <v>293.06491113175747</v>
      </c>
      <c r="D106" s="45">
        <f>IF([2]TrRoad_act!D22=0,"",D46/[2]TrRoad_act!D22*1000)</f>
        <v>287.66984597871766</v>
      </c>
      <c r="E106" s="45">
        <f>IF([2]TrRoad_act!E22=0,"",E46/[2]TrRoad_act!E22*1000)</f>
        <v>282.88777950076633</v>
      </c>
      <c r="F106" s="45">
        <f>IF([2]TrRoad_act!F22=0,"",F46/[2]TrRoad_act!F22*1000)</f>
        <v>277.24738548170455</v>
      </c>
      <c r="G106" s="45">
        <f>IF([2]TrRoad_act!G22=0,"",G46/[2]TrRoad_act!G22*1000)</f>
        <v>273.90009508672335</v>
      </c>
      <c r="H106" s="45">
        <f>IF([2]TrRoad_act!H22=0,"",H46/[2]TrRoad_act!H22*1000)</f>
        <v>271.79144515021687</v>
      </c>
      <c r="I106" s="45">
        <f>IF([2]TrRoad_act!I22=0,"",I46/[2]TrRoad_act!I22*1000)</f>
        <v>269.20499576634995</v>
      </c>
      <c r="J106" s="45">
        <f>IF([2]TrRoad_act!J22=0,"",J46/[2]TrRoad_act!J22*1000)</f>
        <v>263.39425693045899</v>
      </c>
      <c r="K106" s="45">
        <f>IF([2]TrRoad_act!K22=0,"",K46/[2]TrRoad_act!K22*1000)</f>
        <v>260.02163939935707</v>
      </c>
      <c r="L106" s="45">
        <f>IF([2]TrRoad_act!L22=0,"",L46/[2]TrRoad_act!L22*1000)</f>
        <v>259.88419117283166</v>
      </c>
      <c r="M106" s="45">
        <f>IF([2]TrRoad_act!M22=0,"",M46/[2]TrRoad_act!M22*1000)</f>
        <v>258.39720890018242</v>
      </c>
      <c r="N106" s="45">
        <f>IF([2]TrRoad_act!N22=0,"",N46/[2]TrRoad_act!N22*1000)</f>
        <v>257.1763960457464</v>
      </c>
      <c r="O106" s="45">
        <f>IF([2]TrRoad_act!O22=0,"",O46/[2]TrRoad_act!O22*1000)</f>
        <v>255.06384565402635</v>
      </c>
      <c r="P106" s="45">
        <f>IF([2]TrRoad_act!P22=0,"",P46/[2]TrRoad_act!P22*1000)</f>
        <v>253.44148144086941</v>
      </c>
      <c r="Q106" s="45">
        <f>IF([2]TrRoad_act!Q22=0,"",Q46/[2]TrRoad_act!Q22*1000)</f>
        <v>251.90663232171474</v>
      </c>
    </row>
    <row r="107" spans="1:17" ht="11.5" customHeight="1" x14ac:dyDescent="0.35">
      <c r="A107" s="19" t="s">
        <v>43</v>
      </c>
      <c r="B107" s="45">
        <f>IF([2]TrRoad_act!B23=0,"",B48/[2]TrRoad_act!B23*1000)</f>
        <v>468.76145141417578</v>
      </c>
      <c r="C107" s="45">
        <f>IF([2]TrRoad_act!C23=0,"",C48/[2]TrRoad_act!C23*1000)</f>
        <v>428.62316547778022</v>
      </c>
      <c r="D107" s="45">
        <f>IF([2]TrRoad_act!D23=0,"",D48/[2]TrRoad_act!D23*1000)</f>
        <v>423.41862345107143</v>
      </c>
      <c r="E107" s="45">
        <f>IF([2]TrRoad_act!E23=0,"",E48/[2]TrRoad_act!E23*1000)</f>
        <v>421.83786443715354</v>
      </c>
      <c r="F107" s="45">
        <f>IF([2]TrRoad_act!F23=0,"",F48/[2]TrRoad_act!F23*1000)</f>
        <v>418.78368941473815</v>
      </c>
      <c r="G107" s="45">
        <f>IF([2]TrRoad_act!G23=0,"",G48/[2]TrRoad_act!G23*1000)</f>
        <v>417.46646415509787</v>
      </c>
      <c r="H107" s="45">
        <f>IF([2]TrRoad_act!H23=0,"",H48/[2]TrRoad_act!H23*1000)</f>
        <v>416.63129367083786</v>
      </c>
      <c r="I107" s="45">
        <f>IF([2]TrRoad_act!I23=0,"",I48/[2]TrRoad_act!I23*1000)</f>
        <v>416.21158600786299</v>
      </c>
      <c r="J107" s="45">
        <f>IF([2]TrRoad_act!J23=0,"",J48/[2]TrRoad_act!J23*1000)</f>
        <v>411.65564100895028</v>
      </c>
      <c r="K107" s="45">
        <f>IF([2]TrRoad_act!K23=0,"",K48/[2]TrRoad_act!K23*1000)</f>
        <v>412.09288339473034</v>
      </c>
      <c r="L107" s="45">
        <f>IF([2]TrRoad_act!L23=0,"",L48/[2]TrRoad_act!L23*1000)</f>
        <v>414.70543901250625</v>
      </c>
      <c r="M107" s="45">
        <f>IF([2]TrRoad_act!M23=0,"",M48/[2]TrRoad_act!M23*1000)</f>
        <v>415.82484721770896</v>
      </c>
      <c r="N107" s="45">
        <f>IF([2]TrRoad_act!N23=0,"",N48/[2]TrRoad_act!N23*1000)</f>
        <v>417.49549433327303</v>
      </c>
      <c r="O107" s="45">
        <f>IF([2]TrRoad_act!O23=0,"",O48/[2]TrRoad_act!O23*1000)</f>
        <v>416.64711596664506</v>
      </c>
      <c r="P107" s="45">
        <f>IF([2]TrRoad_act!P23=0,"",P48/[2]TrRoad_act!P23*1000)</f>
        <v>418.23183436700782</v>
      </c>
      <c r="Q107" s="45">
        <f>IF([2]TrRoad_act!Q23=0,"",Q48/[2]TrRoad_act!Q23*1000)</f>
        <v>420.15549129420668</v>
      </c>
    </row>
    <row r="108" spans="1:17" ht="11.5" customHeight="1" x14ac:dyDescent="0.35">
      <c r="A108" s="19" t="s">
        <v>44</v>
      </c>
      <c r="B108" s="45" t="str">
        <f>IF([2]TrRoad_act!B24=0,"",B49/[2]TrRoad_act!B24*1000)</f>
        <v/>
      </c>
      <c r="C108" s="45" t="str">
        <f>IF([2]TrRoad_act!C24=0,"",C49/[2]TrRoad_act!C24*1000)</f>
        <v/>
      </c>
      <c r="D108" s="45" t="str">
        <f>IF([2]TrRoad_act!D24=0,"",D49/[2]TrRoad_act!D24*1000)</f>
        <v/>
      </c>
      <c r="E108" s="45" t="str">
        <f>IF([2]TrRoad_act!E24=0,"",E49/[2]TrRoad_act!E24*1000)</f>
        <v/>
      </c>
      <c r="F108" s="45" t="str">
        <f>IF([2]TrRoad_act!F24=0,"",F49/[2]TrRoad_act!F24*1000)</f>
        <v/>
      </c>
      <c r="G108" s="45" t="str">
        <f>IF([2]TrRoad_act!G24=0,"",G49/[2]TrRoad_act!G24*1000)</f>
        <v/>
      </c>
      <c r="H108" s="45" t="str">
        <f>IF([2]TrRoad_act!H24=0,"",H49/[2]TrRoad_act!H24*1000)</f>
        <v/>
      </c>
      <c r="I108" s="45" t="str">
        <f>IF([2]TrRoad_act!I24=0,"",I49/[2]TrRoad_act!I24*1000)</f>
        <v/>
      </c>
      <c r="J108" s="45" t="str">
        <f>IF([2]TrRoad_act!J24=0,"",J49/[2]TrRoad_act!J24*1000)</f>
        <v/>
      </c>
      <c r="K108" s="45" t="str">
        <f>IF([2]TrRoad_act!K24=0,"",K49/[2]TrRoad_act!K24*1000)</f>
        <v/>
      </c>
      <c r="L108" s="45" t="str">
        <f>IF([2]TrRoad_act!L24=0,"",L49/[2]TrRoad_act!L24*1000)</f>
        <v/>
      </c>
      <c r="M108" s="45" t="str">
        <f>IF([2]TrRoad_act!M24=0,"",M49/[2]TrRoad_act!M24*1000)</f>
        <v/>
      </c>
      <c r="N108" s="45" t="str">
        <f>IF([2]TrRoad_act!N24=0,"",N49/[2]TrRoad_act!N24*1000)</f>
        <v/>
      </c>
      <c r="O108" s="45" t="str">
        <f>IF([2]TrRoad_act!O24=0,"",O49/[2]TrRoad_act!O24*1000)</f>
        <v/>
      </c>
      <c r="P108" s="45" t="str">
        <f>IF([2]TrRoad_act!P24=0,"",P49/[2]TrRoad_act!P24*1000)</f>
        <v/>
      </c>
      <c r="Q108" s="45" t="str">
        <f>IF([2]TrRoad_act!Q24=0,"",Q49/[2]TrRoad_act!Q24*1000)</f>
        <v/>
      </c>
    </row>
    <row r="109" spans="1:17" ht="11.5" customHeight="1" x14ac:dyDescent="0.35">
      <c r="A109" s="19" t="s">
        <v>48</v>
      </c>
      <c r="B109" s="45" t="str">
        <f>IF([2]TrRoad_act!B25=0,"",B51/[2]TrRoad_act!B25*1000)</f>
        <v/>
      </c>
      <c r="C109" s="45" t="str">
        <f>IF([2]TrRoad_act!C25=0,"",C51/[2]TrRoad_act!C25*1000)</f>
        <v/>
      </c>
      <c r="D109" s="45" t="str">
        <f>IF([2]TrRoad_act!D25=0,"",D51/[2]TrRoad_act!D25*1000)</f>
        <v/>
      </c>
      <c r="E109" s="45" t="str">
        <f>IF([2]TrRoad_act!E25=0,"",E51/[2]TrRoad_act!E25*1000)</f>
        <v/>
      </c>
      <c r="F109" s="45">
        <f>IF([2]TrRoad_act!F25=0,"",F51/[2]TrRoad_act!F25*1000)</f>
        <v>174.50749938397132</v>
      </c>
      <c r="G109" s="45">
        <f>IF([2]TrRoad_act!G25=0,"",G51/[2]TrRoad_act!G25*1000)</f>
        <v>174.9423224274737</v>
      </c>
      <c r="H109" s="45">
        <f>IF([2]TrRoad_act!H25=0,"",H51/[2]TrRoad_act!H25*1000)</f>
        <v>175.38558273773515</v>
      </c>
      <c r="I109" s="45">
        <f>IF([2]TrRoad_act!I25=0,"",I51/[2]TrRoad_act!I25*1000)</f>
        <v>175.82455850816149</v>
      </c>
      <c r="J109" s="45">
        <f>IF([2]TrRoad_act!J25=0,"",J51/[2]TrRoad_act!J25*1000)</f>
        <v>176.36095906910992</v>
      </c>
      <c r="K109" s="45">
        <f>IF([2]TrRoad_act!K25=0,"",K51/[2]TrRoad_act!K25*1000)</f>
        <v>176.81120877604366</v>
      </c>
      <c r="L109" s="45">
        <f>IF([2]TrRoad_act!L25=0,"",L51/[2]TrRoad_act!L25*1000)</f>
        <v>177.06730160725417</v>
      </c>
      <c r="M109" s="45">
        <f>IF([2]TrRoad_act!M25=0,"",M51/[2]TrRoad_act!M25*1000)</f>
        <v>177.05612746216099</v>
      </c>
      <c r="N109" s="45">
        <f>IF([2]TrRoad_act!N25=0,"",N51/[2]TrRoad_act!N25*1000)</f>
        <v>177.33843190098796</v>
      </c>
      <c r="O109" s="45">
        <f>IF([2]TrRoad_act!O25=0,"",O51/[2]TrRoad_act!O25*1000)</f>
        <v>177.94910149800091</v>
      </c>
      <c r="P109" s="45">
        <f>IF([2]TrRoad_act!P25=0,"",P51/[2]TrRoad_act!P25*1000)</f>
        <v>178.9845031809933</v>
      </c>
      <c r="Q109" s="45">
        <f>IF([2]TrRoad_act!Q25=0,"",Q51/[2]TrRoad_act!Q25*1000)</f>
        <v>179.95920618029615</v>
      </c>
    </row>
    <row r="110" spans="1:17" ht="11.5" customHeight="1" x14ac:dyDescent="0.35">
      <c r="A110" s="29" t="s">
        <v>58</v>
      </c>
      <c r="B110" s="44">
        <f>IF([2]TrRoad_act!B26=0,"",B52/[2]TrRoad_act!B26*1000)</f>
        <v>43.632272479031329</v>
      </c>
      <c r="C110" s="44">
        <f>IF([2]TrRoad_act!C26=0,"",C52/[2]TrRoad_act!C26*1000)</f>
        <v>46.001086386018564</v>
      </c>
      <c r="D110" s="44">
        <f>IF([2]TrRoad_act!D26=0,"",D52/[2]TrRoad_act!D26*1000)</f>
        <v>46.197864362527959</v>
      </c>
      <c r="E110" s="44">
        <f>IF([2]TrRoad_act!E26=0,"",E52/[2]TrRoad_act!E26*1000)</f>
        <v>47.359425622197868</v>
      </c>
      <c r="F110" s="44">
        <f>IF([2]TrRoad_act!F26=0,"",F52/[2]TrRoad_act!F26*1000)</f>
        <v>48.711493248043162</v>
      </c>
      <c r="G110" s="44">
        <f>IF([2]TrRoad_act!G26=0,"",G52/[2]TrRoad_act!G26*1000)</f>
        <v>50.645800501757094</v>
      </c>
      <c r="H110" s="44">
        <f>IF([2]TrRoad_act!H26=0,"",H52/[2]TrRoad_act!H26*1000)</f>
        <v>48.70257848661376</v>
      </c>
      <c r="I110" s="44">
        <f>IF([2]TrRoad_act!I26=0,"",I52/[2]TrRoad_act!I26*1000)</f>
        <v>51.308713080004843</v>
      </c>
      <c r="J110" s="44">
        <f>IF([2]TrRoad_act!J26=0,"",J52/[2]TrRoad_act!J26*1000)</f>
        <v>50.896050609834433</v>
      </c>
      <c r="K110" s="44">
        <f>IF([2]TrRoad_act!K26=0,"",K52/[2]TrRoad_act!K26*1000)</f>
        <v>55.603772792610023</v>
      </c>
      <c r="L110" s="44">
        <f>IF([2]TrRoad_act!L26=0,"",L52/[2]TrRoad_act!L26*1000)</f>
        <v>53.887551881549527</v>
      </c>
      <c r="M110" s="44">
        <f>IF([2]TrRoad_act!M26=0,"",M52/[2]TrRoad_act!M26*1000)</f>
        <v>50.488270354696915</v>
      </c>
      <c r="N110" s="44">
        <f>IF([2]TrRoad_act!N26=0,"",N52/[2]TrRoad_act!N26*1000)</f>
        <v>48.583185017154392</v>
      </c>
      <c r="O110" s="44">
        <f>IF([2]TrRoad_act!O26=0,"",O52/[2]TrRoad_act!O26*1000)</f>
        <v>50.80182137762494</v>
      </c>
      <c r="P110" s="44">
        <f>IF([2]TrRoad_act!P26=0,"",P52/[2]TrRoad_act!P26*1000)</f>
        <v>53.807234884894534</v>
      </c>
      <c r="Q110" s="44">
        <f>IF([2]TrRoad_act!Q26=0,"",Q52/[2]TrRoad_act!Q26*1000)</f>
        <v>49.398137984539176</v>
      </c>
    </row>
    <row r="111" spans="1:17" ht="11.5" customHeight="1" x14ac:dyDescent="0.35">
      <c r="A111" s="19" t="s">
        <v>52</v>
      </c>
      <c r="B111" s="45">
        <f>IF([2]TrRoad_act!B27=0,"",B53/[2]TrRoad_act!B27*1000)</f>
        <v>44.413238469134548</v>
      </c>
      <c r="C111" s="45">
        <f>IF([2]TrRoad_act!C27=0,"",C53/[2]TrRoad_act!C27*1000)</f>
        <v>47.109086053710456</v>
      </c>
      <c r="D111" s="45">
        <f>IF([2]TrRoad_act!D27=0,"",D53/[2]TrRoad_act!D27*1000)</f>
        <v>47.46062794221654</v>
      </c>
      <c r="E111" s="45">
        <f>IF([2]TrRoad_act!E27=0,"",E53/[2]TrRoad_act!E27*1000)</f>
        <v>48.762206213699628</v>
      </c>
      <c r="F111" s="45">
        <f>IF([2]TrRoad_act!F27=0,"",F53/[2]TrRoad_act!F27*1000)</f>
        <v>50.438503835062853</v>
      </c>
      <c r="G111" s="45">
        <f>IF([2]TrRoad_act!G27=0,"",G53/[2]TrRoad_act!G27*1000)</f>
        <v>52.576460281828609</v>
      </c>
      <c r="H111" s="45">
        <f>IF([2]TrRoad_act!H27=0,"",H53/[2]TrRoad_act!H27*1000)</f>
        <v>50.558995430262151</v>
      </c>
      <c r="I111" s="45">
        <f>IF([2]TrRoad_act!I27=0,"",I53/[2]TrRoad_act!I27*1000)</f>
        <v>53.262775429185119</v>
      </c>
      <c r="J111" s="45">
        <f>IF([2]TrRoad_act!J27=0,"",J53/[2]TrRoad_act!J27*1000)</f>
        <v>52.78233474401452</v>
      </c>
      <c r="K111" s="45">
        <f>IF([2]TrRoad_act!K27=0,"",K53/[2]TrRoad_act!K27*1000)</f>
        <v>57.615488736637026</v>
      </c>
      <c r="L111" s="45">
        <f>IF([2]TrRoad_act!L27=0,"",L53/[2]TrRoad_act!L27*1000)</f>
        <v>55.716790943145938</v>
      </c>
      <c r="M111" s="45">
        <f>IF([2]TrRoad_act!M27=0,"",M53/[2]TrRoad_act!M27*1000)</f>
        <v>52.646301055276986</v>
      </c>
      <c r="N111" s="45">
        <f>IF([2]TrRoad_act!N27=0,"",N53/[2]TrRoad_act!N27*1000)</f>
        <v>50.656748541144005</v>
      </c>
      <c r="O111" s="45">
        <f>IF([2]TrRoad_act!O27=0,"",O53/[2]TrRoad_act!O27*1000)</f>
        <v>53.406068292407454</v>
      </c>
      <c r="P111" s="45">
        <f>IF([2]TrRoad_act!P27=0,"",P53/[2]TrRoad_act!P27*1000)</f>
        <v>56.971818989281644</v>
      </c>
      <c r="Q111" s="45">
        <f>IF([2]TrRoad_act!Q27=0,"",Q53/[2]TrRoad_act!Q27*1000)</f>
        <v>51.822394314530285</v>
      </c>
    </row>
    <row r="112" spans="1:17" ht="11.5" customHeight="1" x14ac:dyDescent="0.35">
      <c r="A112" s="40" t="s">
        <v>53</v>
      </c>
      <c r="B112" s="46">
        <f>IF([2]TrRoad_act!B28=0,"",B55/[2]TrRoad_act!B28*1000)</f>
        <v>33.735318318084374</v>
      </c>
      <c r="C112" s="46">
        <f>IF([2]TrRoad_act!C28=0,"",C55/[2]TrRoad_act!C28*1000)</f>
        <v>32.851747831388337</v>
      </c>
      <c r="D112" s="46">
        <f>IF([2]TrRoad_act!D28=0,"",D55/[2]TrRoad_act!D28*1000)</f>
        <v>31.896630440274958</v>
      </c>
      <c r="E112" s="46">
        <f>IF([2]TrRoad_act!E28=0,"",E55/[2]TrRoad_act!E28*1000)</f>
        <v>31.403076935578312</v>
      </c>
      <c r="F112" s="46">
        <f>IF([2]TrRoad_act!F28=0,"",F55/[2]TrRoad_act!F28*1000)</f>
        <v>31.966413625609523</v>
      </c>
      <c r="G112" s="46">
        <f>IF([2]TrRoad_act!G28=0,"",G55/[2]TrRoad_act!G28*1000)</f>
        <v>32.489814193268685</v>
      </c>
      <c r="H112" s="46">
        <f>IF([2]TrRoad_act!H28=0,"",H55/[2]TrRoad_act!H28*1000)</f>
        <v>31.526489293465186</v>
      </c>
      <c r="I112" s="46">
        <f>IF([2]TrRoad_act!I28=0,"",I55/[2]TrRoad_act!I28*1000)</f>
        <v>33.28836493117899</v>
      </c>
      <c r="J112" s="46">
        <f>IF([2]TrRoad_act!J28=0,"",J55/[2]TrRoad_act!J28*1000)</f>
        <v>33.63094546494365</v>
      </c>
      <c r="K112" s="46">
        <f>IF([2]TrRoad_act!K28=0,"",K55/[2]TrRoad_act!K28*1000)</f>
        <v>35.827413520274469</v>
      </c>
      <c r="L112" s="46">
        <f>IF([2]TrRoad_act!L28=0,"",L55/[2]TrRoad_act!L28*1000)</f>
        <v>35.569854560611624</v>
      </c>
      <c r="M112" s="46">
        <f>IF([2]TrRoad_act!M28=0,"",M55/[2]TrRoad_act!M28*1000)</f>
        <v>33.369756429908904</v>
      </c>
      <c r="N112" s="46">
        <f>IF([2]TrRoad_act!N28=0,"",N55/[2]TrRoad_act!N28*1000)</f>
        <v>34.397785919318231</v>
      </c>
      <c r="O112" s="46">
        <f>IF([2]TrRoad_act!O28=0,"",O55/[2]TrRoad_act!O28*1000)</f>
        <v>34.420577397915793</v>
      </c>
      <c r="P112" s="46">
        <f>IF([2]TrRoad_act!P28=0,"",P55/[2]TrRoad_act!P28*1000)</f>
        <v>35.372531255355803</v>
      </c>
      <c r="Q112" s="46">
        <f>IF([2]TrRoad_act!Q28=0,"",Q55/[2]TrRoad_act!Q28*1000)</f>
        <v>34.45562850496718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IF(B19=0,"",1000000*B19/[2]TrRoad_act!B86)</f>
        <v>227.03811779443237</v>
      </c>
      <c r="C116" s="43">
        <f>IF(C19=0,"",1000000*C19/[2]TrRoad_act!C86)</f>
        <v>219.11606849989863</v>
      </c>
      <c r="D116" s="43">
        <f>IF(D19=0,"",1000000*D19/[2]TrRoad_act!D86)</f>
        <v>215.29184773944098</v>
      </c>
      <c r="E116" s="43">
        <f>IF(E19=0,"",1000000*E19/[2]TrRoad_act!E86)</f>
        <v>219.54533039132369</v>
      </c>
      <c r="F116" s="43">
        <f>IF(F19=0,"",1000000*F19/[2]TrRoad_act!F86)</f>
        <v>191.39737578024489</v>
      </c>
      <c r="G116" s="43">
        <f>IF(G19=0,"",1000000*G19/[2]TrRoad_act!G86)</f>
        <v>196.78075723730251</v>
      </c>
      <c r="H116" s="43">
        <f>IF(H19=0,"",1000000*H19/[2]TrRoad_act!H86)</f>
        <v>182.67473666147086</v>
      </c>
      <c r="I116" s="43">
        <f>IF(I19=0,"",1000000*I19/[2]TrRoad_act!I86)</f>
        <v>188.3532945805091</v>
      </c>
      <c r="J116" s="43">
        <f>IF(J19=0,"",1000000*J19/[2]TrRoad_act!J86)</f>
        <v>169.76301955233399</v>
      </c>
      <c r="K116" s="43">
        <f>IF(K19=0,"",1000000*K19/[2]TrRoad_act!K86)</f>
        <v>166.23021675928473</v>
      </c>
      <c r="L116" s="43">
        <f>IF(L19=0,"",1000000*L19/[2]TrRoad_act!L86)</f>
        <v>151.41928837960066</v>
      </c>
      <c r="M116" s="43">
        <f>IF(M19=0,"",1000000*M19/[2]TrRoad_act!M86)</f>
        <v>149.4342826066937</v>
      </c>
      <c r="N116" s="43">
        <f>IF(N19=0,"",1000000*N19/[2]TrRoad_act!N86)</f>
        <v>143.9884177373477</v>
      </c>
      <c r="O116" s="43">
        <f>IF(O19=0,"",1000000*O19/[2]TrRoad_act!O86)</f>
        <v>137.25485211629876</v>
      </c>
      <c r="P116" s="43">
        <f>IF(P19=0,"",1000000*P19/[2]TrRoad_act!P86)</f>
        <v>141.26077287973126</v>
      </c>
      <c r="Q116" s="43">
        <f>IF(Q19=0,"",1000000*Q19/[2]TrRoad_act!Q86)</f>
        <v>140.86315222788929</v>
      </c>
    </row>
    <row r="117" spans="1:17" ht="11.5" customHeight="1" x14ac:dyDescent="0.35">
      <c r="A117" s="29" t="s">
        <v>40</v>
      </c>
      <c r="B117" s="44">
        <f>IF(B21=0,"",1000000*B21/[2]TrRoad_act!B87)</f>
        <v>1064.7510128431418</v>
      </c>
      <c r="C117" s="44">
        <f>IF(C21=0,"",1000000*C21/[2]TrRoad_act!C87)</f>
        <v>987.52000262199863</v>
      </c>
      <c r="D117" s="44">
        <f>IF(D21=0,"",1000000*D21/[2]TrRoad_act!D87)</f>
        <v>971.16318696212625</v>
      </c>
      <c r="E117" s="44">
        <f>IF(E21=0,"",1000000*E21/[2]TrRoad_act!E87)</f>
        <v>930.43686437174961</v>
      </c>
      <c r="F117" s="44">
        <f>IF(F21=0,"",1000000*F21/[2]TrRoad_act!F87)</f>
        <v>903.08952136493883</v>
      </c>
      <c r="G117" s="44">
        <f>IF(G21=0,"",1000000*G21/[2]TrRoad_act!G87)</f>
        <v>874.55285668556587</v>
      </c>
      <c r="H117" s="44">
        <f>IF(H21=0,"",1000000*H21/[2]TrRoad_act!H87)</f>
        <v>876.89316873042787</v>
      </c>
      <c r="I117" s="44">
        <f>IF(I21=0,"",1000000*I21/[2]TrRoad_act!I87)</f>
        <v>849.73292839854014</v>
      </c>
      <c r="J117" s="44">
        <f>IF(J21=0,"",1000000*J21/[2]TrRoad_act!J87)</f>
        <v>853.63895369796205</v>
      </c>
      <c r="K117" s="44">
        <f>IF(K21=0,"",1000000*K21/[2]TrRoad_act!K87)</f>
        <v>837.47675116784103</v>
      </c>
      <c r="L117" s="44">
        <f>IF(L21=0,"",1000000*L21/[2]TrRoad_act!L87)</f>
        <v>811.70608274440769</v>
      </c>
      <c r="M117" s="44">
        <f>IF(M21=0,"",1000000*M21/[2]TrRoad_act!M87)</f>
        <v>799.93206945516567</v>
      </c>
      <c r="N117" s="44">
        <f>IF(N21=0,"",1000000*N21/[2]TrRoad_act!N87)</f>
        <v>788.49949712458488</v>
      </c>
      <c r="O117" s="44">
        <f>IF(O21=0,"",1000000*O21/[2]TrRoad_act!O87)</f>
        <v>748.69583469107477</v>
      </c>
      <c r="P117" s="44">
        <f>IF(P21=0,"",1000000*P21/[2]TrRoad_act!P87)</f>
        <v>740.40739776914165</v>
      </c>
      <c r="Q117" s="44">
        <f>IF(Q21=0,"",1000000*Q21/[2]TrRoad_act!Q87)</f>
        <v>753.404409579304</v>
      </c>
    </row>
    <row r="118" spans="1:17" ht="11.5" customHeight="1" x14ac:dyDescent="0.35">
      <c r="A118" s="19" t="s">
        <v>41</v>
      </c>
      <c r="B118" s="45">
        <f>IF(B22=0,"",1000000*B22/[2]TrRoad_act!B88)</f>
        <v>1057.7498880041378</v>
      </c>
      <c r="C118" s="45">
        <f>IF(C22=0,"",1000000*C22/[2]TrRoad_act!C88)</f>
        <v>979.71835180957385</v>
      </c>
      <c r="D118" s="45">
        <f>IF(D22=0,"",1000000*D22/[2]TrRoad_act!D88)</f>
        <v>964.67128590078266</v>
      </c>
      <c r="E118" s="45">
        <f>IF(E22=0,"",1000000*E22/[2]TrRoad_act!E88)</f>
        <v>922.02212508959974</v>
      </c>
      <c r="F118" s="45">
        <f>IF(F22=0,"",1000000*F22/[2]TrRoad_act!F88)</f>
        <v>892.95623264062169</v>
      </c>
      <c r="G118" s="45">
        <f>IF(G22=0,"",1000000*G22/[2]TrRoad_act!G88)</f>
        <v>860.81593505351259</v>
      </c>
      <c r="H118" s="45">
        <f>IF(H22=0,"",1000000*H22/[2]TrRoad_act!H88)</f>
        <v>858.83306116319545</v>
      </c>
      <c r="I118" s="45">
        <f>IF(I22=0,"",1000000*I22/[2]TrRoad_act!I88)</f>
        <v>824.14385391824362</v>
      </c>
      <c r="J118" s="45">
        <f>IF(J22=0,"",1000000*J22/[2]TrRoad_act!J88)</f>
        <v>818.94864858836183</v>
      </c>
      <c r="K118" s="45">
        <f>IF(K22=0,"",1000000*K22/[2]TrRoad_act!K88)</f>
        <v>797.65574794923384</v>
      </c>
      <c r="L118" s="45">
        <f>IF(L22=0,"",1000000*L22/[2]TrRoad_act!L88)</f>
        <v>769.09117475491439</v>
      </c>
      <c r="M118" s="45">
        <f>IF(M22=0,"",1000000*M22/[2]TrRoad_act!M88)</f>
        <v>752.24714482890067</v>
      </c>
      <c r="N118" s="45">
        <f>IF(N22=0,"",1000000*N22/[2]TrRoad_act!N88)</f>
        <v>734.50476881538702</v>
      </c>
      <c r="O118" s="45">
        <f>IF(O22=0,"",1000000*O22/[2]TrRoad_act!O88)</f>
        <v>695.7626766957369</v>
      </c>
      <c r="P118" s="45">
        <f>IF(P22=0,"",1000000*P22/[2]TrRoad_act!P88)</f>
        <v>681.00581886534553</v>
      </c>
      <c r="Q118" s="45">
        <f>IF(Q22=0,"",1000000*Q22/[2]TrRoad_act!Q88)</f>
        <v>688.60787273746769</v>
      </c>
    </row>
    <row r="119" spans="1:17" ht="11.5" customHeight="1" x14ac:dyDescent="0.35">
      <c r="A119" s="19" t="s">
        <v>42</v>
      </c>
      <c r="B119" s="45">
        <f>IF(B24=0,"",1000000*B24/[2]TrRoad_act!B89)</f>
        <v>1113.2431291548839</v>
      </c>
      <c r="C119" s="45">
        <f>IF(C24=0,"",1000000*C24/[2]TrRoad_act!C89)</f>
        <v>1037.4822578320407</v>
      </c>
      <c r="D119" s="45">
        <f>IF(D24=0,"",1000000*D24/[2]TrRoad_act!D89)</f>
        <v>1008.6373746558986</v>
      </c>
      <c r="E119" s="45">
        <f>IF(E24=0,"",1000000*E24/[2]TrRoad_act!E89)</f>
        <v>973.05689263222109</v>
      </c>
      <c r="F119" s="45">
        <f>IF(F24=0,"",1000000*F24/[2]TrRoad_act!F89)</f>
        <v>948.22209746497163</v>
      </c>
      <c r="G119" s="45">
        <f>IF(G24=0,"",1000000*G24/[2]TrRoad_act!G89)</f>
        <v>928.70662403654558</v>
      </c>
      <c r="H119" s="45">
        <f>IF(H24=0,"",1000000*H24/[2]TrRoad_act!H89)</f>
        <v>937.83937949335154</v>
      </c>
      <c r="I119" s="45">
        <f>IF(I24=0,"",1000000*I24/[2]TrRoad_act!I89)</f>
        <v>935.8618437115108</v>
      </c>
      <c r="J119" s="45">
        <f>IF(J24=0,"",1000000*J24/[2]TrRoad_act!J89)</f>
        <v>954.91708395938781</v>
      </c>
      <c r="K119" s="45">
        <f>IF(K24=0,"",1000000*K24/[2]TrRoad_act!K89)</f>
        <v>944.40131858593622</v>
      </c>
      <c r="L119" s="45">
        <f>IF(L24=0,"",1000000*L24/[2]TrRoad_act!L89)</f>
        <v>916.07282583219887</v>
      </c>
      <c r="M119" s="45">
        <f>IF(M24=0,"",1000000*M24/[2]TrRoad_act!M89)</f>
        <v>906.37439131134715</v>
      </c>
      <c r="N119" s="45">
        <f>IF(N24=0,"",1000000*N24/[2]TrRoad_act!N89)</f>
        <v>898.88313835503243</v>
      </c>
      <c r="O119" s="45">
        <f>IF(O24=0,"",1000000*O24/[2]TrRoad_act!O89)</f>
        <v>844.96007833566557</v>
      </c>
      <c r="P119" s="45">
        <f>IF(P24=0,"",1000000*P24/[2]TrRoad_act!P89)</f>
        <v>844.41008159614114</v>
      </c>
      <c r="Q119" s="45">
        <f>IF(Q24=0,"",1000000*Q24/[2]TrRoad_act!Q89)</f>
        <v>861.21688849343661</v>
      </c>
    </row>
    <row r="120" spans="1:17" ht="11.5" customHeight="1" x14ac:dyDescent="0.35">
      <c r="A120" s="19" t="s">
        <v>43</v>
      </c>
      <c r="B120" s="45">
        <f>IF(B26=0,"",1000000*B26/[2]TrRoad_act!B90)</f>
        <v>841.55316945612583</v>
      </c>
      <c r="C120" s="45">
        <f>IF(C26=0,"",1000000*C26/[2]TrRoad_act!C90)</f>
        <v>790.37299588966357</v>
      </c>
      <c r="D120" s="45">
        <f>IF(D26=0,"",1000000*D26/[2]TrRoad_act!D90)</f>
        <v>752.57963255305572</v>
      </c>
      <c r="E120" s="45">
        <f>IF(E26=0,"",1000000*E26/[2]TrRoad_act!E90)</f>
        <v>757.2491737533943</v>
      </c>
      <c r="F120" s="45">
        <f>IF(F26=0,"",1000000*F26/[2]TrRoad_act!F90)</f>
        <v>761.12986183060252</v>
      </c>
      <c r="G120" s="45">
        <f>IF(G26=0,"",1000000*G26/[2]TrRoad_act!G90)</f>
        <v>772.1951855554322</v>
      </c>
      <c r="H120" s="45">
        <f>IF(H26=0,"",1000000*H26/[2]TrRoad_act!H90)</f>
        <v>794.89182737503666</v>
      </c>
      <c r="I120" s="45">
        <f>IF(I26=0,"",1000000*I26/[2]TrRoad_act!I90)</f>
        <v>749.42644430991993</v>
      </c>
      <c r="J120" s="45">
        <f>IF(J26=0,"",1000000*J26/[2]TrRoad_act!J90)</f>
        <v>808.31947093536598</v>
      </c>
      <c r="K120" s="45">
        <f>IF(K26=0,"",1000000*K26/[2]TrRoad_act!K90)</f>
        <v>797.40748857950416</v>
      </c>
      <c r="L120" s="45">
        <f>IF(L26=0,"",1000000*L26/[2]TrRoad_act!L90)</f>
        <v>803.0033589624112</v>
      </c>
      <c r="M120" s="45">
        <f>IF(M26=0,"",1000000*M26/[2]TrRoad_act!M90)</f>
        <v>799.78424198307289</v>
      </c>
      <c r="N120" s="45">
        <f>IF(N26=0,"",1000000*N26/[2]TrRoad_act!N90)</f>
        <v>777.10939495375294</v>
      </c>
      <c r="O120" s="45">
        <f>IF(O26=0,"",1000000*O26/[2]TrRoad_act!O90)</f>
        <v>761.13474145064163</v>
      </c>
      <c r="P120" s="45">
        <f>IF(P26=0,"",1000000*P26/[2]TrRoad_act!P90)</f>
        <v>761.4302670263304</v>
      </c>
      <c r="Q120" s="45">
        <f>IF(Q26=0,"",1000000*Q26/[2]TrRoad_act!Q90)</f>
        <v>829.20584727300195</v>
      </c>
    </row>
    <row r="121" spans="1:17" ht="11.5" customHeight="1" x14ac:dyDescent="0.35">
      <c r="A121" s="19" t="s">
        <v>44</v>
      </c>
      <c r="B121" s="45" t="str">
        <f>IF(B27=0,"",1000000*B27/[2]TrRoad_act!B91)</f>
        <v/>
      </c>
      <c r="C121" s="45" t="str">
        <f>IF(C27=0,"",1000000*C27/[2]TrRoad_act!C91)</f>
        <v/>
      </c>
      <c r="D121" s="45" t="str">
        <f>IF(D27=0,"",1000000*D27/[2]TrRoad_act!D91)</f>
        <v/>
      </c>
      <c r="E121" s="45" t="str">
        <f>IF(E27=0,"",1000000*E27/[2]TrRoad_act!E91)</f>
        <v/>
      </c>
      <c r="F121" s="45" t="str">
        <f>IF(F27=0,"",1000000*F27/[2]TrRoad_act!F91)</f>
        <v/>
      </c>
      <c r="G121" s="45" t="str">
        <f>IF(G27=0,"",1000000*G27/[2]TrRoad_act!G91)</f>
        <v/>
      </c>
      <c r="H121" s="45" t="str">
        <f>IF(H27=0,"",1000000*H27/[2]TrRoad_act!H91)</f>
        <v/>
      </c>
      <c r="I121" s="45" t="str">
        <f>IF(I27=0,"",1000000*I27/[2]TrRoad_act!I91)</f>
        <v/>
      </c>
      <c r="J121" s="45" t="str">
        <f>IF(J27=0,"",1000000*J27/[2]TrRoad_act!J91)</f>
        <v/>
      </c>
      <c r="K121" s="45" t="str">
        <f>IF(K27=0,"",1000000*K27/[2]TrRoad_act!K91)</f>
        <v/>
      </c>
      <c r="L121" s="45" t="str">
        <f>IF(L27=0,"",1000000*L27/[2]TrRoad_act!L91)</f>
        <v/>
      </c>
      <c r="M121" s="45" t="str">
        <f>IF(M27=0,"",1000000*M27/[2]TrRoad_act!M91)</f>
        <v/>
      </c>
      <c r="N121" s="45" t="str">
        <f>IF(N27=0,"",1000000*N27/[2]TrRoad_act!N91)</f>
        <v/>
      </c>
      <c r="O121" s="45" t="str">
        <f>IF(O27=0,"",1000000*O27/[2]TrRoad_act!O91)</f>
        <v/>
      </c>
      <c r="P121" s="45" t="str">
        <f>IF(P27=0,"",1000000*P27/[2]TrRoad_act!P91)</f>
        <v/>
      </c>
      <c r="Q121" s="45" t="str">
        <f>IF(Q27=0,"",1000000*Q27/[2]TrRoad_act!Q91)</f>
        <v/>
      </c>
    </row>
    <row r="122" spans="1:17" ht="11.5" customHeight="1" x14ac:dyDescent="0.35">
      <c r="A122" s="19" t="s">
        <v>57</v>
      </c>
      <c r="B122" s="45" t="str">
        <f>IF(B29=0,"",1000000*B29/[2]TrRoad_act!B92)</f>
        <v/>
      </c>
      <c r="C122" s="45" t="str">
        <f>IF(C29=0,"",1000000*C29/[2]TrRoad_act!C92)</f>
        <v/>
      </c>
      <c r="D122" s="45" t="str">
        <f>IF(D29=0,"",1000000*D29/[2]TrRoad_act!D92)</f>
        <v/>
      </c>
      <c r="E122" s="45" t="str">
        <f>IF(E29=0,"",1000000*E29/[2]TrRoad_act!E92)</f>
        <v/>
      </c>
      <c r="F122" s="45" t="str">
        <f>IF(F29=0,"",1000000*F29/[2]TrRoad_act!F92)</f>
        <v/>
      </c>
      <c r="G122" s="45" t="str">
        <f>IF(G29=0,"",1000000*G29/[2]TrRoad_act!G92)</f>
        <v/>
      </c>
      <c r="H122" s="45" t="str">
        <f>IF(H29=0,"",1000000*H29/[2]TrRoad_act!H92)</f>
        <v/>
      </c>
      <c r="I122" s="45" t="str">
        <f>IF(I29=0,"",1000000*I29/[2]TrRoad_act!I92)</f>
        <v/>
      </c>
      <c r="J122" s="45" t="str">
        <f>IF(J29=0,"",1000000*J29/[2]TrRoad_act!J92)</f>
        <v/>
      </c>
      <c r="K122" s="45" t="str">
        <f>IF(K29=0,"",1000000*K29/[2]TrRoad_act!K92)</f>
        <v/>
      </c>
      <c r="L122" s="45" t="str">
        <f>IF(L29=0,"",1000000*L29/[2]TrRoad_act!L92)</f>
        <v/>
      </c>
      <c r="M122" s="45" t="str">
        <f>IF(M29=0,"",1000000*M29/[2]TrRoad_act!M92)</f>
        <v/>
      </c>
      <c r="N122" s="45" t="str">
        <f>IF(N29=0,"",1000000*N29/[2]TrRoad_act!N92)</f>
        <v/>
      </c>
      <c r="O122" s="45">
        <f>IF(O29=0,"",1000000*O29/[2]TrRoad_act!O92)</f>
        <v>221.60532986676321</v>
      </c>
      <c r="P122" s="45">
        <f>IF(P29=0,"",1000000*P29/[2]TrRoad_act!P92)</f>
        <v>355.94166847656629</v>
      </c>
      <c r="Q122" s="45">
        <f>IF(Q29=0,"",1000000*Q29/[2]TrRoad_act!Q92)</f>
        <v>383.36166527683048</v>
      </c>
    </row>
    <row r="123" spans="1:17" ht="11.5" customHeight="1" x14ac:dyDescent="0.35">
      <c r="A123" s="19" t="s">
        <v>48</v>
      </c>
      <c r="B123" s="45" t="str">
        <f>IF(B32=0,"",1000000*B32/[2]TrRoad_act!B93)</f>
        <v/>
      </c>
      <c r="C123" s="45" t="str">
        <f>IF(C32=0,"",1000000*C32/[2]TrRoad_act!C93)</f>
        <v/>
      </c>
      <c r="D123" s="45" t="str">
        <f>IF(D32=0,"",1000000*D32/[2]TrRoad_act!D93)</f>
        <v/>
      </c>
      <c r="E123" s="45" t="str">
        <f>IF(E32=0,"",1000000*E32/[2]TrRoad_act!E93)</f>
        <v/>
      </c>
      <c r="F123" s="45" t="str">
        <f>IF(F32=0,"",1000000*F32/[2]TrRoad_act!F93)</f>
        <v/>
      </c>
      <c r="G123" s="45" t="str">
        <f>IF(G32=0,"",1000000*G32/[2]TrRoad_act!G93)</f>
        <v/>
      </c>
      <c r="H123" s="45" t="str">
        <f>IF(H32=0,"",1000000*H32/[2]TrRoad_act!H93)</f>
        <v/>
      </c>
      <c r="I123" s="45" t="str">
        <f>IF(I32=0,"",1000000*I32/[2]TrRoad_act!I93)</f>
        <v/>
      </c>
      <c r="J123" s="45" t="str">
        <f>IF(J32=0,"",1000000*J32/[2]TrRoad_act!J93)</f>
        <v/>
      </c>
      <c r="K123" s="45" t="str">
        <f>IF(K32=0,"",1000000*K32/[2]TrRoad_act!K93)</f>
        <v/>
      </c>
      <c r="L123" s="45">
        <f>IF(L32=0,"",1000000*L32/[2]TrRoad_act!L93)</f>
        <v>293.74459684641511</v>
      </c>
      <c r="M123" s="45">
        <f>IF(M32=0,"",1000000*M32/[2]TrRoad_act!M93)</f>
        <v>295.06333825384337</v>
      </c>
      <c r="N123" s="45">
        <f>IF(N32=0,"",1000000*N32/[2]TrRoad_act!N93)</f>
        <v>296.37415417657024</v>
      </c>
      <c r="O123" s="45">
        <f>IF(O32=0,"",1000000*O32/[2]TrRoad_act!O93)</f>
        <v>298.51996311542467</v>
      </c>
      <c r="P123" s="45">
        <f>IF(P32=0,"",1000000*P32/[2]TrRoad_act!P93)</f>
        <v>300.4853609888371</v>
      </c>
      <c r="Q123" s="45">
        <f>IF(Q32=0,"",1000000*Q32/[2]TrRoad_act!Q93)</f>
        <v>302.90915569445872</v>
      </c>
    </row>
    <row r="124" spans="1:17" ht="11.5" customHeight="1" x14ac:dyDescent="0.35">
      <c r="A124" s="29" t="s">
        <v>49</v>
      </c>
      <c r="B124" s="44">
        <f>IF(B33=0,"",1000000*B33/[2]TrRoad_act!B94)</f>
        <v>33440.0829927882</v>
      </c>
      <c r="C124" s="44">
        <f>IF(C33=0,"",1000000*C33/[2]TrRoad_act!C94)</f>
        <v>33289.424601318948</v>
      </c>
      <c r="D124" s="44">
        <f>IF(D33=0,"",1000000*D33/[2]TrRoad_act!D94)</f>
        <v>33075.50098341758</v>
      </c>
      <c r="E124" s="44">
        <f>IF(E33=0,"",1000000*E33/[2]TrRoad_act!E94)</f>
        <v>32853.021996882977</v>
      </c>
      <c r="F124" s="44">
        <f>IF(F33=0,"",1000000*F33/[2]TrRoad_act!F94)</f>
        <v>31895.19697727637</v>
      </c>
      <c r="G124" s="44">
        <f>IF(G33=0,"",1000000*G33/[2]TrRoad_act!G94)</f>
        <v>32245.197680503818</v>
      </c>
      <c r="H124" s="44">
        <f>IF(H33=0,"",1000000*H33/[2]TrRoad_act!H94)</f>
        <v>32615.426152831438</v>
      </c>
      <c r="I124" s="44">
        <f>IF(I33=0,"",1000000*I33/[2]TrRoad_act!I94)</f>
        <v>31711.511284438599</v>
      </c>
      <c r="J124" s="44">
        <f>IF(J33=0,"",1000000*J33/[2]TrRoad_act!J94)</f>
        <v>30847.81331168372</v>
      </c>
      <c r="K124" s="44">
        <f>IF(K33=0,"",1000000*K33/[2]TrRoad_act!K94)</f>
        <v>30175.350154665397</v>
      </c>
      <c r="L124" s="44">
        <f>IF(L33=0,"",1000000*L33/[2]TrRoad_act!L94)</f>
        <v>29417.022177702471</v>
      </c>
      <c r="M124" s="44">
        <f>IF(M33=0,"",1000000*M33/[2]TrRoad_act!M94)</f>
        <v>28819.034697080078</v>
      </c>
      <c r="N124" s="44">
        <f>IF(N33=0,"",1000000*N33/[2]TrRoad_act!N94)</f>
        <v>28229.79361398107</v>
      </c>
      <c r="O124" s="44">
        <f>IF(O33=0,"",1000000*O33/[2]TrRoad_act!O94)</f>
        <v>28787.711297320409</v>
      </c>
      <c r="P124" s="44">
        <f>IF(P33=0,"",1000000*P33/[2]TrRoad_act!P94)</f>
        <v>28465.522499444211</v>
      </c>
      <c r="Q124" s="44">
        <f>IF(Q33=0,"",1000000*Q33/[2]TrRoad_act!Q94)</f>
        <v>27839.833114183959</v>
      </c>
    </row>
    <row r="125" spans="1:17" ht="11.5" customHeight="1" x14ac:dyDescent="0.35">
      <c r="A125" s="19" t="s">
        <v>41</v>
      </c>
      <c r="B125" s="45" t="str">
        <f>IF(B34=0,"",1000000*B34/[2]TrRoad_act!B95)</f>
        <v/>
      </c>
      <c r="C125" s="45" t="str">
        <f>IF(C34=0,"",1000000*C34/[2]TrRoad_act!C95)</f>
        <v/>
      </c>
      <c r="D125" s="45" t="str">
        <f>IF(D34=0,"",1000000*D34/[2]TrRoad_act!D95)</f>
        <v/>
      </c>
      <c r="E125" s="45" t="str">
        <f>IF(E34=0,"",1000000*E34/[2]TrRoad_act!E95)</f>
        <v/>
      </c>
      <c r="F125" s="45" t="str">
        <f>IF(F34=0,"",1000000*F34/[2]TrRoad_act!F95)</f>
        <v/>
      </c>
      <c r="G125" s="45" t="str">
        <f>IF(G34=0,"",1000000*G34/[2]TrRoad_act!G95)</f>
        <v/>
      </c>
      <c r="H125" s="45" t="str">
        <f>IF(H34=0,"",1000000*H34/[2]TrRoad_act!H95)</f>
        <v/>
      </c>
      <c r="I125" s="45" t="str">
        <f>IF(I34=0,"",1000000*I34/[2]TrRoad_act!I95)</f>
        <v/>
      </c>
      <c r="J125" s="45" t="str">
        <f>IF(J34=0,"",1000000*J34/[2]TrRoad_act!J95)</f>
        <v/>
      </c>
      <c r="K125" s="45" t="str">
        <f>IF(K34=0,"",1000000*K34/[2]TrRoad_act!K95)</f>
        <v/>
      </c>
      <c r="L125" s="45" t="str">
        <f>IF(L34=0,"",1000000*L34/[2]TrRoad_act!L95)</f>
        <v/>
      </c>
      <c r="M125" s="45" t="str">
        <f>IF(M34=0,"",1000000*M34/[2]TrRoad_act!M95)</f>
        <v/>
      </c>
      <c r="N125" s="45" t="str">
        <f>IF(N34=0,"",1000000*N34/[2]TrRoad_act!N95)</f>
        <v/>
      </c>
      <c r="O125" s="45" t="str">
        <f>IF(O34=0,"",1000000*O34/[2]TrRoad_act!O95)</f>
        <v/>
      </c>
      <c r="P125" s="45" t="str">
        <f>IF(P34=0,"",1000000*P34/[2]TrRoad_act!P95)</f>
        <v/>
      </c>
      <c r="Q125" s="45" t="str">
        <f>IF(Q34=0,"",1000000*Q34/[2]TrRoad_act!Q95)</f>
        <v/>
      </c>
    </row>
    <row r="126" spans="1:17" ht="11.5" customHeight="1" x14ac:dyDescent="0.35">
      <c r="A126" s="19" t="s">
        <v>42</v>
      </c>
      <c r="B126" s="45">
        <f>IF(B36=0,"",1000000*B36/[2]TrRoad_act!B96)</f>
        <v>33465.553514131629</v>
      </c>
      <c r="C126" s="45">
        <f>IF(C36=0,"",1000000*C36/[2]TrRoad_act!C96)</f>
        <v>33313.978875010114</v>
      </c>
      <c r="D126" s="45">
        <f>IF(D36=0,"",1000000*D36/[2]TrRoad_act!D96)</f>
        <v>33100.04462193267</v>
      </c>
      <c r="E126" s="45">
        <f>IF(E36=0,"",1000000*E36/[2]TrRoad_act!E96)</f>
        <v>32880.972959200175</v>
      </c>
      <c r="F126" s="45">
        <f>IF(F36=0,"",1000000*F36/[2]TrRoad_act!F96)</f>
        <v>31922.452304061178</v>
      </c>
      <c r="G126" s="45">
        <f>IF(G36=0,"",1000000*G36/[2]TrRoad_act!G96)</f>
        <v>32275.698582011915</v>
      </c>
      <c r="H126" s="45">
        <f>IF(H36=0,"",1000000*H36/[2]TrRoad_act!H96)</f>
        <v>32632.050003172819</v>
      </c>
      <c r="I126" s="45">
        <f>IF(I36=0,"",1000000*I36/[2]TrRoad_act!I96)</f>
        <v>31725.23178517188</v>
      </c>
      <c r="J126" s="45">
        <f>IF(J36=0,"",1000000*J36/[2]TrRoad_act!J96)</f>
        <v>30872.038767174537</v>
      </c>
      <c r="K126" s="45">
        <f>IF(K36=0,"",1000000*K36/[2]TrRoad_act!K96)</f>
        <v>30199.282200417074</v>
      </c>
      <c r="L126" s="45">
        <f>IF(L36=0,"",1000000*L36/[2]TrRoad_act!L96)</f>
        <v>29443.16430013808</v>
      </c>
      <c r="M126" s="45">
        <f>IF(M36=0,"",1000000*M36/[2]TrRoad_act!M96)</f>
        <v>28847.214325028017</v>
      </c>
      <c r="N126" s="45">
        <f>IF(N36=0,"",1000000*N36/[2]TrRoad_act!N96)</f>
        <v>28260.968098521629</v>
      </c>
      <c r="O126" s="45">
        <f>IF(O36=0,"",1000000*O36/[2]TrRoad_act!O96)</f>
        <v>28812.758310876183</v>
      </c>
      <c r="P126" s="45">
        <f>IF(P36=0,"",1000000*P36/[2]TrRoad_act!P96)</f>
        <v>28488.735759276697</v>
      </c>
      <c r="Q126" s="45">
        <f>IF(Q36=0,"",1000000*Q36/[2]TrRoad_act!Q96)</f>
        <v>27904.075737726973</v>
      </c>
    </row>
    <row r="127" spans="1:17" ht="11.5" customHeight="1" x14ac:dyDescent="0.35">
      <c r="A127" s="19" t="s">
        <v>43</v>
      </c>
      <c r="B127" s="45" t="str">
        <f>IF(B38=0,"",1000000*B38/[2]TrRoad_act!B97)</f>
        <v/>
      </c>
      <c r="C127" s="45" t="str">
        <f>IF(C38=0,"",1000000*C38/[2]TrRoad_act!C97)</f>
        <v/>
      </c>
      <c r="D127" s="45" t="str">
        <f>IF(D38=0,"",1000000*D38/[2]TrRoad_act!D97)</f>
        <v/>
      </c>
      <c r="E127" s="45" t="str">
        <f>IF(E38=0,"",1000000*E38/[2]TrRoad_act!E97)</f>
        <v/>
      </c>
      <c r="F127" s="45" t="str">
        <f>IF(F38=0,"",1000000*F38/[2]TrRoad_act!F97)</f>
        <v/>
      </c>
      <c r="G127" s="45" t="str">
        <f>IF(G38=0,"",1000000*G38/[2]TrRoad_act!G97)</f>
        <v/>
      </c>
      <c r="H127" s="45" t="str">
        <f>IF(H38=0,"",1000000*H38/[2]TrRoad_act!H97)</f>
        <v/>
      </c>
      <c r="I127" s="45" t="str">
        <f>IF(I38=0,"",1000000*I38/[2]TrRoad_act!I97)</f>
        <v/>
      </c>
      <c r="J127" s="45" t="str">
        <f>IF(J38=0,"",1000000*J38/[2]TrRoad_act!J97)</f>
        <v/>
      </c>
      <c r="K127" s="45" t="str">
        <f>IF(K38=0,"",1000000*K38/[2]TrRoad_act!K97)</f>
        <v/>
      </c>
      <c r="L127" s="45" t="str">
        <f>IF(L38=0,"",1000000*L38/[2]TrRoad_act!L97)</f>
        <v/>
      </c>
      <c r="M127" s="45" t="str">
        <f>IF(M38=0,"",1000000*M38/[2]TrRoad_act!M97)</f>
        <v/>
      </c>
      <c r="N127" s="45" t="str">
        <f>IF(N38=0,"",1000000*N38/[2]TrRoad_act!N97)</f>
        <v/>
      </c>
      <c r="O127" s="45" t="str">
        <f>IF(O38=0,"",1000000*O38/[2]TrRoad_act!O97)</f>
        <v/>
      </c>
      <c r="P127" s="45" t="str">
        <f>IF(P38=0,"",1000000*P38/[2]TrRoad_act!P97)</f>
        <v/>
      </c>
      <c r="Q127" s="45" t="str">
        <f>IF(Q38=0,"",1000000*Q38/[2]TrRoad_act!Q97)</f>
        <v/>
      </c>
    </row>
    <row r="128" spans="1:17" ht="11.5" customHeight="1" x14ac:dyDescent="0.35">
      <c r="A128" s="19" t="s">
        <v>44</v>
      </c>
      <c r="B128" s="45" t="str">
        <f>IF(B39=0,"",1000000*B39/[2]TrRoad_act!B98)</f>
        <v/>
      </c>
      <c r="C128" s="45" t="str">
        <f>IF(C39=0,"",1000000*C39/[2]TrRoad_act!C98)</f>
        <v/>
      </c>
      <c r="D128" s="45" t="str">
        <f>IF(D39=0,"",1000000*D39/[2]TrRoad_act!D98)</f>
        <v/>
      </c>
      <c r="E128" s="45" t="str">
        <f>IF(E39=0,"",1000000*E39/[2]TrRoad_act!E98)</f>
        <v/>
      </c>
      <c r="F128" s="45" t="str">
        <f>IF(F39=0,"",1000000*F39/[2]TrRoad_act!F98)</f>
        <v/>
      </c>
      <c r="G128" s="45" t="str">
        <f>IF(G39=0,"",1000000*G39/[2]TrRoad_act!G98)</f>
        <v/>
      </c>
      <c r="H128" s="45" t="str">
        <f>IF(H39=0,"",1000000*H39/[2]TrRoad_act!H98)</f>
        <v/>
      </c>
      <c r="I128" s="45" t="str">
        <f>IF(I39=0,"",1000000*I39/[2]TrRoad_act!I98)</f>
        <v/>
      </c>
      <c r="J128" s="45" t="str">
        <f>IF(J39=0,"",1000000*J39/[2]TrRoad_act!J98)</f>
        <v/>
      </c>
      <c r="K128" s="45" t="str">
        <f>IF(K39=0,"",1000000*K39/[2]TrRoad_act!K98)</f>
        <v/>
      </c>
      <c r="L128" s="45" t="str">
        <f>IF(L39=0,"",1000000*L39/[2]TrRoad_act!L98)</f>
        <v/>
      </c>
      <c r="M128" s="45" t="str">
        <f>IF(M39=0,"",1000000*M39/[2]TrRoad_act!M98)</f>
        <v/>
      </c>
      <c r="N128" s="45" t="str">
        <f>IF(N39=0,"",1000000*N39/[2]TrRoad_act!N98)</f>
        <v/>
      </c>
      <c r="O128" s="45" t="str">
        <f>IF(O39=0,"",1000000*O39/[2]TrRoad_act!O98)</f>
        <v/>
      </c>
      <c r="P128" s="45" t="str">
        <f>IF(P39=0,"",1000000*P39/[2]TrRoad_act!P98)</f>
        <v/>
      </c>
      <c r="Q128" s="45" t="str">
        <f>IF(Q39=0,"",1000000*Q39/[2]TrRoad_act!Q98)</f>
        <v/>
      </c>
    </row>
    <row r="129" spans="1:17" ht="11.5" customHeight="1" x14ac:dyDescent="0.35">
      <c r="A129" s="19" t="s">
        <v>48</v>
      </c>
      <c r="B129" s="45">
        <f>IF(B41=0,"",1000000*B41/[2]TrRoad_act!B99)</f>
        <v>17273.215366928576</v>
      </c>
      <c r="C129" s="45">
        <f>IF(C41=0,"",1000000*C41/[2]TrRoad_act!C99)</f>
        <v>17320.119395550937</v>
      </c>
      <c r="D129" s="45">
        <f>IF(D41=0,"",1000000*D41/[2]TrRoad_act!D99)</f>
        <v>17253.391058929574</v>
      </c>
      <c r="E129" s="45">
        <f>IF(E41=0,"",1000000*E41/[2]TrRoad_act!E99)</f>
        <v>16965.907301573574</v>
      </c>
      <c r="F129" s="45">
        <f>IF(F41=0,"",1000000*F41/[2]TrRoad_act!F99)</f>
        <v>16906.737510217888</v>
      </c>
      <c r="G129" s="45">
        <f>IF(G41=0,"",1000000*G41/[2]TrRoad_act!G99)</f>
        <v>16791.292049348001</v>
      </c>
      <c r="H129" s="45">
        <f>IF(H41=0,"",1000000*H41/[2]TrRoad_act!H99)</f>
        <v>16138.235113347615</v>
      </c>
      <c r="I129" s="45">
        <f>IF(I41=0,"",1000000*I41/[2]TrRoad_act!I99)</f>
        <v>15969.523443116517</v>
      </c>
      <c r="J129" s="45">
        <f>IF(J41=0,"",1000000*J41/[2]TrRoad_act!J99)</f>
        <v>15282.612080901195</v>
      </c>
      <c r="K129" s="45">
        <f>IF(K41=0,"",1000000*K41/[2]TrRoad_act!K99)</f>
        <v>15332.353493109975</v>
      </c>
      <c r="L129" s="45">
        <f>IF(L41=0,"",1000000*L41/[2]TrRoad_act!L99)</f>
        <v>15260.235596466324</v>
      </c>
      <c r="M129" s="45">
        <f>IF(M41=0,"",1000000*M41/[2]TrRoad_act!M99)</f>
        <v>15217.019800003818</v>
      </c>
      <c r="N129" s="45">
        <f>IF(N41=0,"",1000000*N41/[2]TrRoad_act!N99)</f>
        <v>15145.956920441296</v>
      </c>
      <c r="O129" s="45">
        <f>IF(O41=0,"",1000000*O41/[2]TrRoad_act!O99)</f>
        <v>14589.142599172887</v>
      </c>
      <c r="P129" s="45">
        <f>IF(P41=0,"",1000000*P41/[2]TrRoad_act!P99)</f>
        <v>14611.243468112823</v>
      </c>
      <c r="Q129" s="45">
        <f>IF(Q41=0,"",1000000*Q41/[2]TrRoad_act!Q99)</f>
        <v>14386.632990171147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IF(B43=0,"",1000000*B43/[2]TrRoad_act!B101)</f>
        <v>1979.9952086945711</v>
      </c>
      <c r="C131" s="43">
        <f>IF(C43=0,"",1000000*C43/[2]TrRoad_act!C101)</f>
        <v>1906.2246570725724</v>
      </c>
      <c r="D131" s="43">
        <f>IF(D43=0,"",1000000*D43/[2]TrRoad_act!D101)</f>
        <v>1862.5620442912311</v>
      </c>
      <c r="E131" s="43">
        <f>IF(E43=0,"",1000000*E43/[2]TrRoad_act!E101)</f>
        <v>1826.0674607228752</v>
      </c>
      <c r="F131" s="43">
        <f>IF(F43=0,"",1000000*F43/[2]TrRoad_act!F101)</f>
        <v>1752.8870651018274</v>
      </c>
      <c r="G131" s="43">
        <f>IF(G43=0,"",1000000*G43/[2]TrRoad_act!G101)</f>
        <v>1721.7219833637766</v>
      </c>
      <c r="H131" s="43">
        <f>IF(H43=0,"",1000000*H43/[2]TrRoad_act!H101)</f>
        <v>1714.2340421737708</v>
      </c>
      <c r="I131" s="43">
        <f>IF(I43=0,"",1000000*I43/[2]TrRoad_act!I101)</f>
        <v>1698.4587104916409</v>
      </c>
      <c r="J131" s="43">
        <f>IF(J43=0,"",1000000*J43/[2]TrRoad_act!J101)</f>
        <v>1589.0676560231268</v>
      </c>
      <c r="K131" s="43">
        <f>IF(K43=0,"",1000000*K43/[2]TrRoad_act!K101)</f>
        <v>1574.6846518910841</v>
      </c>
      <c r="L131" s="43">
        <f>IF(L43=0,"",1000000*L43/[2]TrRoad_act!L101)</f>
        <v>1598.5548408604241</v>
      </c>
      <c r="M131" s="43">
        <f>IF(M43=0,"",1000000*M43/[2]TrRoad_act!M101)</f>
        <v>1594.0822644123093</v>
      </c>
      <c r="N131" s="43">
        <f>IF(N43=0,"",1000000*N43/[2]TrRoad_act!N101)</f>
        <v>1597.4147857254763</v>
      </c>
      <c r="O131" s="43">
        <f>IF(O43=0,"",1000000*O43/[2]TrRoad_act!O101)</f>
        <v>1585.9643302339337</v>
      </c>
      <c r="P131" s="43">
        <f>IF(P43=0,"",1000000*P43/[2]TrRoad_act!P101)</f>
        <v>1604.4254862091891</v>
      </c>
      <c r="Q131" s="43">
        <f>IF(Q43=0,"",1000000*Q43/[2]TrRoad_act!Q101)</f>
        <v>1632.6976036498852</v>
      </c>
    </row>
    <row r="132" spans="1:17" ht="11.5" customHeight="1" x14ac:dyDescent="0.35">
      <c r="A132" s="19" t="s">
        <v>41</v>
      </c>
      <c r="B132" s="45">
        <f>IF(B44=0,"",1000000*B44/[2]TrRoad_act!B102)</f>
        <v>1721.4237835041024</v>
      </c>
      <c r="C132" s="45">
        <f>IF(C44=0,"",1000000*C44/[2]TrRoad_act!C102)</f>
        <v>1635.09730152968</v>
      </c>
      <c r="D132" s="45">
        <f>IF(D44=0,"",1000000*D44/[2]TrRoad_act!D102)</f>
        <v>1599.2462162904233</v>
      </c>
      <c r="E132" s="45">
        <f>IF(E44=0,"",1000000*E44/[2]TrRoad_act!E102)</f>
        <v>1570.9611860724224</v>
      </c>
      <c r="F132" s="45">
        <f>IF(F44=0,"",1000000*F44/[2]TrRoad_act!F102)</f>
        <v>1477.1182124804307</v>
      </c>
      <c r="G132" s="45">
        <f>IF(G44=0,"",1000000*G44/[2]TrRoad_act!G102)</f>
        <v>1443.1850274576666</v>
      </c>
      <c r="H132" s="45">
        <f>IF(H44=0,"",1000000*H44/[2]TrRoad_act!H102)</f>
        <v>1446.6080844936234</v>
      </c>
      <c r="I132" s="45">
        <f>IF(I44=0,"",1000000*I44/[2]TrRoad_act!I102)</f>
        <v>1437.3052870658771</v>
      </c>
      <c r="J132" s="45">
        <f>IF(J44=0,"",1000000*J44/[2]TrRoad_act!J102)</f>
        <v>1268.76280031482</v>
      </c>
      <c r="K132" s="45">
        <f>IF(K44=0,"",1000000*K44/[2]TrRoad_act!K102)</f>
        <v>1255.4602202818835</v>
      </c>
      <c r="L132" s="45">
        <f>IF(L44=0,"",1000000*L44/[2]TrRoad_act!L102)</f>
        <v>1287.1236113343907</v>
      </c>
      <c r="M132" s="45">
        <f>IF(M44=0,"",1000000*M44/[2]TrRoad_act!M102)</f>
        <v>1257.9989554954789</v>
      </c>
      <c r="N132" s="45">
        <f>IF(N44=0,"",1000000*N44/[2]TrRoad_act!N102)</f>
        <v>1238.3939032743046</v>
      </c>
      <c r="O132" s="45">
        <f>IF(O44=0,"",1000000*O44/[2]TrRoad_act!O102)</f>
        <v>1201.5994745893352</v>
      </c>
      <c r="P132" s="45">
        <f>IF(P44=0,"",1000000*P44/[2]TrRoad_act!P102)</f>
        <v>1214.2979548924673</v>
      </c>
      <c r="Q132" s="45">
        <f>IF(Q44=0,"",1000000*Q44/[2]TrRoad_act!Q102)</f>
        <v>1248.7859352051146</v>
      </c>
    </row>
    <row r="133" spans="1:17" ht="11.5" customHeight="1" x14ac:dyDescent="0.35">
      <c r="A133" s="19" t="s">
        <v>42</v>
      </c>
      <c r="B133" s="45">
        <f>IF(B46=0,"",1000000*B46/[2]TrRoad_act!B103)</f>
        <v>2014.6023226372633</v>
      </c>
      <c r="C133" s="45">
        <f>IF(C46=0,"",1000000*C46/[2]TrRoad_act!C103)</f>
        <v>1940.2118726614069</v>
      </c>
      <c r="D133" s="45">
        <f>IF(D46=0,"",1000000*D46/[2]TrRoad_act!D103)</f>
        <v>1892.9376661010249</v>
      </c>
      <c r="E133" s="45">
        <f>IF(E46=0,"",1000000*E46/[2]TrRoad_act!E103)</f>
        <v>1852.7444817076225</v>
      </c>
      <c r="F133" s="45">
        <f>IF(F46=0,"",1000000*F46/[2]TrRoad_act!F103)</f>
        <v>1779.3875938544595</v>
      </c>
      <c r="G133" s="45">
        <f>IF(G46=0,"",1000000*G46/[2]TrRoad_act!G103)</f>
        <v>1746.0483553446363</v>
      </c>
      <c r="H133" s="45">
        <f>IF(H46=0,"",1000000*H46/[2]TrRoad_act!H103)</f>
        <v>1733.5586556221867</v>
      </c>
      <c r="I133" s="45">
        <f>IF(I46=0,"",1000000*I46/[2]TrRoad_act!I103)</f>
        <v>1713.5481462116461</v>
      </c>
      <c r="J133" s="45">
        <f>IF(J46=0,"",1000000*J46/[2]TrRoad_act!J103)</f>
        <v>1606.0457204379402</v>
      </c>
      <c r="K133" s="45">
        <f>IF(K46=0,"",1000000*K46/[2]TrRoad_act!K103)</f>
        <v>1589.634794835838</v>
      </c>
      <c r="L133" s="45">
        <f>IF(L46=0,"",1000000*L46/[2]TrRoad_act!L103)</f>
        <v>1611.3493571485658</v>
      </c>
      <c r="M133" s="45">
        <f>IF(M46=0,"",1000000*M46/[2]TrRoad_act!M103)</f>
        <v>1608.4026701422365</v>
      </c>
      <c r="N133" s="45">
        <f>IF(N46=0,"",1000000*N46/[2]TrRoad_act!N103)</f>
        <v>1613.0243614511021</v>
      </c>
      <c r="O133" s="45">
        <f>IF(O46=0,"",1000000*O46/[2]TrRoad_act!O103)</f>
        <v>1603.0258984976774</v>
      </c>
      <c r="P133" s="45">
        <f>IF(P46=0,"",1000000*P46/[2]TrRoad_act!P103)</f>
        <v>1622.6086872223793</v>
      </c>
      <c r="Q133" s="45">
        <f>IF(Q46=0,"",1000000*Q46/[2]TrRoad_act!Q103)</f>
        <v>1651.3203720533788</v>
      </c>
    </row>
    <row r="134" spans="1:17" ht="11.5" customHeight="1" x14ac:dyDescent="0.35">
      <c r="A134" s="19" t="s">
        <v>43</v>
      </c>
      <c r="B134" s="45">
        <f>IF(B48=0,"",1000000*B48/[2]TrRoad_act!B104)</f>
        <v>2304.6948298530901</v>
      </c>
      <c r="C134" s="45">
        <f>IF(C48=0,"",1000000*C48/[2]TrRoad_act!C104)</f>
        <v>2072.3565173756942</v>
      </c>
      <c r="D134" s="45">
        <f>IF(D48=0,"",1000000*D48/[2]TrRoad_act!D104)</f>
        <v>2039.2232703162158</v>
      </c>
      <c r="E134" s="45">
        <f>IF(E48=0,"",1000000*E48/[2]TrRoad_act!E104)</f>
        <v>2027.6172761963917</v>
      </c>
      <c r="F134" s="45">
        <f>IF(F48=0,"",1000000*F48/[2]TrRoad_act!F104)</f>
        <v>1972.4530491588359</v>
      </c>
      <c r="G134" s="45">
        <f>IF(G48=0,"",1000000*G48/[2]TrRoad_act!G104)</f>
        <v>1957.4218276896086</v>
      </c>
      <c r="H134" s="45">
        <f>IF(H48=0,"",1000000*H48/[2]TrRoad_act!H104)</f>
        <v>1960.6068045390855</v>
      </c>
      <c r="I134" s="45">
        <f>IF(I48=0,"",1000000*I48/[2]TrRoad_act!I104)</f>
        <v>1960.6794019848644</v>
      </c>
      <c r="J134" s="45">
        <f>IF(J48=0,"",1000000*J48/[2]TrRoad_act!J104)</f>
        <v>1853.2195795110304</v>
      </c>
      <c r="K134" s="45">
        <f>IF(K48=0,"",1000000*K48/[2]TrRoad_act!K104)</f>
        <v>1865.3387306381771</v>
      </c>
      <c r="L134" s="45">
        <f>IF(L48=0,"",1000000*L48/[2]TrRoad_act!L104)</f>
        <v>1910.8712938279396</v>
      </c>
      <c r="M134" s="45">
        <f>IF(M48=0,"",1000000*M48/[2]TrRoad_act!M104)</f>
        <v>1925.1423751334662</v>
      </c>
      <c r="N134" s="45">
        <f>IF(N48=0,"",1000000*N48/[2]TrRoad_act!N104)</f>
        <v>1949.6420150726412</v>
      </c>
      <c r="O134" s="45">
        <f>IF(O48=0,"",1000000*O48/[2]TrRoad_act!O104)</f>
        <v>1950.4159481558654</v>
      </c>
      <c r="P134" s="45">
        <f>IF(P48=0,"",1000000*P48/[2]TrRoad_act!P104)</f>
        <v>1997.4363992569133</v>
      </c>
      <c r="Q134" s="45">
        <f>IF(Q48=0,"",1000000*Q48/[2]TrRoad_act!Q104)</f>
        <v>2058.6178504041909</v>
      </c>
    </row>
    <row r="135" spans="1:17" ht="11.5" customHeight="1" x14ac:dyDescent="0.35">
      <c r="A135" s="19" t="s">
        <v>44</v>
      </c>
      <c r="B135" s="45" t="str">
        <f>IF(B49=0,"",1000000*B49/[2]TrRoad_act!B105)</f>
        <v/>
      </c>
      <c r="C135" s="45" t="str">
        <f>IF(C49=0,"",1000000*C49/[2]TrRoad_act!C105)</f>
        <v/>
      </c>
      <c r="D135" s="45" t="str">
        <f>IF(D49=0,"",1000000*D49/[2]TrRoad_act!D105)</f>
        <v/>
      </c>
      <c r="E135" s="45" t="str">
        <f>IF(E49=0,"",1000000*E49/[2]TrRoad_act!E105)</f>
        <v/>
      </c>
      <c r="F135" s="45" t="str">
        <f>IF(F49=0,"",1000000*F49/[2]TrRoad_act!F105)</f>
        <v/>
      </c>
      <c r="G135" s="45" t="str">
        <f>IF(G49=0,"",1000000*G49/[2]TrRoad_act!G105)</f>
        <v/>
      </c>
      <c r="H135" s="45" t="str">
        <f>IF(H49=0,"",1000000*H49/[2]TrRoad_act!H105)</f>
        <v/>
      </c>
      <c r="I135" s="45" t="str">
        <f>IF(I49=0,"",1000000*I49/[2]TrRoad_act!I105)</f>
        <v/>
      </c>
      <c r="J135" s="45" t="str">
        <f>IF(J49=0,"",1000000*J49/[2]TrRoad_act!J105)</f>
        <v/>
      </c>
      <c r="K135" s="45" t="str">
        <f>IF(K49=0,"",1000000*K49/[2]TrRoad_act!K105)</f>
        <v/>
      </c>
      <c r="L135" s="45" t="str">
        <f>IF(L49=0,"",1000000*L49/[2]TrRoad_act!L105)</f>
        <v/>
      </c>
      <c r="M135" s="45" t="str">
        <f>IF(M49=0,"",1000000*M49/[2]TrRoad_act!M105)</f>
        <v/>
      </c>
      <c r="N135" s="45" t="str">
        <f>IF(N49=0,"",1000000*N49/[2]TrRoad_act!N105)</f>
        <v/>
      </c>
      <c r="O135" s="45" t="str">
        <f>IF(O49=0,"",1000000*O49/[2]TrRoad_act!O105)</f>
        <v/>
      </c>
      <c r="P135" s="45" t="str">
        <f>IF(P49=0,"",1000000*P49/[2]TrRoad_act!P105)</f>
        <v/>
      </c>
      <c r="Q135" s="45" t="str">
        <f>IF(Q49=0,"",1000000*Q49/[2]TrRoad_act!Q105)</f>
        <v/>
      </c>
    </row>
    <row r="136" spans="1:17" ht="11.5" customHeight="1" x14ac:dyDescent="0.35">
      <c r="A136" s="19" t="s">
        <v>48</v>
      </c>
      <c r="B136" s="45" t="str">
        <f>IF(B51=0,"",1000000*B51/[2]TrRoad_act!B106)</f>
        <v/>
      </c>
      <c r="C136" s="45" t="str">
        <f>IF(C51=0,"",1000000*C51/[2]TrRoad_act!C106)</f>
        <v/>
      </c>
      <c r="D136" s="45" t="str">
        <f>IF(D51=0,"",1000000*D51/[2]TrRoad_act!D106)</f>
        <v/>
      </c>
      <c r="E136" s="45" t="str">
        <f>IF(E51=0,"",1000000*E51/[2]TrRoad_act!E106)</f>
        <v/>
      </c>
      <c r="F136" s="45">
        <f>IF(F51=0,"",1000000*F51/[2]TrRoad_act!F106)</f>
        <v>596.02013076414153</v>
      </c>
      <c r="G136" s="45">
        <f>IF(G51=0,"",1000000*G51/[2]TrRoad_act!G106)</f>
        <v>597.65605682301725</v>
      </c>
      <c r="H136" s="45">
        <f>IF(H51=0,"",1000000*H51/[2]TrRoad_act!H106)</f>
        <v>599.25106164620706</v>
      </c>
      <c r="I136" s="45">
        <f>IF(I51=0,"",1000000*I51/[2]TrRoad_act!I106)</f>
        <v>600.75793308111656</v>
      </c>
      <c r="J136" s="45">
        <f>IF(J51=0,"",1000000*J51/[2]TrRoad_act!J106)</f>
        <v>603.91672933060147</v>
      </c>
      <c r="K136" s="45">
        <f>IF(K51=0,"",1000000*K51/[2]TrRoad_act!K106)</f>
        <v>605.59278966003228</v>
      </c>
      <c r="L136" s="45">
        <f>IF(L51=0,"",1000000*L51/[2]TrRoad_act!L106)</f>
        <v>606.96097900070924</v>
      </c>
      <c r="M136" s="45">
        <f>IF(M51=0,"",1000000*M51/[2]TrRoad_act!M106)</f>
        <v>607.03668853515671</v>
      </c>
      <c r="N136" s="45">
        <f>IF(N51=0,"",1000000*N51/[2]TrRoad_act!N106)</f>
        <v>608.23147878013674</v>
      </c>
      <c r="O136" s="45">
        <f>IF(O51=0,"",1000000*O51/[2]TrRoad_act!O106)</f>
        <v>610.37333268063503</v>
      </c>
      <c r="P136" s="45">
        <f>IF(P51=0,"",1000000*P51/[2]TrRoad_act!P106)</f>
        <v>614.48710363841951</v>
      </c>
      <c r="Q136" s="45">
        <f>IF(Q51=0,"",1000000*Q51/[2]TrRoad_act!Q106)</f>
        <v>618.56294065433553</v>
      </c>
    </row>
    <row r="137" spans="1:17" ht="11.5" customHeight="1" x14ac:dyDescent="0.35">
      <c r="A137" s="29" t="s">
        <v>58</v>
      </c>
      <c r="B137" s="44">
        <f>IF(B52=0,"",1000000*B52/[2]TrRoad_act!B107)</f>
        <v>12727.559673480457</v>
      </c>
      <c r="C137" s="44">
        <f>IF(C52=0,"",1000000*C52/[2]TrRoad_act!C107)</f>
        <v>13476.887883522533</v>
      </c>
      <c r="D137" s="44">
        <f>IF(D52=0,"",1000000*D52/[2]TrRoad_act!D107)</f>
        <v>13649.158210160236</v>
      </c>
      <c r="E137" s="44">
        <f>IF(E52=0,"",1000000*E52/[2]TrRoad_act!E107)</f>
        <v>14243.221627174258</v>
      </c>
      <c r="F137" s="44">
        <f>IF(F52=0,"",1000000*F52/[2]TrRoad_act!F107)</f>
        <v>14679.892027799033</v>
      </c>
      <c r="G137" s="44">
        <f>IF(G52=0,"",1000000*G52/[2]TrRoad_act!G107)</f>
        <v>15689.474632411675</v>
      </c>
      <c r="H137" s="44">
        <f>IF(H52=0,"",1000000*H52/[2]TrRoad_act!H107)</f>
        <v>15545.043375219653</v>
      </c>
      <c r="I137" s="44">
        <f>IF(I52=0,"",1000000*I52/[2]TrRoad_act!I107)</f>
        <v>16986.571469061008</v>
      </c>
      <c r="J137" s="44">
        <f>IF(J52=0,"",1000000*J52/[2]TrRoad_act!J107)</f>
        <v>16255.990580558828</v>
      </c>
      <c r="K137" s="44">
        <f>IF(K52=0,"",1000000*K52/[2]TrRoad_act!K107)</f>
        <v>15515.666673898699</v>
      </c>
      <c r="L137" s="44">
        <f>IF(L52=0,"",1000000*L52/[2]TrRoad_act!L107)</f>
        <v>15854.088059847874</v>
      </c>
      <c r="M137" s="44">
        <f>IF(M52=0,"",1000000*M52/[2]TrRoad_act!M107)</f>
        <v>15197.66282857935</v>
      </c>
      <c r="N137" s="44">
        <f>IF(N52=0,"",1000000*N52/[2]TrRoad_act!N107)</f>
        <v>15080.923541380538</v>
      </c>
      <c r="O137" s="44">
        <f>IF(O52=0,"",1000000*O52/[2]TrRoad_act!O107)</f>
        <v>14315.675840732525</v>
      </c>
      <c r="P137" s="44">
        <f>IF(P52=0,"",1000000*P52/[2]TrRoad_act!P107)</f>
        <v>14389.3828761318</v>
      </c>
      <c r="Q137" s="44">
        <f>IF(Q52=0,"",1000000*Q52/[2]TrRoad_act!Q107)</f>
        <v>12564.209055180821</v>
      </c>
    </row>
    <row r="138" spans="1:17" ht="11.5" customHeight="1" x14ac:dyDescent="0.35">
      <c r="A138" s="19" t="s">
        <v>52</v>
      </c>
      <c r="B138" s="45">
        <f>IF(B53=0,"",1000000*B53/[2]TrRoad_act!B108)</f>
        <v>12228.426175159255</v>
      </c>
      <c r="C138" s="45">
        <f>IF(C53=0,"",1000000*C53/[2]TrRoad_act!C108)</f>
        <v>12978.683722605499</v>
      </c>
      <c r="D138" s="45">
        <f>IF(D53=0,"",1000000*D53/[2]TrRoad_act!D108)</f>
        <v>13148.972203274081</v>
      </c>
      <c r="E138" s="45">
        <f>IF(E53=0,"",1000000*E53/[2]TrRoad_act!E108)</f>
        <v>13761.64926305591</v>
      </c>
      <c r="F138" s="45">
        <f>IF(F53=0,"",1000000*F53/[2]TrRoad_act!F108)</f>
        <v>14117.96983809003</v>
      </c>
      <c r="G138" s="45">
        <f>IF(G53=0,"",1000000*G53/[2]TrRoad_act!G108)</f>
        <v>15104.838314250948</v>
      </c>
      <c r="H138" s="45">
        <f>IF(H53=0,"",1000000*H53/[2]TrRoad_act!H108)</f>
        <v>14956.527192616122</v>
      </c>
      <c r="I138" s="45">
        <f>IF(I53=0,"",1000000*I53/[2]TrRoad_act!I108)</f>
        <v>16354.728417106242</v>
      </c>
      <c r="J138" s="45">
        <f>IF(J53=0,"",1000000*J53/[2]TrRoad_act!J108)</f>
        <v>15617.240080660715</v>
      </c>
      <c r="K138" s="45">
        <f>IF(K53=0,"",1000000*K53/[2]TrRoad_act!K108)</f>
        <v>14924.757750715857</v>
      </c>
      <c r="L138" s="45">
        <f>IF(L53=0,"",1000000*L53/[2]TrRoad_act!L108)</f>
        <v>15244.604120610054</v>
      </c>
      <c r="M138" s="45">
        <f>IF(M53=0,"",1000000*M53/[2]TrRoad_act!M108)</f>
        <v>14482.869532250243</v>
      </c>
      <c r="N138" s="45">
        <f>IF(N53=0,"",1000000*N53/[2]TrRoad_act!N108)</f>
        <v>14192.399934036466</v>
      </c>
      <c r="O138" s="45">
        <f>IF(O53=0,"",1000000*O53/[2]TrRoad_act!O108)</f>
        <v>13421.468457810863</v>
      </c>
      <c r="P138" s="45">
        <f>IF(P53=0,"",1000000*P53/[2]TrRoad_act!P108)</f>
        <v>13445.599085350963</v>
      </c>
      <c r="Q138" s="45">
        <f>IF(Q53=0,"",1000000*Q53/[2]TrRoad_act!Q108)</f>
        <v>11692.020982717728</v>
      </c>
    </row>
    <row r="139" spans="1:17" ht="11.5" customHeight="1" x14ac:dyDescent="0.35">
      <c r="A139" s="40" t="s">
        <v>53</v>
      </c>
      <c r="B139" s="46">
        <f>IF(B55=0,"",1000000*B55/[2]TrRoad_act!B109)</f>
        <v>39897.542572935214</v>
      </c>
      <c r="C139" s="46">
        <f>IF(C55=0,"",1000000*C55/[2]TrRoad_act!C109)</f>
        <v>38867.603307538171</v>
      </c>
      <c r="D139" s="46">
        <f>IF(D55=0,"",1000000*D55/[2]TrRoad_act!D109)</f>
        <v>38023.353094759717</v>
      </c>
      <c r="E139" s="46">
        <f>IF(E55=0,"",1000000*E55/[2]TrRoad_act!E109)</f>
        <v>37293.910482732179</v>
      </c>
      <c r="F139" s="46">
        <f>IF(F55=0,"",1000000*F55/[2]TrRoad_act!F109)</f>
        <v>37537.364845279866</v>
      </c>
      <c r="G139" s="46">
        <f>IF(G55=0,"",1000000*G55/[2]TrRoad_act!G109)</f>
        <v>38175.49505957029</v>
      </c>
      <c r="H139" s="46">
        <f>IF(H55=0,"",1000000*H55/[2]TrRoad_act!H109)</f>
        <v>37354.175916664586</v>
      </c>
      <c r="I139" s="46">
        <f>IF(I55=0,"",1000000*I55/[2]TrRoad_act!I109)</f>
        <v>39509.336170134098</v>
      </c>
      <c r="J139" s="46">
        <f>IF(J55=0,"",1000000*J55/[2]TrRoad_act!J109)</f>
        <v>39412.434155846058</v>
      </c>
      <c r="K139" s="46">
        <f>IF(K55=0,"",1000000*K55/[2]TrRoad_act!K109)</f>
        <v>41476.533394059094</v>
      </c>
      <c r="L139" s="46">
        <f>IF(L55=0,"",1000000*L55/[2]TrRoad_act!L109)</f>
        <v>42517.916595317191</v>
      </c>
      <c r="M139" s="46">
        <f>IF(M55=0,"",1000000*M55/[2]TrRoad_act!M109)</f>
        <v>39749.026160174573</v>
      </c>
      <c r="N139" s="46">
        <f>IF(N55=0,"",1000000*N55/[2]TrRoad_act!N109)</f>
        <v>40839.937564150896</v>
      </c>
      <c r="O139" s="46">
        <f>IF(O55=0,"",1000000*O55/[2]TrRoad_act!O109)</f>
        <v>40930.296890490084</v>
      </c>
      <c r="P139" s="46">
        <f>IF(P55=0,"",1000000*P55/[2]TrRoad_act!P109)</f>
        <v>42145.185556078592</v>
      </c>
      <c r="Q139" s="46">
        <f>IF(Q55=0,"",1000000*Q55/[2]TrRoad_act!Q109)</f>
        <v>40733.220299839493</v>
      </c>
    </row>
    <row r="141" spans="1:17" ht="11.5" customHeight="1" x14ac:dyDescent="0.35">
      <c r="A141" s="13" t="s">
        <v>63</v>
      </c>
      <c r="B141" s="47">
        <f t="shared" ref="B141:Q143" si="10">IF(B17=0,0,B17/B$17)</f>
        <v>1</v>
      </c>
      <c r="C141" s="47">
        <f t="shared" si="10"/>
        <v>1</v>
      </c>
      <c r="D141" s="47">
        <f t="shared" si="10"/>
        <v>1</v>
      </c>
      <c r="E141" s="47">
        <f t="shared" si="10"/>
        <v>1</v>
      </c>
      <c r="F141" s="47">
        <f t="shared" si="10"/>
        <v>1</v>
      </c>
      <c r="G141" s="47">
        <f t="shared" si="10"/>
        <v>1</v>
      </c>
      <c r="H141" s="47">
        <f t="shared" si="10"/>
        <v>1</v>
      </c>
      <c r="I141" s="47">
        <f t="shared" si="10"/>
        <v>1</v>
      </c>
      <c r="J141" s="47">
        <f t="shared" si="10"/>
        <v>1</v>
      </c>
      <c r="K141" s="47">
        <f t="shared" si="10"/>
        <v>1</v>
      </c>
      <c r="L141" s="47">
        <f t="shared" si="10"/>
        <v>1</v>
      </c>
      <c r="M141" s="47">
        <f t="shared" si="10"/>
        <v>1</v>
      </c>
      <c r="N141" s="47">
        <f t="shared" si="10"/>
        <v>1</v>
      </c>
      <c r="O141" s="47">
        <f t="shared" si="10"/>
        <v>1</v>
      </c>
      <c r="P141" s="47">
        <f t="shared" si="10"/>
        <v>1</v>
      </c>
      <c r="Q141" s="47">
        <f t="shared" si="10"/>
        <v>1</v>
      </c>
    </row>
    <row r="142" spans="1:17" ht="11.5" customHeight="1" x14ac:dyDescent="0.35">
      <c r="A142" s="23" t="s">
        <v>21</v>
      </c>
      <c r="B142" s="48">
        <f t="shared" si="10"/>
        <v>0.7017262395397903</v>
      </c>
      <c r="C142" s="48">
        <f t="shared" si="10"/>
        <v>0.69057271510730311</v>
      </c>
      <c r="D142" s="48">
        <f t="shared" si="10"/>
        <v>0.68932603411113347</v>
      </c>
      <c r="E142" s="48">
        <f t="shared" si="10"/>
        <v>0.67636714791333741</v>
      </c>
      <c r="F142" s="48">
        <f t="shared" si="10"/>
        <v>0.67020554440701841</v>
      </c>
      <c r="G142" s="48">
        <f t="shared" si="10"/>
        <v>0.65893019829814292</v>
      </c>
      <c r="H142" s="48">
        <f t="shared" si="10"/>
        <v>0.66046221743979927</v>
      </c>
      <c r="I142" s="48">
        <f t="shared" si="10"/>
        <v>0.64118527408137171</v>
      </c>
      <c r="J142" s="48">
        <f t="shared" si="10"/>
        <v>0.6525480495637711</v>
      </c>
      <c r="K142" s="48">
        <f t="shared" si="10"/>
        <v>0.65589894222762524</v>
      </c>
      <c r="L142" s="48">
        <f t="shared" si="10"/>
        <v>0.64627842419344395</v>
      </c>
      <c r="M142" s="48">
        <f t="shared" si="10"/>
        <v>0.6460275420798981</v>
      </c>
      <c r="N142" s="48">
        <f t="shared" si="10"/>
        <v>0.64376374827333283</v>
      </c>
      <c r="O142" s="48">
        <f t="shared" si="10"/>
        <v>0.64503231531039651</v>
      </c>
      <c r="P142" s="48">
        <f t="shared" si="10"/>
        <v>0.63646090016474455</v>
      </c>
      <c r="Q142" s="48">
        <f t="shared" si="10"/>
        <v>0.63116053489958068</v>
      </c>
    </row>
    <row r="143" spans="1:17" ht="11.5" customHeight="1" x14ac:dyDescent="0.35">
      <c r="A143" s="49" t="s">
        <v>56</v>
      </c>
      <c r="B143" s="50">
        <f t="shared" si="10"/>
        <v>5.5860248695745931E-3</v>
      </c>
      <c r="C143" s="50">
        <f t="shared" si="10"/>
        <v>5.7270570905345068E-3</v>
      </c>
      <c r="D143" s="50">
        <f t="shared" si="10"/>
        <v>5.9026417902174333E-3</v>
      </c>
      <c r="E143" s="50">
        <f t="shared" si="10"/>
        <v>6.4357667070816587E-3</v>
      </c>
      <c r="F143" s="50">
        <f t="shared" si="10"/>
        <v>5.8372512276727634E-3</v>
      </c>
      <c r="G143" s="50">
        <f t="shared" si="10"/>
        <v>6.0610958679534789E-3</v>
      </c>
      <c r="H143" s="50">
        <f t="shared" si="10"/>
        <v>5.6166874104977031E-3</v>
      </c>
      <c r="I143" s="50">
        <f t="shared" si="10"/>
        <v>5.9024757244769636E-3</v>
      </c>
      <c r="J143" s="50">
        <f t="shared" si="10"/>
        <v>5.5959264882897352E-3</v>
      </c>
      <c r="K143" s="50">
        <f t="shared" si="10"/>
        <v>5.6570373660383543E-3</v>
      </c>
      <c r="L143" s="50">
        <f t="shared" si="10"/>
        <v>5.0458452834825146E-3</v>
      </c>
      <c r="M143" s="50">
        <f t="shared" si="10"/>
        <v>5.0591596869264607E-3</v>
      </c>
      <c r="N143" s="50">
        <f t="shared" si="10"/>
        <v>4.8341255529957524E-3</v>
      </c>
      <c r="O143" s="50">
        <f t="shared" si="10"/>
        <v>4.6108360956540187E-3</v>
      </c>
      <c r="P143" s="50">
        <f t="shared" si="10"/>
        <v>4.6509535862235213E-3</v>
      </c>
      <c r="Q143" s="50">
        <f t="shared" si="10"/>
        <v>4.622098593165873E-3</v>
      </c>
    </row>
    <row r="144" spans="1:17" ht="11.5" customHeight="1" x14ac:dyDescent="0.35">
      <c r="A144" s="51" t="s">
        <v>40</v>
      </c>
      <c r="B144" s="52">
        <f t="shared" ref="B144:Q145" si="11">IF(B21=0,0,B21/B$17)</f>
        <v>0.65843321525768572</v>
      </c>
      <c r="C144" s="52">
        <f t="shared" si="11"/>
        <v>0.64735651129057303</v>
      </c>
      <c r="D144" s="52">
        <f t="shared" si="11"/>
        <v>0.64635988752629447</v>
      </c>
      <c r="E144" s="52">
        <f t="shared" si="11"/>
        <v>0.63265068225242782</v>
      </c>
      <c r="F144" s="52">
        <f t="shared" si="11"/>
        <v>0.62784893668864894</v>
      </c>
      <c r="G144" s="52">
        <f t="shared" si="11"/>
        <v>0.61694125704030567</v>
      </c>
      <c r="H144" s="52">
        <f t="shared" si="11"/>
        <v>0.61872573610744752</v>
      </c>
      <c r="I144" s="52">
        <f t="shared" si="11"/>
        <v>0.60052127811384526</v>
      </c>
      <c r="J144" s="52">
        <f t="shared" si="11"/>
        <v>0.61186890812571937</v>
      </c>
      <c r="K144" s="52">
        <f t="shared" si="11"/>
        <v>0.61606943524107494</v>
      </c>
      <c r="L144" s="52">
        <f t="shared" si="11"/>
        <v>0.60800346403323358</v>
      </c>
      <c r="M144" s="52">
        <f t="shared" si="11"/>
        <v>0.60855881530696043</v>
      </c>
      <c r="N144" s="52">
        <f t="shared" si="11"/>
        <v>0.60739639736426709</v>
      </c>
      <c r="O144" s="52">
        <f t="shared" si="11"/>
        <v>0.60818818528766305</v>
      </c>
      <c r="P144" s="52">
        <f t="shared" si="11"/>
        <v>0.6006374336844279</v>
      </c>
      <c r="Q144" s="52">
        <f t="shared" si="11"/>
        <v>0.59678098714679662</v>
      </c>
    </row>
    <row r="145" spans="1:17" ht="11.5" customHeight="1" x14ac:dyDescent="0.35">
      <c r="A145" s="53" t="s">
        <v>41</v>
      </c>
      <c r="B145" s="54">
        <f t="shared" si="11"/>
        <v>0.56908770783196627</v>
      </c>
      <c r="C145" s="54">
        <f t="shared" si="11"/>
        <v>0.5532625792710818</v>
      </c>
      <c r="D145" s="54">
        <f t="shared" si="11"/>
        <v>0.54398733192640725</v>
      </c>
      <c r="E145" s="54">
        <f t="shared" si="11"/>
        <v>0.52119884941575167</v>
      </c>
      <c r="F145" s="54">
        <f t="shared" si="11"/>
        <v>0.50508810218389744</v>
      </c>
      <c r="G145" s="54">
        <f t="shared" si="11"/>
        <v>0.48311642599613508</v>
      </c>
      <c r="H145" s="54">
        <f t="shared" si="11"/>
        <v>0.46642007368798849</v>
      </c>
      <c r="I145" s="54">
        <f t="shared" si="11"/>
        <v>0.44846021910299627</v>
      </c>
      <c r="J145" s="54">
        <f t="shared" si="11"/>
        <v>0.43663660531573889</v>
      </c>
      <c r="K145" s="54">
        <f t="shared" si="11"/>
        <v>0.42700701052651441</v>
      </c>
      <c r="L145" s="54">
        <f t="shared" si="11"/>
        <v>0.4086418743983653</v>
      </c>
      <c r="M145" s="54">
        <f t="shared" si="11"/>
        <v>0.39482359785856397</v>
      </c>
      <c r="N145" s="54">
        <f t="shared" si="11"/>
        <v>0.37949135920304111</v>
      </c>
      <c r="O145" s="54">
        <f t="shared" si="11"/>
        <v>0.36413462471466757</v>
      </c>
      <c r="P145" s="54">
        <f t="shared" si="11"/>
        <v>0.35035788372830734</v>
      </c>
      <c r="Q145" s="54">
        <f t="shared" si="11"/>
        <v>0.33806662399861009</v>
      </c>
    </row>
    <row r="146" spans="1:17" ht="11.5" customHeight="1" x14ac:dyDescent="0.35">
      <c r="A146" s="53" t="s">
        <v>42</v>
      </c>
      <c r="B146" s="54">
        <f t="shared" ref="B146:Q146" si="12">IF(B24=0,0,B24/B$17)</f>
        <v>8.8940353530919405E-2</v>
      </c>
      <c r="C146" s="54">
        <f t="shared" si="12"/>
        <v>9.3671928999293719E-2</v>
      </c>
      <c r="D146" s="54">
        <f t="shared" si="12"/>
        <v>0.10193717142262093</v>
      </c>
      <c r="E146" s="54">
        <f t="shared" si="12"/>
        <v>0.11099335324333195</v>
      </c>
      <c r="F146" s="54">
        <f t="shared" si="12"/>
        <v>0.12228540645928793</v>
      </c>
      <c r="G146" s="54">
        <f t="shared" si="12"/>
        <v>0.13333301970874098</v>
      </c>
      <c r="H146" s="54">
        <f t="shared" si="12"/>
        <v>0.15177331887374135</v>
      </c>
      <c r="I146" s="54">
        <f t="shared" si="12"/>
        <v>0.15175087324523545</v>
      </c>
      <c r="J146" s="54">
        <f t="shared" si="12"/>
        <v>0.17468128508117489</v>
      </c>
      <c r="K146" s="54">
        <f t="shared" si="12"/>
        <v>0.18852249375424265</v>
      </c>
      <c r="L146" s="54">
        <f t="shared" si="12"/>
        <v>0.19881044342269497</v>
      </c>
      <c r="M146" s="54">
        <f t="shared" si="12"/>
        <v>0.21325550108773089</v>
      </c>
      <c r="N146" s="54">
        <f t="shared" si="12"/>
        <v>0.22749480713284773</v>
      </c>
      <c r="O146" s="54">
        <f t="shared" si="12"/>
        <v>0.24366202004202575</v>
      </c>
      <c r="P146" s="54">
        <f t="shared" si="12"/>
        <v>0.24980194531012964</v>
      </c>
      <c r="Q146" s="54">
        <f t="shared" si="12"/>
        <v>0.25797743894502301</v>
      </c>
    </row>
    <row r="147" spans="1:17" ht="11.5" customHeight="1" x14ac:dyDescent="0.35">
      <c r="A147" s="53" t="s">
        <v>43</v>
      </c>
      <c r="B147" s="54">
        <f t="shared" ref="B147:Q148" si="13">IF(B26=0,0,B26/B$17)</f>
        <v>4.0515389479990876E-4</v>
      </c>
      <c r="C147" s="54">
        <f t="shared" si="13"/>
        <v>4.2200302019747374E-4</v>
      </c>
      <c r="D147" s="54">
        <f t="shared" si="13"/>
        <v>4.3538417726634822E-4</v>
      </c>
      <c r="E147" s="54">
        <f t="shared" si="13"/>
        <v>4.5847959334417812E-4</v>
      </c>
      <c r="F147" s="54">
        <f t="shared" si="13"/>
        <v>4.7542804546366941E-4</v>
      </c>
      <c r="G147" s="54">
        <f t="shared" si="13"/>
        <v>4.9181133542956822E-4</v>
      </c>
      <c r="H147" s="54">
        <f t="shared" si="13"/>
        <v>5.3234354571765044E-4</v>
      </c>
      <c r="I147" s="54">
        <f t="shared" si="13"/>
        <v>3.1018576561345191E-4</v>
      </c>
      <c r="J147" s="54">
        <f t="shared" si="13"/>
        <v>5.5101772880559172E-4</v>
      </c>
      <c r="K147" s="54">
        <f t="shared" si="13"/>
        <v>5.3993096031788228E-4</v>
      </c>
      <c r="L147" s="54">
        <f t="shared" si="13"/>
        <v>5.5024817198013861E-4</v>
      </c>
      <c r="M147" s="54">
        <f t="shared" si="13"/>
        <v>4.7022235499364848E-4</v>
      </c>
      <c r="N147" s="54">
        <f t="shared" si="13"/>
        <v>3.8989028941027981E-4</v>
      </c>
      <c r="O147" s="54">
        <f t="shared" si="13"/>
        <v>3.5043272829631049E-4</v>
      </c>
      <c r="P147" s="54">
        <f t="shared" si="13"/>
        <v>3.1138117026508372E-4</v>
      </c>
      <c r="Q147" s="54">
        <f t="shared" si="13"/>
        <v>2.9948644073773723E-4</v>
      </c>
    </row>
    <row r="148" spans="1:17" ht="11.5" customHeight="1" x14ac:dyDescent="0.35">
      <c r="A148" s="53" t="s">
        <v>44</v>
      </c>
      <c r="B148" s="54">
        <f t="shared" si="13"/>
        <v>0</v>
      </c>
      <c r="C148" s="54">
        <f t="shared" si="13"/>
        <v>0</v>
      </c>
      <c r="D148" s="54">
        <f t="shared" si="13"/>
        <v>0</v>
      </c>
      <c r="E148" s="54">
        <f t="shared" si="13"/>
        <v>0</v>
      </c>
      <c r="F148" s="54">
        <f t="shared" si="13"/>
        <v>0</v>
      </c>
      <c r="G148" s="54">
        <f t="shared" si="13"/>
        <v>0</v>
      </c>
      <c r="H148" s="54">
        <f t="shared" si="13"/>
        <v>0</v>
      </c>
      <c r="I148" s="54">
        <f t="shared" si="13"/>
        <v>0</v>
      </c>
      <c r="J148" s="54">
        <f t="shared" si="13"/>
        <v>0</v>
      </c>
      <c r="K148" s="54">
        <f t="shared" si="13"/>
        <v>0</v>
      </c>
      <c r="L148" s="54">
        <f t="shared" si="13"/>
        <v>0</v>
      </c>
      <c r="M148" s="54">
        <f t="shared" si="13"/>
        <v>0</v>
      </c>
      <c r="N148" s="54">
        <f t="shared" si="13"/>
        <v>0</v>
      </c>
      <c r="O148" s="54">
        <f t="shared" si="13"/>
        <v>0</v>
      </c>
      <c r="P148" s="54">
        <f t="shared" si="13"/>
        <v>0</v>
      </c>
      <c r="Q148" s="54">
        <f t="shared" si="13"/>
        <v>0</v>
      </c>
    </row>
    <row r="149" spans="1:17" ht="11.5" customHeight="1" x14ac:dyDescent="0.35">
      <c r="A149" s="53" t="s">
        <v>57</v>
      </c>
      <c r="B149" s="54">
        <f t="shared" ref="B149:Q149" si="14">IF(B29=0,0,B29/B$17)</f>
        <v>0</v>
      </c>
      <c r="C149" s="54">
        <f t="shared" si="14"/>
        <v>0</v>
      </c>
      <c r="D149" s="54">
        <f t="shared" si="14"/>
        <v>0</v>
      </c>
      <c r="E149" s="54">
        <f t="shared" si="14"/>
        <v>0</v>
      </c>
      <c r="F149" s="54">
        <f t="shared" si="14"/>
        <v>0</v>
      </c>
      <c r="G149" s="54">
        <f t="shared" si="14"/>
        <v>0</v>
      </c>
      <c r="H149" s="54">
        <f t="shared" si="14"/>
        <v>0</v>
      </c>
      <c r="I149" s="54">
        <f t="shared" si="14"/>
        <v>0</v>
      </c>
      <c r="J149" s="54">
        <f t="shared" si="14"/>
        <v>0</v>
      </c>
      <c r="K149" s="54">
        <f t="shared" si="14"/>
        <v>0</v>
      </c>
      <c r="L149" s="54">
        <f t="shared" si="14"/>
        <v>0</v>
      </c>
      <c r="M149" s="54">
        <f t="shared" si="14"/>
        <v>0</v>
      </c>
      <c r="N149" s="54">
        <f t="shared" si="14"/>
        <v>0</v>
      </c>
      <c r="O149" s="54">
        <f t="shared" si="14"/>
        <v>5.0278245918743545E-7</v>
      </c>
      <c r="P149" s="54">
        <f t="shared" si="14"/>
        <v>7.3025517904130456E-5</v>
      </c>
      <c r="Q149" s="54">
        <f t="shared" si="14"/>
        <v>2.6692121470121735E-4</v>
      </c>
    </row>
    <row r="150" spans="1:17" ht="11.5" customHeight="1" x14ac:dyDescent="0.35">
      <c r="A150" s="53" t="s">
        <v>48</v>
      </c>
      <c r="B150" s="54">
        <f t="shared" ref="B150:Q152" si="15">IF(B32=0,0,B32/B$17)</f>
        <v>0</v>
      </c>
      <c r="C150" s="54">
        <f t="shared" si="15"/>
        <v>0</v>
      </c>
      <c r="D150" s="54">
        <f t="shared" si="15"/>
        <v>0</v>
      </c>
      <c r="E150" s="54">
        <f t="shared" si="15"/>
        <v>0</v>
      </c>
      <c r="F150" s="54">
        <f t="shared" si="15"/>
        <v>0</v>
      </c>
      <c r="G150" s="54">
        <f t="shared" si="15"/>
        <v>0</v>
      </c>
      <c r="H150" s="54">
        <f t="shared" si="15"/>
        <v>0</v>
      </c>
      <c r="I150" s="54">
        <f t="shared" si="15"/>
        <v>0</v>
      </c>
      <c r="J150" s="54">
        <f t="shared" si="15"/>
        <v>0</v>
      </c>
      <c r="K150" s="54">
        <f t="shared" si="15"/>
        <v>0</v>
      </c>
      <c r="L150" s="54">
        <f t="shared" si="15"/>
        <v>8.9804019326152981E-7</v>
      </c>
      <c r="M150" s="54">
        <f t="shared" si="15"/>
        <v>9.4940056719749027E-6</v>
      </c>
      <c r="N150" s="54">
        <f t="shared" si="15"/>
        <v>2.0340738967995975E-5</v>
      </c>
      <c r="O150" s="54">
        <f t="shared" si="15"/>
        <v>4.0605020214218945E-5</v>
      </c>
      <c r="P150" s="54">
        <f t="shared" si="15"/>
        <v>9.3197957821613373E-5</v>
      </c>
      <c r="Q150" s="54">
        <f t="shared" si="15"/>
        <v>1.7051654772455007E-4</v>
      </c>
    </row>
    <row r="151" spans="1:17" ht="11.5" customHeight="1" x14ac:dyDescent="0.35">
      <c r="A151" s="51" t="s">
        <v>49</v>
      </c>
      <c r="B151" s="52">
        <f t="shared" si="15"/>
        <v>3.7706999412529911E-2</v>
      </c>
      <c r="C151" s="52">
        <f t="shared" si="15"/>
        <v>3.7489146726195639E-2</v>
      </c>
      <c r="D151" s="52">
        <f t="shared" si="15"/>
        <v>3.7063504794621546E-2</v>
      </c>
      <c r="E151" s="52">
        <f t="shared" si="15"/>
        <v>3.7280698953827976E-2</v>
      </c>
      <c r="F151" s="52">
        <f t="shared" si="15"/>
        <v>3.6519356490696694E-2</v>
      </c>
      <c r="G151" s="52">
        <f t="shared" si="15"/>
        <v>3.5927845389883674E-2</v>
      </c>
      <c r="H151" s="52">
        <f t="shared" si="15"/>
        <v>3.6119793921854083E-2</v>
      </c>
      <c r="I151" s="52">
        <f t="shared" si="15"/>
        <v>3.4761520243049633E-2</v>
      </c>
      <c r="J151" s="52">
        <f t="shared" si="15"/>
        <v>3.5083214949762055E-2</v>
      </c>
      <c r="K151" s="52">
        <f t="shared" si="15"/>
        <v>3.4172469620512E-2</v>
      </c>
      <c r="L151" s="52">
        <f t="shared" si="15"/>
        <v>3.3229114876727771E-2</v>
      </c>
      <c r="M151" s="52">
        <f t="shared" si="15"/>
        <v>3.2409567086011302E-2</v>
      </c>
      <c r="N151" s="52">
        <f t="shared" si="15"/>
        <v>3.1533225356069873E-2</v>
      </c>
      <c r="O151" s="52">
        <f t="shared" si="15"/>
        <v>3.2233293927079493E-2</v>
      </c>
      <c r="P151" s="52">
        <f t="shared" si="15"/>
        <v>3.1172512894093108E-2</v>
      </c>
      <c r="Q151" s="52">
        <f t="shared" si="15"/>
        <v>2.9757449159618126E-2</v>
      </c>
    </row>
    <row r="152" spans="1:17" ht="11.5" customHeight="1" x14ac:dyDescent="0.35">
      <c r="A152" s="53" t="s">
        <v>41</v>
      </c>
      <c r="B152" s="54">
        <f t="shared" si="15"/>
        <v>0</v>
      </c>
      <c r="C152" s="54">
        <f t="shared" si="15"/>
        <v>0</v>
      </c>
      <c r="D152" s="54">
        <f t="shared" si="15"/>
        <v>0</v>
      </c>
      <c r="E152" s="54">
        <f t="shared" si="15"/>
        <v>0</v>
      </c>
      <c r="F152" s="54">
        <f t="shared" si="15"/>
        <v>0</v>
      </c>
      <c r="G152" s="54">
        <f t="shared" si="15"/>
        <v>0</v>
      </c>
      <c r="H152" s="54">
        <f t="shared" si="15"/>
        <v>0</v>
      </c>
      <c r="I152" s="54">
        <f t="shared" si="15"/>
        <v>0</v>
      </c>
      <c r="J152" s="54">
        <f t="shared" si="15"/>
        <v>0</v>
      </c>
      <c r="K152" s="54">
        <f t="shared" si="15"/>
        <v>0</v>
      </c>
      <c r="L152" s="54">
        <f t="shared" si="15"/>
        <v>0</v>
      </c>
      <c r="M152" s="54">
        <f t="shared" si="15"/>
        <v>0</v>
      </c>
      <c r="N152" s="54">
        <f t="shared" si="15"/>
        <v>0</v>
      </c>
      <c r="O152" s="54">
        <f t="shared" si="15"/>
        <v>0</v>
      </c>
      <c r="P152" s="54">
        <f t="shared" si="15"/>
        <v>0</v>
      </c>
      <c r="Q152" s="54">
        <f t="shared" si="15"/>
        <v>0</v>
      </c>
    </row>
    <row r="153" spans="1:17" ht="11.5" customHeight="1" x14ac:dyDescent="0.35">
      <c r="A153" s="53" t="s">
        <v>42</v>
      </c>
      <c r="B153" s="54">
        <f t="shared" ref="B153:Q153" si="16">IF(B36=0,0,B36/B$17)</f>
        <v>3.7676361717754771E-2</v>
      </c>
      <c r="C153" s="54">
        <f t="shared" si="16"/>
        <v>3.7459201750495989E-2</v>
      </c>
      <c r="D153" s="54">
        <f t="shared" si="16"/>
        <v>3.7033560374869857E-2</v>
      </c>
      <c r="E153" s="54">
        <f t="shared" si="16"/>
        <v>3.7246886698372859E-2</v>
      </c>
      <c r="F153" s="54">
        <f t="shared" si="16"/>
        <v>3.6484219624867469E-2</v>
      </c>
      <c r="G153" s="54">
        <f t="shared" si="16"/>
        <v>3.5890992771013937E-2</v>
      </c>
      <c r="H153" s="54">
        <f t="shared" si="16"/>
        <v>3.6101780809868277E-2</v>
      </c>
      <c r="I153" s="54">
        <f t="shared" si="16"/>
        <v>3.4746276002038494E-2</v>
      </c>
      <c r="J153" s="54">
        <f t="shared" si="16"/>
        <v>3.5056205583295787E-2</v>
      </c>
      <c r="K153" s="54">
        <f t="shared" si="16"/>
        <v>3.4144519001089668E-2</v>
      </c>
      <c r="L153" s="54">
        <f t="shared" si="16"/>
        <v>3.3197342022636626E-2</v>
      </c>
      <c r="M153" s="54">
        <f t="shared" si="16"/>
        <v>3.2374187185553953E-2</v>
      </c>
      <c r="N153" s="54">
        <f t="shared" si="16"/>
        <v>3.1493010360523523E-2</v>
      </c>
      <c r="O153" s="54">
        <f t="shared" si="16"/>
        <v>3.2204528338829828E-2</v>
      </c>
      <c r="P153" s="54">
        <f t="shared" si="16"/>
        <v>3.1145748034547414E-2</v>
      </c>
      <c r="Q153" s="54">
        <f t="shared" si="16"/>
        <v>2.9684366058573525E-2</v>
      </c>
    </row>
    <row r="154" spans="1:17" ht="11.5" customHeight="1" x14ac:dyDescent="0.35">
      <c r="A154" s="53" t="s">
        <v>43</v>
      </c>
      <c r="B154" s="54">
        <f t="shared" ref="B154:Q155" si="17">IF(B38=0,0,B38/B$17)</f>
        <v>0</v>
      </c>
      <c r="C154" s="54">
        <f t="shared" si="17"/>
        <v>0</v>
      </c>
      <c r="D154" s="54">
        <f t="shared" si="17"/>
        <v>0</v>
      </c>
      <c r="E154" s="54">
        <f t="shared" si="17"/>
        <v>0</v>
      </c>
      <c r="F154" s="54">
        <f t="shared" si="17"/>
        <v>0</v>
      </c>
      <c r="G154" s="54">
        <f t="shared" si="17"/>
        <v>0</v>
      </c>
      <c r="H154" s="54">
        <f t="shared" si="17"/>
        <v>0</v>
      </c>
      <c r="I154" s="54">
        <f t="shared" si="17"/>
        <v>0</v>
      </c>
      <c r="J154" s="54">
        <f t="shared" si="17"/>
        <v>0</v>
      </c>
      <c r="K154" s="54">
        <f t="shared" si="17"/>
        <v>0</v>
      </c>
      <c r="L154" s="54">
        <f t="shared" si="17"/>
        <v>0</v>
      </c>
      <c r="M154" s="54">
        <f t="shared" si="17"/>
        <v>0</v>
      </c>
      <c r="N154" s="54">
        <f t="shared" si="17"/>
        <v>0</v>
      </c>
      <c r="O154" s="54">
        <f t="shared" si="17"/>
        <v>0</v>
      </c>
      <c r="P154" s="54">
        <f t="shared" si="17"/>
        <v>0</v>
      </c>
      <c r="Q154" s="54">
        <f t="shared" si="17"/>
        <v>0</v>
      </c>
    </row>
    <row r="155" spans="1:17" ht="11.5" customHeight="1" x14ac:dyDescent="0.35">
      <c r="A155" s="53" t="s">
        <v>44</v>
      </c>
      <c r="B155" s="54">
        <f t="shared" si="17"/>
        <v>0</v>
      </c>
      <c r="C155" s="54">
        <f t="shared" si="17"/>
        <v>0</v>
      </c>
      <c r="D155" s="54">
        <f t="shared" si="17"/>
        <v>0</v>
      </c>
      <c r="E155" s="54">
        <f t="shared" si="17"/>
        <v>0</v>
      </c>
      <c r="F155" s="54">
        <f t="shared" si="17"/>
        <v>0</v>
      </c>
      <c r="G155" s="54">
        <f t="shared" si="17"/>
        <v>0</v>
      </c>
      <c r="H155" s="54">
        <f t="shared" si="17"/>
        <v>0</v>
      </c>
      <c r="I155" s="54">
        <f t="shared" si="17"/>
        <v>0</v>
      </c>
      <c r="J155" s="54">
        <f t="shared" si="17"/>
        <v>0</v>
      </c>
      <c r="K155" s="54">
        <f t="shared" si="17"/>
        <v>0</v>
      </c>
      <c r="L155" s="54">
        <f t="shared" si="17"/>
        <v>0</v>
      </c>
      <c r="M155" s="54">
        <f t="shared" si="17"/>
        <v>0</v>
      </c>
      <c r="N155" s="54">
        <f t="shared" si="17"/>
        <v>0</v>
      </c>
      <c r="O155" s="54">
        <f t="shared" si="17"/>
        <v>0</v>
      </c>
      <c r="P155" s="54">
        <f t="shared" si="17"/>
        <v>0</v>
      </c>
      <c r="Q155" s="54">
        <f t="shared" si="17"/>
        <v>0</v>
      </c>
    </row>
    <row r="156" spans="1:17" ht="11.5" customHeight="1" x14ac:dyDescent="0.35">
      <c r="A156" s="53" t="s">
        <v>48</v>
      </c>
      <c r="B156" s="54">
        <f t="shared" ref="B156:Q159" si="18">IF(B41=0,0,B41/B$17)</f>
        <v>3.063769477513323E-5</v>
      </c>
      <c r="C156" s="54">
        <f t="shared" si="18"/>
        <v>2.9944975699646416E-5</v>
      </c>
      <c r="D156" s="54">
        <f t="shared" si="18"/>
        <v>2.9944419751688065E-5</v>
      </c>
      <c r="E156" s="54">
        <f t="shared" si="18"/>
        <v>3.3812255455109974E-5</v>
      </c>
      <c r="F156" s="54">
        <f t="shared" si="18"/>
        <v>3.5136865829226482E-5</v>
      </c>
      <c r="G156" s="54">
        <f t="shared" si="18"/>
        <v>3.6852618869738102E-5</v>
      </c>
      <c r="H156" s="54">
        <f t="shared" si="18"/>
        <v>1.8013111985804851E-5</v>
      </c>
      <c r="I156" s="54">
        <f t="shared" si="18"/>
        <v>1.5244241011137485E-5</v>
      </c>
      <c r="J156" s="54">
        <f t="shared" si="18"/>
        <v>2.7009366466267988E-5</v>
      </c>
      <c r="K156" s="54">
        <f t="shared" si="18"/>
        <v>2.7950619422326319E-5</v>
      </c>
      <c r="L156" s="54">
        <f t="shared" si="18"/>
        <v>3.1772854091149422E-5</v>
      </c>
      <c r="M156" s="54">
        <f t="shared" si="18"/>
        <v>3.5379900457351133E-5</v>
      </c>
      <c r="N156" s="54">
        <f t="shared" si="18"/>
        <v>4.0214995546344755E-5</v>
      </c>
      <c r="O156" s="54">
        <f t="shared" si="18"/>
        <v>2.8765588249661415E-5</v>
      </c>
      <c r="P156" s="54">
        <f t="shared" si="18"/>
        <v>2.6764859545692279E-5</v>
      </c>
      <c r="Q156" s="54">
        <f t="shared" si="18"/>
        <v>7.3083101044603259E-5</v>
      </c>
    </row>
    <row r="157" spans="1:17" ht="11.5" customHeight="1" x14ac:dyDescent="0.35">
      <c r="A157" s="23" t="s">
        <v>22</v>
      </c>
      <c r="B157" s="48">
        <f t="shared" si="18"/>
        <v>0.29827376046020976</v>
      </c>
      <c r="C157" s="48">
        <f t="shared" si="18"/>
        <v>0.30942728489269689</v>
      </c>
      <c r="D157" s="48">
        <f t="shared" si="18"/>
        <v>0.31067396588886642</v>
      </c>
      <c r="E157" s="48">
        <f t="shared" si="18"/>
        <v>0.32363285208666248</v>
      </c>
      <c r="F157" s="48">
        <f t="shared" si="18"/>
        <v>0.32979445559298165</v>
      </c>
      <c r="G157" s="48">
        <f t="shared" si="18"/>
        <v>0.34106980170185713</v>
      </c>
      <c r="H157" s="48">
        <f t="shared" si="18"/>
        <v>0.33953778256020067</v>
      </c>
      <c r="I157" s="48">
        <f t="shared" si="18"/>
        <v>0.35881472591862817</v>
      </c>
      <c r="J157" s="48">
        <f t="shared" si="18"/>
        <v>0.34745195043622878</v>
      </c>
      <c r="K157" s="48">
        <f t="shared" si="18"/>
        <v>0.34410105777237482</v>
      </c>
      <c r="L157" s="48">
        <f t="shared" si="18"/>
        <v>0.35372157580655622</v>
      </c>
      <c r="M157" s="48">
        <f t="shared" si="18"/>
        <v>0.35397245792010179</v>
      </c>
      <c r="N157" s="48">
        <f t="shared" si="18"/>
        <v>0.35623625172666723</v>
      </c>
      <c r="O157" s="48">
        <f t="shared" si="18"/>
        <v>0.3549676846896036</v>
      </c>
      <c r="P157" s="48">
        <f t="shared" si="18"/>
        <v>0.36353909983525534</v>
      </c>
      <c r="Q157" s="48">
        <f t="shared" si="18"/>
        <v>0.36883946510041921</v>
      </c>
    </row>
    <row r="158" spans="1:17" ht="11.5" customHeight="1" x14ac:dyDescent="0.35">
      <c r="A158" s="49" t="s">
        <v>50</v>
      </c>
      <c r="B158" s="50">
        <f t="shared" si="18"/>
        <v>0.11894758770724773</v>
      </c>
      <c r="C158" s="50">
        <f t="shared" si="18"/>
        <v>0.11951081216927173</v>
      </c>
      <c r="D158" s="50">
        <f t="shared" si="18"/>
        <v>0.11981670651826366</v>
      </c>
      <c r="E158" s="50">
        <f t="shared" si="18"/>
        <v>0.12355337682747539</v>
      </c>
      <c r="F158" s="50">
        <f t="shared" si="18"/>
        <v>0.12638232292961893</v>
      </c>
      <c r="G158" s="50">
        <f t="shared" si="18"/>
        <v>0.12975200246422106</v>
      </c>
      <c r="H158" s="50">
        <f t="shared" si="18"/>
        <v>0.13236598882947903</v>
      </c>
      <c r="I158" s="50">
        <f t="shared" si="18"/>
        <v>0.13510304810690804</v>
      </c>
      <c r="J158" s="50">
        <f t="shared" si="18"/>
        <v>0.13201127949434138</v>
      </c>
      <c r="K158" s="50">
        <f t="shared" si="18"/>
        <v>0.13412487131934622</v>
      </c>
      <c r="L158" s="50">
        <f t="shared" si="18"/>
        <v>0.13854472121341618</v>
      </c>
      <c r="M158" s="50">
        <f t="shared" si="18"/>
        <v>0.14138935127070446</v>
      </c>
      <c r="N158" s="50">
        <f t="shared" si="18"/>
        <v>0.14334065233286375</v>
      </c>
      <c r="O158" s="50">
        <f t="shared" si="18"/>
        <v>0.14610924111912924</v>
      </c>
      <c r="P158" s="50">
        <f t="shared" si="18"/>
        <v>0.14985691936753781</v>
      </c>
      <c r="Q158" s="50">
        <f t="shared" si="18"/>
        <v>0.15405788937581116</v>
      </c>
    </row>
    <row r="159" spans="1:17" ht="11.5" customHeight="1" x14ac:dyDescent="0.35">
      <c r="A159" s="53" t="s">
        <v>41</v>
      </c>
      <c r="B159" s="54">
        <f t="shared" si="18"/>
        <v>1.2360316503113981E-2</v>
      </c>
      <c r="C159" s="54">
        <f t="shared" si="18"/>
        <v>1.1780485128921063E-2</v>
      </c>
      <c r="D159" s="54">
        <f t="shared" si="18"/>
        <v>1.1398782896127191E-2</v>
      </c>
      <c r="E159" s="54">
        <f t="shared" si="18"/>
        <v>1.1228938587806605E-2</v>
      </c>
      <c r="F159" s="54">
        <f t="shared" si="18"/>
        <v>1.0467998107369871E-2</v>
      </c>
      <c r="G159" s="54">
        <f t="shared" si="18"/>
        <v>1.0074857077276695E-2</v>
      </c>
      <c r="H159" s="54">
        <f t="shared" si="18"/>
        <v>9.1150237087602535E-3</v>
      </c>
      <c r="I159" s="54">
        <f t="shared" si="18"/>
        <v>8.0405395481855397E-3</v>
      </c>
      <c r="J159" s="54">
        <f t="shared" si="18"/>
        <v>6.6694872306488559E-3</v>
      </c>
      <c r="K159" s="54">
        <f t="shared" si="18"/>
        <v>6.0890400851049634E-3</v>
      </c>
      <c r="L159" s="54">
        <f t="shared" si="18"/>
        <v>5.8619138785252749E-3</v>
      </c>
      <c r="M159" s="54">
        <f t="shared" si="18"/>
        <v>5.8651472268770972E-3</v>
      </c>
      <c r="N159" s="54">
        <f t="shared" si="18"/>
        <v>5.8358481388961535E-3</v>
      </c>
      <c r="O159" s="54">
        <f t="shared" si="18"/>
        <v>5.8201708076025442E-3</v>
      </c>
      <c r="P159" s="54">
        <f t="shared" si="18"/>
        <v>5.9660925891060661E-3</v>
      </c>
      <c r="Q159" s="54">
        <f t="shared" si="18"/>
        <v>6.1976111613081678E-3</v>
      </c>
    </row>
    <row r="160" spans="1:17" ht="11.5" customHeight="1" x14ac:dyDescent="0.35">
      <c r="A160" s="53" t="s">
        <v>42</v>
      </c>
      <c r="B160" s="54">
        <f t="shared" ref="B160:Q160" si="19">IF(B46=0,0,B46/B$17)</f>
        <v>0.10637995815563928</v>
      </c>
      <c r="C160" s="54">
        <f t="shared" si="19"/>
        <v>0.10667257421022727</v>
      </c>
      <c r="D160" s="54">
        <f t="shared" si="19"/>
        <v>0.10647633406098481</v>
      </c>
      <c r="E160" s="54">
        <f t="shared" si="19"/>
        <v>0.10989946149852169</v>
      </c>
      <c r="F160" s="54">
        <f t="shared" si="19"/>
        <v>0.11323218766145546</v>
      </c>
      <c r="G160" s="54">
        <f t="shared" si="19"/>
        <v>0.11678998357408114</v>
      </c>
      <c r="H160" s="54">
        <f t="shared" si="19"/>
        <v>0.12026091297989944</v>
      </c>
      <c r="I160" s="54">
        <f t="shared" si="19"/>
        <v>0.12409008780393746</v>
      </c>
      <c r="J160" s="54">
        <f t="shared" si="19"/>
        <v>0.12241596463929173</v>
      </c>
      <c r="K160" s="54">
        <f t="shared" si="19"/>
        <v>0.12550060216544456</v>
      </c>
      <c r="L160" s="54">
        <f t="shared" si="19"/>
        <v>0.13015488001930625</v>
      </c>
      <c r="M160" s="54">
        <f t="shared" si="19"/>
        <v>0.13309511541392979</v>
      </c>
      <c r="N160" s="54">
        <f t="shared" si="19"/>
        <v>0.13513358503433096</v>
      </c>
      <c r="O160" s="54">
        <f t="shared" si="19"/>
        <v>0.13781485549390601</v>
      </c>
      <c r="P160" s="54">
        <f t="shared" si="19"/>
        <v>0.14156720405801096</v>
      </c>
      <c r="Q160" s="54">
        <f t="shared" si="19"/>
        <v>0.14570277483273902</v>
      </c>
    </row>
    <row r="161" spans="1:17" ht="11.5" customHeight="1" x14ac:dyDescent="0.35">
      <c r="A161" s="53" t="s">
        <v>43</v>
      </c>
      <c r="B161" s="54">
        <f t="shared" ref="B161:Q162" si="20">IF(B48=0,0,B48/B$17)</f>
        <v>2.0731304849448012E-4</v>
      </c>
      <c r="C161" s="54">
        <f t="shared" si="20"/>
        <v>1.0577528301234102E-3</v>
      </c>
      <c r="D161" s="54">
        <f t="shared" si="20"/>
        <v>1.9415895611516805E-3</v>
      </c>
      <c r="E161" s="54">
        <f t="shared" si="20"/>
        <v>2.4249767411471117E-3</v>
      </c>
      <c r="F161" s="54">
        <f t="shared" si="20"/>
        <v>2.6672131330965003E-3</v>
      </c>
      <c r="G161" s="54">
        <f t="shared" si="20"/>
        <v>2.8720026979100264E-3</v>
      </c>
      <c r="H161" s="54">
        <f t="shared" si="20"/>
        <v>2.9749356855962028E-3</v>
      </c>
      <c r="I161" s="54">
        <f t="shared" si="20"/>
        <v>2.9574663300813036E-3</v>
      </c>
      <c r="J161" s="54">
        <f t="shared" si="20"/>
        <v>2.9103820069729587E-3</v>
      </c>
      <c r="K161" s="54">
        <f t="shared" si="20"/>
        <v>2.5198048163796727E-3</v>
      </c>
      <c r="L161" s="54">
        <f t="shared" si="20"/>
        <v>2.5121866254912591E-3</v>
      </c>
      <c r="M161" s="54">
        <f t="shared" si="20"/>
        <v>2.4091671748750973E-3</v>
      </c>
      <c r="N161" s="54">
        <f t="shared" si="20"/>
        <v>2.3467338444695795E-3</v>
      </c>
      <c r="O161" s="54">
        <f t="shared" si="20"/>
        <v>2.436461800622393E-3</v>
      </c>
      <c r="P161" s="54">
        <f t="shared" si="20"/>
        <v>2.2534592736263774E-3</v>
      </c>
      <c r="Q161" s="54">
        <f t="shared" si="20"/>
        <v>2.0577286241318759E-3</v>
      </c>
    </row>
    <row r="162" spans="1:17" ht="11.5" customHeight="1" x14ac:dyDescent="0.35">
      <c r="A162" s="53" t="s">
        <v>44</v>
      </c>
      <c r="B162" s="54">
        <f t="shared" si="20"/>
        <v>0</v>
      </c>
      <c r="C162" s="54">
        <f t="shared" si="20"/>
        <v>0</v>
      </c>
      <c r="D162" s="54">
        <f t="shared" si="20"/>
        <v>0</v>
      </c>
      <c r="E162" s="54">
        <f t="shared" si="20"/>
        <v>0</v>
      </c>
      <c r="F162" s="54">
        <f t="shared" si="20"/>
        <v>0</v>
      </c>
      <c r="G162" s="54">
        <f t="shared" si="20"/>
        <v>0</v>
      </c>
      <c r="H162" s="54">
        <f t="shared" si="20"/>
        <v>0</v>
      </c>
      <c r="I162" s="54">
        <f t="shared" si="20"/>
        <v>0</v>
      </c>
      <c r="J162" s="54">
        <f t="shared" si="20"/>
        <v>0</v>
      </c>
      <c r="K162" s="54">
        <f t="shared" si="20"/>
        <v>0</v>
      </c>
      <c r="L162" s="54">
        <f t="shared" si="20"/>
        <v>0</v>
      </c>
      <c r="M162" s="54">
        <f t="shared" si="20"/>
        <v>0</v>
      </c>
      <c r="N162" s="54">
        <f t="shared" si="20"/>
        <v>0</v>
      </c>
      <c r="O162" s="54">
        <f t="shared" si="20"/>
        <v>0</v>
      </c>
      <c r="P162" s="54">
        <f t="shared" si="20"/>
        <v>0</v>
      </c>
      <c r="Q162" s="54">
        <f t="shared" si="20"/>
        <v>0</v>
      </c>
    </row>
    <row r="163" spans="1:17" ht="11.5" customHeight="1" x14ac:dyDescent="0.35">
      <c r="A163" s="53" t="s">
        <v>48</v>
      </c>
      <c r="B163" s="54">
        <f t="shared" ref="B163:Q165" si="21">IF(B51=0,0,B51/B$17)</f>
        <v>0</v>
      </c>
      <c r="C163" s="54">
        <f t="shared" si="21"/>
        <v>0</v>
      </c>
      <c r="D163" s="54">
        <f t="shared" si="21"/>
        <v>0</v>
      </c>
      <c r="E163" s="54">
        <f t="shared" si="21"/>
        <v>0</v>
      </c>
      <c r="F163" s="54">
        <f t="shared" si="21"/>
        <v>1.492402769707156E-5</v>
      </c>
      <c r="G163" s="54">
        <f t="shared" si="21"/>
        <v>1.5159114953191197E-5</v>
      </c>
      <c r="H163" s="54">
        <f t="shared" si="21"/>
        <v>1.5116455223152711E-5</v>
      </c>
      <c r="I163" s="54">
        <f t="shared" si="21"/>
        <v>1.495442470373884E-5</v>
      </c>
      <c r="J163" s="54">
        <f t="shared" si="21"/>
        <v>1.5445617427812885E-5</v>
      </c>
      <c r="K163" s="54">
        <f t="shared" si="21"/>
        <v>1.5424252417030979E-5</v>
      </c>
      <c r="L163" s="54">
        <f t="shared" si="21"/>
        <v>1.5740690093391887E-5</v>
      </c>
      <c r="M163" s="54">
        <f t="shared" si="21"/>
        <v>1.9921455022473352E-5</v>
      </c>
      <c r="N163" s="54">
        <f t="shared" si="21"/>
        <v>2.4485315167044637E-5</v>
      </c>
      <c r="O163" s="54">
        <f t="shared" si="21"/>
        <v>3.7753016998289606E-5</v>
      </c>
      <c r="P163" s="54">
        <f t="shared" si="21"/>
        <v>7.0163446794392119E-5</v>
      </c>
      <c r="Q163" s="54">
        <f t="shared" si="21"/>
        <v>9.9774757632089333E-5</v>
      </c>
    </row>
    <row r="164" spans="1:17" ht="11.5" customHeight="1" x14ac:dyDescent="0.35">
      <c r="A164" s="51" t="s">
        <v>58</v>
      </c>
      <c r="B164" s="52">
        <f t="shared" si="21"/>
        <v>0.17932617275296203</v>
      </c>
      <c r="C164" s="52">
        <f t="shared" si="21"/>
        <v>0.18991647272342513</v>
      </c>
      <c r="D164" s="52">
        <f t="shared" si="21"/>
        <v>0.19085725937060274</v>
      </c>
      <c r="E164" s="52">
        <f t="shared" si="21"/>
        <v>0.20007947525918712</v>
      </c>
      <c r="F164" s="52">
        <f t="shared" si="21"/>
        <v>0.20341213266336275</v>
      </c>
      <c r="G164" s="52">
        <f t="shared" si="21"/>
        <v>0.21131779923763608</v>
      </c>
      <c r="H164" s="52">
        <f t="shared" si="21"/>
        <v>0.20717179373072167</v>
      </c>
      <c r="I164" s="52">
        <f t="shared" si="21"/>
        <v>0.22371167781172008</v>
      </c>
      <c r="J164" s="52">
        <f t="shared" si="21"/>
        <v>0.21544067094188743</v>
      </c>
      <c r="K164" s="52">
        <f t="shared" si="21"/>
        <v>0.20997618645302857</v>
      </c>
      <c r="L164" s="52">
        <f t="shared" si="21"/>
        <v>0.21517685459314001</v>
      </c>
      <c r="M164" s="52">
        <f t="shared" si="21"/>
        <v>0.21258310664939736</v>
      </c>
      <c r="N164" s="52">
        <f t="shared" si="21"/>
        <v>0.21289559939380348</v>
      </c>
      <c r="O164" s="52">
        <f t="shared" si="21"/>
        <v>0.20885844357047434</v>
      </c>
      <c r="P164" s="52">
        <f t="shared" si="21"/>
        <v>0.21368218046771756</v>
      </c>
      <c r="Q164" s="52">
        <f t="shared" si="21"/>
        <v>0.21478157572460801</v>
      </c>
    </row>
    <row r="165" spans="1:17" ht="11.5" customHeight="1" x14ac:dyDescent="0.35">
      <c r="A165" s="55" t="s">
        <v>52</v>
      </c>
      <c r="B165" s="56">
        <f t="shared" si="21"/>
        <v>0.16918551531840761</v>
      </c>
      <c r="C165" s="56">
        <f t="shared" si="21"/>
        <v>0.17937614278394529</v>
      </c>
      <c r="D165" s="56">
        <f t="shared" si="21"/>
        <v>0.18016591088630027</v>
      </c>
      <c r="E165" s="56">
        <f t="shared" si="21"/>
        <v>0.18935860285335082</v>
      </c>
      <c r="F165" s="56">
        <f t="shared" si="21"/>
        <v>0.19093202638103382</v>
      </c>
      <c r="G165" s="56">
        <f t="shared" si="21"/>
        <v>0.1982879860700722</v>
      </c>
      <c r="H165" s="56">
        <f t="shared" si="21"/>
        <v>0.19409100811339663</v>
      </c>
      <c r="I165" s="56">
        <f t="shared" si="21"/>
        <v>0.20951278623472203</v>
      </c>
      <c r="J165" s="56">
        <f t="shared" si="21"/>
        <v>0.20141933115559801</v>
      </c>
      <c r="K165" s="56">
        <f t="shared" si="21"/>
        <v>0.19748427111207947</v>
      </c>
      <c r="L165" s="56">
        <f t="shared" si="21"/>
        <v>0.20228098472866424</v>
      </c>
      <c r="M165" s="56">
        <f t="shared" si="21"/>
        <v>0.19685343256828411</v>
      </c>
      <c r="N165" s="56">
        <f t="shared" si="21"/>
        <v>0.19367195594094486</v>
      </c>
      <c r="O165" s="56">
        <f t="shared" si="21"/>
        <v>0.18944729503550456</v>
      </c>
      <c r="P165" s="56">
        <f t="shared" si="21"/>
        <v>0.19310096669892238</v>
      </c>
      <c r="Q165" s="56">
        <f t="shared" si="21"/>
        <v>0.19386906330068479</v>
      </c>
    </row>
    <row r="166" spans="1:17" ht="11.5" customHeight="1" x14ac:dyDescent="0.35">
      <c r="A166" s="57" t="s">
        <v>53</v>
      </c>
      <c r="B166" s="58">
        <f t="shared" ref="B166:Q166" si="22">IF(B55=0,0,B55/B$17)</f>
        <v>1.0140657434554409E-2</v>
      </c>
      <c r="C166" s="58">
        <f t="shared" si="22"/>
        <v>1.0540329939479834E-2</v>
      </c>
      <c r="D166" s="58">
        <f t="shared" si="22"/>
        <v>1.0691348484302468E-2</v>
      </c>
      <c r="E166" s="58">
        <f t="shared" si="22"/>
        <v>1.0720872405836289E-2</v>
      </c>
      <c r="F166" s="58">
        <f t="shared" si="22"/>
        <v>1.2480106282328944E-2</v>
      </c>
      <c r="G166" s="58">
        <f t="shared" si="22"/>
        <v>1.3029813167563884E-2</v>
      </c>
      <c r="H166" s="58">
        <f t="shared" si="22"/>
        <v>1.3080785617325003E-2</v>
      </c>
      <c r="I166" s="58">
        <f t="shared" si="22"/>
        <v>1.4198891576998033E-2</v>
      </c>
      <c r="J166" s="58">
        <f t="shared" si="22"/>
        <v>1.4021339786289428E-2</v>
      </c>
      <c r="K166" s="58">
        <f t="shared" si="22"/>
        <v>1.2491915340949108E-2</v>
      </c>
      <c r="L166" s="58">
        <f t="shared" si="22"/>
        <v>1.2895869864475773E-2</v>
      </c>
      <c r="M166" s="58">
        <f t="shared" si="22"/>
        <v>1.572967408111324E-2</v>
      </c>
      <c r="N166" s="58">
        <f t="shared" si="22"/>
        <v>1.922364345285861E-2</v>
      </c>
      <c r="O166" s="58">
        <f t="shared" si="22"/>
        <v>1.9411148534969801E-2</v>
      </c>
      <c r="P166" s="58">
        <f t="shared" si="22"/>
        <v>2.0581213768795195E-2</v>
      </c>
      <c r="Q166" s="58">
        <f t="shared" si="22"/>
        <v>2.0912512423923245E-2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K11"/>
  <sheetViews>
    <sheetView workbookViewId="0">
      <selection activeCell="D14" sqref="D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K11"/>
  <sheetViews>
    <sheetView workbookViewId="0">
      <selection activeCell="F16" sqref="F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K11"/>
  <sheetViews>
    <sheetView workbookViewId="0">
      <selection activeCell="E13" sqref="E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K11"/>
  <sheetViews>
    <sheetView workbookViewId="0">
      <selection activeCell="F27" sqref="F2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K11"/>
  <sheetViews>
    <sheetView workbookViewId="0">
      <selection activeCell="I19" sqref="I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K11"/>
  <sheetViews>
    <sheetView workbookViewId="0">
      <selection activeCell="M22" sqref="M2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K11"/>
  <sheetViews>
    <sheetView workbookViewId="0">
      <selection activeCell="J18" sqref="J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K11"/>
  <sheetViews>
    <sheetView workbookViewId="0">
      <selection activeCell="J21" sqref="J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K11"/>
  <sheetViews>
    <sheetView workbookViewId="0">
      <selection activeCell="J20" sqref="J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A17-43B5-4D79-B2C7-2C5E07A832C4}">
  <sheetPr>
    <pageSetUpPr fitToPage="1"/>
  </sheetPr>
  <dimension ref="A1:AB166"/>
  <sheetViews>
    <sheetView showGridLines="0" zoomScaleNormal="100" workbookViewId="0">
      <pane xSplit="1" ySplit="1" topLeftCell="M2" activePane="bottomRight" state="frozen"/>
      <selection activeCell="D1" sqref="D1"/>
      <selection pane="topRight" activeCell="D1" sqref="D1"/>
      <selection pane="bottomLeft" activeCell="D1" sqref="D1"/>
      <selection pane="bottomRight" activeCell="R40" sqref="R40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28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28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28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28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  <c r="R10" s="60">
        <f>Q10/Q4</f>
        <v>5.1577818102311025E-2</v>
      </c>
      <c r="S10" s="10">
        <f>Q10/Q10</f>
        <v>1</v>
      </c>
      <c r="U10" s="10">
        <f>K10/K4</f>
        <v>4.0271950934606199E-2</v>
      </c>
      <c r="V10" s="10">
        <f>L10/L4</f>
        <v>4.5730291734663614E-2</v>
      </c>
      <c r="W10" s="10">
        <f>M10/M4</f>
        <v>4.8608387883064708E-2</v>
      </c>
      <c r="X10" s="10">
        <f t="shared" ref="X10:Z10" si="3">N10/N4</f>
        <v>5.3855197867701494E-2</v>
      </c>
      <c r="Y10" s="10">
        <f t="shared" si="3"/>
        <v>4.8717051003230649E-2</v>
      </c>
      <c r="Z10" s="10">
        <f t="shared" si="3"/>
        <v>5.1484572310195889E-2</v>
      </c>
      <c r="AA10" s="10">
        <f>Q10/Q4</f>
        <v>5.1577818102311025E-2</v>
      </c>
    </row>
    <row r="11" spans="1:28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  <c r="R11" s="60">
        <f>Q11/(Q9+Q11)</f>
        <v>6.5843576270970303E-2</v>
      </c>
      <c r="S11" s="60">
        <f>Q11/Q10</f>
        <v>9.6977343254670122E-3</v>
      </c>
      <c r="T11" s="60">
        <f>R11/R10</f>
        <v>1.276587081298425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  <c r="R12" s="60">
        <f>Q12/(Q7+Q12)</f>
        <v>3.4218336960016645E-2</v>
      </c>
      <c r="S12" s="60">
        <f>Q12/Q10</f>
        <v>0.17235143432849476</v>
      </c>
      <c r="T12" s="60">
        <f>R12/R10</f>
        <v>0.66343126210070213</v>
      </c>
      <c r="U12" s="10">
        <f t="shared" ref="U12:Z12" si="5">K12/(K7+K12)</f>
        <v>2.5116158613026313E-2</v>
      </c>
      <c r="V12" s="10">
        <f t="shared" si="5"/>
        <v>3.1688796872181429E-2</v>
      </c>
      <c r="W12" s="10">
        <f t="shared" si="5"/>
        <v>3.363039184036954E-2</v>
      </c>
      <c r="X12" s="10">
        <f t="shared" si="5"/>
        <v>3.4691726159477861E-2</v>
      </c>
      <c r="Y12" s="10">
        <f t="shared" si="5"/>
        <v>3.3330177576441564E-2</v>
      </c>
      <c r="Z12" s="10">
        <f t="shared" si="5"/>
        <v>3.3105741314431787E-2</v>
      </c>
      <c r="AA12" s="10">
        <f>Q12/(Q7+Q12)</f>
        <v>3.4218336960016645E-2</v>
      </c>
    </row>
    <row r="13" spans="1:28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  <c r="R13" s="60">
        <f>Q13/(Q8+Q13)</f>
        <v>5.9476596830636261E-2</v>
      </c>
      <c r="S13" s="60">
        <f>Q13/Q10</f>
        <v>0.8179508313460383</v>
      </c>
      <c r="T13" s="60">
        <f>R13/R10</f>
        <v>1.1531429404915312</v>
      </c>
      <c r="U13" s="10">
        <f t="shared" ref="U13:Z13" si="6">K13/(K8+K13)</f>
        <v>4.8813612231732188E-2</v>
      </c>
      <c r="V13" s="10">
        <f t="shared" si="6"/>
        <v>5.3422929473434189E-2</v>
      </c>
      <c r="W13" s="10">
        <f t="shared" si="6"/>
        <v>5.6387915024629746E-2</v>
      </c>
      <c r="X13" s="10">
        <f t="shared" si="6"/>
        <v>6.3112069130683443E-2</v>
      </c>
      <c r="Y13" s="10">
        <f t="shared" si="6"/>
        <v>5.6105424909357764E-2</v>
      </c>
      <c r="Z13" s="10">
        <f t="shared" si="6"/>
        <v>5.9932646229001546E-2</v>
      </c>
      <c r="AA13" s="10">
        <f>Q13/(Q8+Q13)</f>
        <v>5.9476596830636261E-2</v>
      </c>
    </row>
    <row r="14" spans="1:28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  <c r="R14" s="60"/>
      <c r="U14" s="60">
        <f>U11/U10</f>
        <v>0.51842107154928441</v>
      </c>
      <c r="V14" s="60">
        <f>V11/V10</f>
        <v>0.62732192651672614</v>
      </c>
      <c r="W14" s="60">
        <f t="shared" ref="W14:Z14" si="7">W11/W10</f>
        <v>1.2229720393485117</v>
      </c>
      <c r="X14" s="60">
        <f t="shared" si="7"/>
        <v>1.3358043791327663</v>
      </c>
      <c r="Y14" s="60">
        <f t="shared" si="7"/>
        <v>1.5979596137867558</v>
      </c>
      <c r="Z14" s="60">
        <f t="shared" si="7"/>
        <v>1.569920520808429</v>
      </c>
      <c r="AA14" s="60">
        <f>AA11/AA10</f>
        <v>1.276587081298425</v>
      </c>
      <c r="AB14" s="62">
        <f>SUM(W14:AA14)/5</f>
        <v>1.4006487268749777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6.1931480499128374E-4</v>
      </c>
      <c r="U15" s="60">
        <f t="shared" ref="U15:Z15" si="8">U12/U10</f>
        <v>0.62366381638202883</v>
      </c>
      <c r="V15" s="60">
        <f t="shared" si="8"/>
        <v>0.69294980788765193</v>
      </c>
      <c r="W15" s="60">
        <f t="shared" si="8"/>
        <v>0.69186396227072688</v>
      </c>
      <c r="X15" s="60">
        <f t="shared" si="8"/>
        <v>0.64416671989025376</v>
      </c>
      <c r="Y15" s="60">
        <f t="shared" si="8"/>
        <v>0.68415835708592643</v>
      </c>
      <c r="Z15" s="60">
        <f t="shared" si="8"/>
        <v>0.64302255664024621</v>
      </c>
      <c r="AA15" s="60">
        <f>AA12/AA10</f>
        <v>0.66343126210070213</v>
      </c>
      <c r="AB15" s="62">
        <f t="shared" ref="AB15:AB16" si="9">SUM(W15:AA15)/5</f>
        <v>0.66532857159757108</v>
      </c>
    </row>
    <row r="16" spans="1:28" ht="11.5" customHeight="1" x14ac:dyDescent="0.35">
      <c r="U16" s="60">
        <f t="shared" ref="U16:Z16" si="10">U13/U10</f>
        <v>1.2120995158887629</v>
      </c>
      <c r="V16" s="60">
        <f t="shared" si="10"/>
        <v>1.1682175522387832</v>
      </c>
      <c r="W16" s="60">
        <f t="shared" si="10"/>
        <v>1.1600449527410772</v>
      </c>
      <c r="X16" s="60">
        <f t="shared" si="10"/>
        <v>1.1718844536737569</v>
      </c>
      <c r="Y16" s="60">
        <f t="shared" si="10"/>
        <v>1.1516588905522454</v>
      </c>
      <c r="Z16" s="60">
        <f t="shared" si="10"/>
        <v>1.1640894260110737</v>
      </c>
      <c r="AA16" s="60">
        <f>AA13/AA10</f>
        <v>1.1531429404915312</v>
      </c>
      <c r="AB16" s="62">
        <f t="shared" si="9"/>
        <v>1.1601641326939369</v>
      </c>
    </row>
    <row r="17" spans="1:19" ht="11.5" customHeight="1" x14ac:dyDescent="0.35">
      <c r="A17" s="13" t="s">
        <v>37</v>
      </c>
      <c r="B17" s="22">
        <f t="shared" ref="B17:Q17" si="11">B18+B42</f>
        <v>244237.73400539864</v>
      </c>
      <c r="C17" s="22">
        <f t="shared" si="11"/>
        <v>248628.56551995286</v>
      </c>
      <c r="D17" s="22">
        <f t="shared" si="11"/>
        <v>251960.88960817133</v>
      </c>
      <c r="E17" s="22">
        <f t="shared" si="11"/>
        <v>254729.8287640225</v>
      </c>
      <c r="F17" s="22">
        <f t="shared" si="11"/>
        <v>260845.32852344739</v>
      </c>
      <c r="G17" s="22">
        <f t="shared" si="11"/>
        <v>261582.44390691724</v>
      </c>
      <c r="H17" s="22">
        <f t="shared" si="11"/>
        <v>267410.44039810135</v>
      </c>
      <c r="I17" s="22">
        <f t="shared" si="11"/>
        <v>271703.68640158942</v>
      </c>
      <c r="J17" s="22">
        <f t="shared" si="11"/>
        <v>267994.98998874205</v>
      </c>
      <c r="K17" s="22">
        <f t="shared" si="11"/>
        <v>262200.17333709233</v>
      </c>
      <c r="L17" s="22">
        <f t="shared" si="11"/>
        <v>261540.5599039607</v>
      </c>
      <c r="M17" s="22">
        <f t="shared" si="11"/>
        <v>259094.44784052114</v>
      </c>
      <c r="N17" s="22">
        <f t="shared" si="11"/>
        <v>250348.02490716748</v>
      </c>
      <c r="O17" s="22">
        <f t="shared" si="11"/>
        <v>247851.61333073338</v>
      </c>
      <c r="P17" s="22">
        <f t="shared" si="11"/>
        <v>252373.7381497125</v>
      </c>
      <c r="Q17" s="22">
        <f t="shared" si="11"/>
        <v>255787.25172562711</v>
      </c>
    </row>
    <row r="18" spans="1:19" ht="11.5" customHeight="1" x14ac:dyDescent="0.35">
      <c r="A18" s="23" t="s">
        <v>21</v>
      </c>
      <c r="B18" s="24">
        <f t="shared" ref="B18:Q18" si="12">B19+B21+B33</f>
        <v>163113.76105603576</v>
      </c>
      <c r="C18" s="24">
        <f t="shared" si="12"/>
        <v>165438.54389299714</v>
      </c>
      <c r="D18" s="24">
        <f t="shared" si="12"/>
        <v>167575.44475305887</v>
      </c>
      <c r="E18" s="24">
        <f t="shared" si="12"/>
        <v>167465.59842317284</v>
      </c>
      <c r="F18" s="24">
        <f t="shared" si="12"/>
        <v>169708.7883001049</v>
      </c>
      <c r="G18" s="24">
        <f t="shared" si="12"/>
        <v>167949.21671941745</v>
      </c>
      <c r="H18" s="24">
        <f t="shared" si="12"/>
        <v>171614.93032909333</v>
      </c>
      <c r="I18" s="24">
        <f t="shared" si="12"/>
        <v>172712.56039878362</v>
      </c>
      <c r="J18" s="24">
        <f t="shared" si="12"/>
        <v>170876.46430676139</v>
      </c>
      <c r="K18" s="24">
        <f t="shared" si="12"/>
        <v>170371.45657925479</v>
      </c>
      <c r="L18" s="24">
        <f t="shared" si="12"/>
        <v>167300.43471814092</v>
      </c>
      <c r="M18" s="24">
        <f t="shared" si="12"/>
        <v>165772.72829380838</v>
      </c>
      <c r="N18" s="24">
        <f t="shared" si="12"/>
        <v>160974.64178141337</v>
      </c>
      <c r="O18" s="24">
        <f t="shared" si="12"/>
        <v>159867.81855308986</v>
      </c>
      <c r="P18" s="24">
        <f t="shared" si="12"/>
        <v>164908.08295970029</v>
      </c>
      <c r="Q18" s="24">
        <f t="shared" si="12"/>
        <v>167063.11610100136</v>
      </c>
    </row>
    <row r="19" spans="1:19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26">
        <f>'TrRoad_ene EU28'!Q19-'TrRoad_ene UK'!Q19</f>
        <v>3669.7168775744776</v>
      </c>
    </row>
    <row r="20" spans="1:19" ht="11.5" customHeight="1" x14ac:dyDescent="0.35">
      <c r="A20" s="27" t="s">
        <v>39</v>
      </c>
      <c r="B20" s="28">
        <f>'TrRoad_ene EU28'!B20-'TrRoad_ene UK'!B20</f>
        <v>1.457913019298791</v>
      </c>
      <c r="C20" s="28">
        <f>'TrRoad_ene EU28'!C20-'TrRoad_ene UK'!C20</f>
        <v>1.5648332531079709</v>
      </c>
      <c r="D20" s="28">
        <f>'TrRoad_ene EU28'!D20-'TrRoad_ene UK'!D20</f>
        <v>4.9252176921092579</v>
      </c>
      <c r="E20" s="28">
        <f>'TrRoad_ene EU28'!E20-'TrRoad_ene UK'!E20</f>
        <v>7.2499210048852714</v>
      </c>
      <c r="F20" s="28">
        <f>'TrRoad_ene EU28'!F20-'TrRoad_ene UK'!F20</f>
        <v>7.4192971995732782</v>
      </c>
      <c r="G20" s="28">
        <f>'TrRoad_ene EU28'!G20-'TrRoad_ene UK'!G20</f>
        <v>15.191003661455795</v>
      </c>
      <c r="H20" s="28">
        <f>'TrRoad_ene EU28'!H20-'TrRoad_ene UK'!H20</f>
        <v>23.250727833296772</v>
      </c>
      <c r="I20" s="28">
        <f>'TrRoad_ene EU28'!I20-'TrRoad_ene UK'!I20</f>
        <v>33.391241320607413</v>
      </c>
      <c r="J20" s="28">
        <f>'TrRoad_ene EU28'!J20-'TrRoad_ene UK'!J20</f>
        <v>60.879250200556456</v>
      </c>
      <c r="K20" s="28">
        <f>'TrRoad_ene EU28'!K20-'TrRoad_ene UK'!K20</f>
        <v>77.939412071225931</v>
      </c>
      <c r="L20" s="28">
        <f>'TrRoad_ene EU28'!L20-'TrRoad_ene UK'!L20</f>
        <v>100.2761730721127</v>
      </c>
      <c r="M20" s="28">
        <f>'TrRoad_ene EU28'!M20-'TrRoad_ene UK'!M20</f>
        <v>104.0102324555957</v>
      </c>
      <c r="N20" s="28">
        <f>'TrRoad_ene EU28'!N20-'TrRoad_ene UK'!N20</f>
        <v>104.74948957665318</v>
      </c>
      <c r="O20" s="28">
        <f>'TrRoad_ene EU28'!O20-'TrRoad_ene UK'!O20</f>
        <v>97.977494359445458</v>
      </c>
      <c r="P20" s="28">
        <f>'TrRoad_ene EU28'!P20-'TrRoad_ene UK'!P20</f>
        <v>95.533713451647145</v>
      </c>
      <c r="Q20" s="28">
        <f>'TrRoad_ene EU28'!Q20-'TrRoad_ene UK'!Q20</f>
        <v>102.33299423901499</v>
      </c>
      <c r="R20" s="60">
        <f>Q20/Q19</f>
        <v>2.7885800908611955E-2</v>
      </c>
    </row>
    <row r="21" spans="1:19" ht="11.5" customHeight="1" x14ac:dyDescent="0.35">
      <c r="A21" s="29" t="s">
        <v>40</v>
      </c>
      <c r="B21" s="30">
        <f>B22+B24+B26+B27+B29+B32</f>
        <v>146361.53794234473</v>
      </c>
      <c r="C21" s="30">
        <f t="shared" ref="C21:Q21" si="13">C22+C24+C26+C27+C29+C32</f>
        <v>148571.06550002957</v>
      </c>
      <c r="D21" s="30">
        <f t="shared" si="13"/>
        <v>150756.53478044819</v>
      </c>
      <c r="E21" s="30">
        <f t="shared" si="13"/>
        <v>150575.41896057627</v>
      </c>
      <c r="F21" s="30">
        <f t="shared" si="13"/>
        <v>152667.35253623748</v>
      </c>
      <c r="G21" s="30">
        <f t="shared" si="13"/>
        <v>151026.9871804275</v>
      </c>
      <c r="H21" s="30">
        <f t="shared" si="13"/>
        <v>154647.70055392414</v>
      </c>
      <c r="I21" s="30">
        <f t="shared" si="13"/>
        <v>155846.48334304453</v>
      </c>
      <c r="J21" s="30">
        <f t="shared" si="13"/>
        <v>153844.12282630045</v>
      </c>
      <c r="K21" s="30">
        <f t="shared" si="13"/>
        <v>153526.77898321472</v>
      </c>
      <c r="L21" s="30">
        <f t="shared" si="13"/>
        <v>150381.88153885229</v>
      </c>
      <c r="M21" s="30">
        <f t="shared" si="13"/>
        <v>148895.22314556752</v>
      </c>
      <c r="N21" s="30">
        <f t="shared" si="13"/>
        <v>144501.36863652139</v>
      </c>
      <c r="O21" s="30">
        <f t="shared" si="13"/>
        <v>143444.80097012495</v>
      </c>
      <c r="P21" s="30">
        <f t="shared" si="13"/>
        <v>148204.72157370325</v>
      </c>
      <c r="Q21" s="30">
        <f t="shared" si="13"/>
        <v>149814.2982355502</v>
      </c>
    </row>
    <row r="22" spans="1:19" ht="11.5" customHeight="1" x14ac:dyDescent="0.35">
      <c r="A22" s="19" t="s">
        <v>41</v>
      </c>
      <c r="B22" s="31">
        <f>'TrRoad_ene EU28'!B22-'TrRoad_ene UK'!B22</f>
        <v>102930.4306811015</v>
      </c>
      <c r="C22" s="31">
        <f>'TrRoad_ene EU28'!C22-'TrRoad_ene UK'!C22</f>
        <v>101488.2576429895</v>
      </c>
      <c r="D22" s="31">
        <f>'TrRoad_ene EU28'!D22-'TrRoad_ene UK'!D22</f>
        <v>99957.840682064256</v>
      </c>
      <c r="E22" s="31">
        <f>'TrRoad_ene EU28'!E22-'TrRoad_ene UK'!E22</f>
        <v>96162.559049181727</v>
      </c>
      <c r="F22" s="31">
        <f>'TrRoad_ene EU28'!F22-'TrRoad_ene UK'!F22</f>
        <v>93108.92148585098</v>
      </c>
      <c r="G22" s="31">
        <f>'TrRoad_ene EU28'!G22-'TrRoad_ene UK'!G22</f>
        <v>88858.413666728098</v>
      </c>
      <c r="H22" s="31">
        <f>'TrRoad_ene EU28'!H22-'TrRoad_ene UK'!H22</f>
        <v>86138.637997861078</v>
      </c>
      <c r="I22" s="31">
        <f>'TrRoad_ene EU28'!I22-'TrRoad_ene UK'!I22</f>
        <v>83427.528397591508</v>
      </c>
      <c r="J22" s="31">
        <f>'TrRoad_ene EU28'!J22-'TrRoad_ene UK'!J22</f>
        <v>79414.694124997448</v>
      </c>
      <c r="K22" s="31">
        <f>'TrRoad_ene EU28'!K22-'TrRoad_ene UK'!K22</f>
        <v>76740.516422764325</v>
      </c>
      <c r="L22" s="31">
        <f>'TrRoad_ene EU28'!L22-'TrRoad_ene UK'!L22</f>
        <v>72578.373420560674</v>
      </c>
      <c r="M22" s="31">
        <f>'TrRoad_ene EU28'!M22-'TrRoad_ene UK'!M22</f>
        <v>69676.345512240441</v>
      </c>
      <c r="N22" s="31">
        <f>'TrRoad_ene EU28'!N22-'TrRoad_ene UK'!N22</f>
        <v>64610.074531598046</v>
      </c>
      <c r="O22" s="31">
        <f>'TrRoad_ene EU28'!O22-'TrRoad_ene UK'!O22</f>
        <v>62493.545621452729</v>
      </c>
      <c r="P22" s="31">
        <f>'TrRoad_ene EU28'!P22-'TrRoad_ene UK'!P22</f>
        <v>62503.409138155861</v>
      </c>
      <c r="Q22" s="31">
        <f>'TrRoad_ene EU28'!Q22-'TrRoad_ene UK'!Q22</f>
        <v>61266.843573474776</v>
      </c>
    </row>
    <row r="23" spans="1:19" ht="11.5" customHeight="1" x14ac:dyDescent="0.35">
      <c r="A23" s="32" t="s">
        <v>39</v>
      </c>
      <c r="B23" s="31">
        <f>'TrRoad_ene EU28'!B23-'TrRoad_ene UK'!B23</f>
        <v>52.247570191135594</v>
      </c>
      <c r="C23" s="31">
        <f>'TrRoad_ene EU28'!C23-'TrRoad_ene UK'!C23</f>
        <v>59.488921097989191</v>
      </c>
      <c r="D23" s="31">
        <f>'TrRoad_ene EU28'!D23-'TrRoad_ene UK'!D23</f>
        <v>148.15054934718768</v>
      </c>
      <c r="E23" s="31">
        <f>'TrRoad_ene EU28'!E23-'TrRoad_ene UK'!E23</f>
        <v>222.92597334103323</v>
      </c>
      <c r="F23" s="31">
        <f>'TrRoad_ene EU28'!F23-'TrRoad_ene UK'!F23</f>
        <v>288.06106657195625</v>
      </c>
      <c r="G23" s="31">
        <f>'TrRoad_ene EU28'!G23-'TrRoad_ene UK'!G23</f>
        <v>500.75144338706315</v>
      </c>
      <c r="H23" s="31">
        <f>'TrRoad_ene EU28'!H23-'TrRoad_ene UK'!H23</f>
        <v>784.37188227646118</v>
      </c>
      <c r="I23" s="31">
        <f>'TrRoad_ene EU28'!I23-'TrRoad_ene UK'!I23</f>
        <v>1023.8738374342073</v>
      </c>
      <c r="J23" s="31">
        <f>'TrRoad_ene EU28'!J23-'TrRoad_ene UK'!J23</f>
        <v>1588.8939457368726</v>
      </c>
      <c r="K23" s="31">
        <f>'TrRoad_ene EU28'!K23-'TrRoad_ene UK'!K23</f>
        <v>1943.9940420809637</v>
      </c>
      <c r="L23" s="31">
        <f>'TrRoad_ene EU28'!L23-'TrRoad_ene UK'!L23</f>
        <v>2322.4812576380109</v>
      </c>
      <c r="M23" s="31">
        <f>'TrRoad_ene EU28'!M23-'TrRoad_ene UK'!M23</f>
        <v>2369.0469477776724</v>
      </c>
      <c r="N23" s="31">
        <f>'TrRoad_ene EU28'!N23-'TrRoad_ene UK'!N23</f>
        <v>2267.53749374672</v>
      </c>
      <c r="O23" s="31">
        <f>'TrRoad_ene EU28'!O23-'TrRoad_ene UK'!O23</f>
        <v>2106.4817284603291</v>
      </c>
      <c r="P23" s="31">
        <f>'TrRoad_ene EU28'!P23-'TrRoad_ene UK'!P23</f>
        <v>2099.0849932807992</v>
      </c>
      <c r="Q23" s="31">
        <f>'TrRoad_ene EU28'!Q23-'TrRoad_ene UK'!Q23</f>
        <v>2122.6276134940372</v>
      </c>
      <c r="R23" s="60">
        <f>Q23/Q22</f>
        <v>3.4645617265209004E-2</v>
      </c>
    </row>
    <row r="24" spans="1:19" ht="11.5" customHeight="1" x14ac:dyDescent="0.35">
      <c r="A24" s="19" t="s">
        <v>42</v>
      </c>
      <c r="B24" s="31">
        <f>'TrRoad_ene EU28'!B24-'TrRoad_ene UK'!B24</f>
        <v>39641.673200234582</v>
      </c>
      <c r="C24" s="31">
        <f>'TrRoad_ene EU28'!C24-'TrRoad_ene UK'!C24</f>
        <v>43072.682924209177</v>
      </c>
      <c r="D24" s="31">
        <f>'TrRoad_ene EU28'!D24-'TrRoad_ene UK'!D24</f>
        <v>46583.201694880088</v>
      </c>
      <c r="E24" s="31">
        <f>'TrRoad_ene EU28'!E24-'TrRoad_ene UK'!E24</f>
        <v>50069.30238347163</v>
      </c>
      <c r="F24" s="31">
        <f>'TrRoad_ene EU28'!F24-'TrRoad_ene UK'!F24</f>
        <v>54887.62168476083</v>
      </c>
      <c r="G24" s="31">
        <f>'TrRoad_ene EU28'!G24-'TrRoad_ene UK'!G24</f>
        <v>57293.189595371769</v>
      </c>
      <c r="H24" s="31">
        <f>'TrRoad_ene EU28'!H24-'TrRoad_ene UK'!H24</f>
        <v>63437.360176022405</v>
      </c>
      <c r="I24" s="31">
        <f>'TrRoad_ene EU28'!I24-'TrRoad_ene UK'!I24</f>
        <v>67326.502367749752</v>
      </c>
      <c r="J24" s="31">
        <f>'TrRoad_ene EU28'!J24-'TrRoad_ene UK'!J24</f>
        <v>69154.676205279917</v>
      </c>
      <c r="K24" s="31">
        <f>'TrRoad_ene EU28'!K24-'TrRoad_ene UK'!K24</f>
        <v>71191.990517607119</v>
      </c>
      <c r="L24" s="31">
        <f>'TrRoad_ene EU28'!L24-'TrRoad_ene UK'!L24</f>
        <v>72075.090414726888</v>
      </c>
      <c r="M24" s="31">
        <f>'TrRoad_ene EU28'!M24-'TrRoad_ene UK'!M24</f>
        <v>73254.171743207218</v>
      </c>
      <c r="N24" s="31">
        <f>'TrRoad_ene EU28'!N24-'TrRoad_ene UK'!N24</f>
        <v>73877.881658277794</v>
      </c>
      <c r="O24" s="31">
        <f>'TrRoad_ene EU28'!O24-'TrRoad_ene UK'!O24</f>
        <v>74532.947325935878</v>
      </c>
      <c r="P24" s="31">
        <f>'TrRoad_ene EU28'!P24-'TrRoad_ene UK'!P24</f>
        <v>79121.724209988228</v>
      </c>
      <c r="Q24" s="31">
        <f>'TrRoad_ene EU28'!Q24-'TrRoad_ene UK'!Q24</f>
        <v>81821.923918848333</v>
      </c>
    </row>
    <row r="25" spans="1:19" ht="11.5" customHeight="1" x14ac:dyDescent="0.35">
      <c r="A25" s="32" t="s">
        <v>39</v>
      </c>
      <c r="B25" s="31">
        <f>'TrRoad_ene EU28'!B25-'TrRoad_ene UK'!B25</f>
        <v>212.05075317479327</v>
      </c>
      <c r="C25" s="31">
        <f>'TrRoad_ene EU28'!C25-'TrRoad_ene UK'!C25</f>
        <v>257.17633914874637</v>
      </c>
      <c r="D25" s="31">
        <f>'TrRoad_ene EU28'!D25-'TrRoad_ene UK'!D25</f>
        <v>322.46094521017443</v>
      </c>
      <c r="E25" s="31">
        <f>'TrRoad_ene EU28'!E25-'TrRoad_ene UK'!E25</f>
        <v>409.99648434704102</v>
      </c>
      <c r="F25" s="31">
        <f>'TrRoad_ene EU28'!F25-'TrRoad_ene UK'!F25</f>
        <v>608.60863699591073</v>
      </c>
      <c r="G25" s="31">
        <f>'TrRoad_ene EU28'!G25-'TrRoad_ene UK'!G25</f>
        <v>1009.3828494650207</v>
      </c>
      <c r="H25" s="31">
        <f>'TrRoad_ene EU28'!H25-'TrRoad_ene UK'!H25</f>
        <v>1702.164416615652</v>
      </c>
      <c r="I25" s="31">
        <f>'TrRoad_ene EU28'!I25-'TrRoad_ene UK'!I25</f>
        <v>2414.2876283850251</v>
      </c>
      <c r="J25" s="31">
        <f>'TrRoad_ene EU28'!J25-'TrRoad_ene UK'!J25</f>
        <v>2898.0895983615264</v>
      </c>
      <c r="K25" s="31">
        <f>'TrRoad_ene EU28'!K25-'TrRoad_ene UK'!K25</f>
        <v>3558.7798732755246</v>
      </c>
      <c r="L25" s="31">
        <f>'TrRoad_ene EU28'!L25-'TrRoad_ene UK'!L25</f>
        <v>3954.4834072607214</v>
      </c>
      <c r="M25" s="31">
        <f>'TrRoad_ene EU28'!M25-'TrRoad_ene UK'!M25</f>
        <v>4227.7376426355368</v>
      </c>
      <c r="N25" s="31">
        <f>'TrRoad_ene EU28'!N25-'TrRoad_ene UK'!N25</f>
        <v>4775.0722537545871</v>
      </c>
      <c r="O25" s="31">
        <f>'TrRoad_ene EU28'!O25-'TrRoad_ene UK'!O25</f>
        <v>4175.4031468514413</v>
      </c>
      <c r="P25" s="31">
        <f>'TrRoad_ene EU28'!P25-'TrRoad_ene UK'!P25</f>
        <v>4689.6803532446274</v>
      </c>
      <c r="Q25" s="31">
        <f>'TrRoad_ene EU28'!Q25-'TrRoad_ene UK'!Q25</f>
        <v>4811.2320708539337</v>
      </c>
      <c r="R25" s="60">
        <f>Q25/Q24</f>
        <v>5.880125815210302E-2</v>
      </c>
    </row>
    <row r="26" spans="1:19" ht="11.5" customHeight="1" x14ac:dyDescent="0.35">
      <c r="A26" s="19" t="s">
        <v>43</v>
      </c>
      <c r="B26" s="31">
        <f>'TrRoad_ene EU28'!B26-'TrRoad_ene UK'!B26</f>
        <v>3490.1990304548076</v>
      </c>
      <c r="C26" s="31">
        <f>'TrRoad_ene EU28'!C26-'TrRoad_ene UK'!C26</f>
        <v>3666.6926029249666</v>
      </c>
      <c r="D26" s="31">
        <f>'TrRoad_ene EU28'!D26-'TrRoad_ene UK'!D26</f>
        <v>3873.472006316184</v>
      </c>
      <c r="E26" s="31">
        <f>'TrRoad_ene EU28'!E26-'TrRoad_ene UK'!E26</f>
        <v>4009.1167727123002</v>
      </c>
      <c r="F26" s="31">
        <f>'TrRoad_ene EU28'!F26-'TrRoad_ene UK'!F26</f>
        <v>4323.7232334002019</v>
      </c>
      <c r="G26" s="31">
        <f>'TrRoad_ene EU28'!G26-'TrRoad_ene UK'!G26</f>
        <v>4454.7086576349884</v>
      </c>
      <c r="H26" s="31">
        <f>'TrRoad_ene EU28'!H26-'TrRoad_ene UK'!H26</f>
        <v>4594.5995565376479</v>
      </c>
      <c r="I26" s="31">
        <f>'TrRoad_ene EU28'!I26-'TrRoad_ene UK'!I26</f>
        <v>4560.064907611114</v>
      </c>
      <c r="J26" s="31">
        <f>'TrRoad_ene EU28'!J26-'TrRoad_ene UK'!J26</f>
        <v>4693.7489183984717</v>
      </c>
      <c r="K26" s="31">
        <f>'TrRoad_ene EU28'!K26-'TrRoad_ene UK'!K26</f>
        <v>4931.0539466781856</v>
      </c>
      <c r="L26" s="31">
        <f>'TrRoad_ene EU28'!L26-'TrRoad_ene UK'!L26</f>
        <v>4970.0921180062887</v>
      </c>
      <c r="M26" s="31">
        <f>'TrRoad_ene EU28'!M26-'TrRoad_ene UK'!M26</f>
        <v>5170.2569246388048</v>
      </c>
      <c r="N26" s="31">
        <f>'TrRoad_ene EU28'!N26-'TrRoad_ene UK'!N26</f>
        <v>5147.821324384453</v>
      </c>
      <c r="O26" s="31">
        <f>'TrRoad_ene EU28'!O26-'TrRoad_ene UK'!O26</f>
        <v>5464.2690067494532</v>
      </c>
      <c r="P26" s="31">
        <f>'TrRoad_ene EU28'!P26-'TrRoad_ene UK'!P26</f>
        <v>5512.3590087602133</v>
      </c>
      <c r="Q26" s="31">
        <f>'TrRoad_ene EU28'!Q26-'TrRoad_ene UK'!Q26</f>
        <v>5571.1378191219646</v>
      </c>
    </row>
    <row r="27" spans="1:19" ht="11.5" customHeight="1" x14ac:dyDescent="0.35">
      <c r="A27" s="19" t="s">
        <v>44</v>
      </c>
      <c r="B27" s="31">
        <f>'TrRoad_ene EU28'!B27-'TrRoad_ene UK'!B27</f>
        <v>299.23503055384805</v>
      </c>
      <c r="C27" s="31">
        <f>'TrRoad_ene EU28'!C27-'TrRoad_ene UK'!C27</f>
        <v>343.43232990593089</v>
      </c>
      <c r="D27" s="31">
        <f>'TrRoad_ene EU28'!D27-'TrRoad_ene UK'!D27</f>
        <v>342.0203971876756</v>
      </c>
      <c r="E27" s="31">
        <f>'TrRoad_ene EU28'!E27-'TrRoad_ene UK'!E27</f>
        <v>334.43855311542688</v>
      </c>
      <c r="F27" s="31">
        <f>'TrRoad_ene EU28'!F27-'TrRoad_ene UK'!F27</f>
        <v>347.08291092452572</v>
      </c>
      <c r="G27" s="31">
        <f>'TrRoad_ene EU28'!G27-'TrRoad_ene UK'!G27</f>
        <v>420.67141840681597</v>
      </c>
      <c r="H27" s="31">
        <f>'TrRoad_ene EU28'!H27-'TrRoad_ene UK'!H27</f>
        <v>477.0840985295909</v>
      </c>
      <c r="I27" s="31">
        <f>'TrRoad_ene EU28'!I27-'TrRoad_ene UK'!I27</f>
        <v>532.35946755085251</v>
      </c>
      <c r="J27" s="31">
        <f>'TrRoad_ene EU28'!J27-'TrRoad_ene UK'!J27</f>
        <v>580.43447128267087</v>
      </c>
      <c r="K27" s="31">
        <f>'TrRoad_ene EU28'!K27-'TrRoad_ene UK'!K27</f>
        <v>662.11523840298821</v>
      </c>
      <c r="L27" s="31">
        <f>'TrRoad_ene EU28'!L27-'TrRoad_ene UK'!L27</f>
        <v>754.91062924566904</v>
      </c>
      <c r="M27" s="31">
        <f>'TrRoad_ene EU28'!M27-'TrRoad_ene UK'!M27</f>
        <v>784.84505383331998</v>
      </c>
      <c r="N27" s="31">
        <f>'TrRoad_ene EU28'!N27-'TrRoad_ene UK'!N27</f>
        <v>847.69175586334359</v>
      </c>
      <c r="O27" s="31">
        <f>'TrRoad_ene EU28'!O27-'TrRoad_ene UK'!O27</f>
        <v>917.66373947233035</v>
      </c>
      <c r="P27" s="31">
        <f>'TrRoad_ene EU28'!P27-'TrRoad_ene UK'!P27</f>
        <v>994.48404446496568</v>
      </c>
      <c r="Q27" s="31">
        <f>'TrRoad_ene EU28'!Q27-'TrRoad_ene UK'!Q27</f>
        <v>1032.8177560763654</v>
      </c>
    </row>
    <row r="28" spans="1:19" ht="11.5" customHeight="1" x14ac:dyDescent="0.35">
      <c r="A28" s="32" t="s">
        <v>45</v>
      </c>
      <c r="B28" s="31">
        <f>'TrRoad_ene EU28'!B28-'TrRoad_ene UK'!B28</f>
        <v>0</v>
      </c>
      <c r="C28" s="31">
        <f>'TrRoad_ene EU28'!C28-'TrRoad_ene UK'!C28</f>
        <v>0</v>
      </c>
      <c r="D28" s="31">
        <f>'TrRoad_ene EU28'!D28-'TrRoad_ene UK'!D28</f>
        <v>0</v>
      </c>
      <c r="E28" s="31">
        <f>'TrRoad_ene EU28'!E28-'TrRoad_ene UK'!E28</f>
        <v>0</v>
      </c>
      <c r="F28" s="31">
        <f>'TrRoad_ene EU28'!F28-'TrRoad_ene UK'!F28</f>
        <v>0</v>
      </c>
      <c r="G28" s="31">
        <f>'TrRoad_ene EU28'!G28-'TrRoad_ene UK'!G28</f>
        <v>0</v>
      </c>
      <c r="H28" s="31">
        <f>'TrRoad_ene EU28'!H28-'TrRoad_ene UK'!H28</f>
        <v>0</v>
      </c>
      <c r="I28" s="31">
        <f>'TrRoad_ene EU28'!I28-'TrRoad_ene UK'!I28</f>
        <v>0</v>
      </c>
      <c r="J28" s="31">
        <f>'TrRoad_ene EU28'!J28-'TrRoad_ene UK'!J28</f>
        <v>3.4479304828400927</v>
      </c>
      <c r="K28" s="31">
        <f>'TrRoad_ene EU28'!K28-'TrRoad_ene UK'!K28</f>
        <v>4.8762832488608643</v>
      </c>
      <c r="L28" s="31">
        <f>'TrRoad_ene EU28'!L28-'TrRoad_ene UK'!L28</f>
        <v>14.385467800584792</v>
      </c>
      <c r="M28" s="31">
        <f>'TrRoad_ene EU28'!M28-'TrRoad_ene UK'!M28</f>
        <v>24.51435988976144</v>
      </c>
      <c r="N28" s="31">
        <f>'TrRoad_ene EU28'!N28-'TrRoad_ene UK'!N28</f>
        <v>40.946008017110707</v>
      </c>
      <c r="O28" s="31">
        <f>'TrRoad_ene EU28'!O28-'TrRoad_ene UK'!O28</f>
        <v>50.586994906092741</v>
      </c>
      <c r="P28" s="31">
        <f>'TrRoad_ene EU28'!P28-'TrRoad_ene UK'!P28</f>
        <v>57.26634891860629</v>
      </c>
      <c r="Q28" s="31">
        <f>'TrRoad_ene EU28'!Q28-'TrRoad_ene UK'!Q28</f>
        <v>51.599980668448353</v>
      </c>
      <c r="R28" s="60">
        <f>Q28/Q27</f>
        <v>4.9960392687742584E-2</v>
      </c>
    </row>
    <row r="29" spans="1:19" ht="11.5" customHeight="1" x14ac:dyDescent="0.35">
      <c r="A29" s="19" t="s">
        <v>46</v>
      </c>
      <c r="B29" s="31">
        <f>'TrRoad_ene EU28'!B29-'TrRoad_ene UK'!B29</f>
        <v>0</v>
      </c>
      <c r="C29" s="31">
        <f>'TrRoad_ene EU28'!C29-'TrRoad_ene UK'!C29</f>
        <v>0</v>
      </c>
      <c r="D29" s="31">
        <f>'TrRoad_ene EU28'!D29-'TrRoad_ene UK'!D29</f>
        <v>0</v>
      </c>
      <c r="E29" s="31">
        <f>'TrRoad_ene EU28'!E29-'TrRoad_ene UK'!E29</f>
        <v>0</v>
      </c>
      <c r="F29" s="31">
        <f>'TrRoad_ene EU28'!F29-'TrRoad_ene UK'!F29</f>
        <v>0</v>
      </c>
      <c r="G29" s="31">
        <f>'TrRoad_ene EU28'!G29-'TrRoad_ene UK'!G29</f>
        <v>0</v>
      </c>
      <c r="H29" s="31">
        <f>'TrRoad_ene EU28'!H29-'TrRoad_ene UK'!H29</f>
        <v>0</v>
      </c>
      <c r="I29" s="31">
        <f>'TrRoad_ene EU28'!I29-'TrRoad_ene UK'!I29</f>
        <v>0</v>
      </c>
      <c r="J29" s="31">
        <f>'TrRoad_ene EU28'!J29-'TrRoad_ene UK'!J29</f>
        <v>5.9276321964806887E-2</v>
      </c>
      <c r="K29" s="31">
        <f>'TrRoad_ene EU28'!K29-'TrRoad_ene UK'!K29</f>
        <v>7.5172790844974163E-2</v>
      </c>
      <c r="L29" s="31">
        <f>'TrRoad_ene EU28'!L29-'TrRoad_ene UK'!L29</f>
        <v>0.19764750557525032</v>
      </c>
      <c r="M29" s="31">
        <f>'TrRoad_ene EU28'!M29-'TrRoad_ene UK'!M29</f>
        <v>0.27745103694537565</v>
      </c>
      <c r="N29" s="31">
        <f>'TrRoad_ene EU28'!N29-'TrRoad_ene UK'!N29</f>
        <v>2.8591441920246354</v>
      </c>
      <c r="O29" s="31">
        <f>'TrRoad_ene EU28'!O29-'TrRoad_ene UK'!O29</f>
        <v>11.693285730165243</v>
      </c>
      <c r="P29" s="31">
        <f>'TrRoad_ene EU28'!P29-'TrRoad_ene UK'!P29</f>
        <v>35.011065903937848</v>
      </c>
      <c r="Q29" s="31">
        <f>'TrRoad_ene EU28'!Q29-'TrRoad_ene UK'!Q29</f>
        <v>63.937972196336787</v>
      </c>
    </row>
    <row r="30" spans="1:19" ht="11.5" customHeight="1" x14ac:dyDescent="0.35">
      <c r="A30" s="32" t="s">
        <v>39</v>
      </c>
      <c r="B30" s="31">
        <f>'TrRoad_ene EU28'!B30-'TrRoad_ene UK'!B30</f>
        <v>0</v>
      </c>
      <c r="C30" s="31">
        <f>'TrRoad_ene EU28'!C30-'TrRoad_ene UK'!C30</f>
        <v>0</v>
      </c>
      <c r="D30" s="31">
        <f>'TrRoad_ene EU28'!D30-'TrRoad_ene UK'!D30</f>
        <v>0</v>
      </c>
      <c r="E30" s="31">
        <f>'TrRoad_ene EU28'!E30-'TrRoad_ene UK'!E30</f>
        <v>0</v>
      </c>
      <c r="F30" s="31">
        <f>'TrRoad_ene EU28'!F30-'TrRoad_ene UK'!F30</f>
        <v>0</v>
      </c>
      <c r="G30" s="31">
        <f>'TrRoad_ene EU28'!G30-'TrRoad_ene UK'!G30</f>
        <v>0</v>
      </c>
      <c r="H30" s="31">
        <f>'TrRoad_ene EU28'!H30-'TrRoad_ene UK'!H30</f>
        <v>0</v>
      </c>
      <c r="I30" s="31">
        <f>'TrRoad_ene EU28'!I30-'TrRoad_ene UK'!I30</f>
        <v>0</v>
      </c>
      <c r="J30" s="31">
        <f>'TrRoad_ene EU28'!J30-'TrRoad_ene UK'!J30</f>
        <v>2.2021574197410025E-3</v>
      </c>
      <c r="K30" s="31">
        <f>'TrRoad_ene EU28'!K30-'TrRoad_ene UK'!K30</f>
        <v>2.6400784444865393E-3</v>
      </c>
      <c r="L30" s="31">
        <f>'TrRoad_ene EU28'!L30-'TrRoad_ene UK'!L30</f>
        <v>3.4380865409579394E-3</v>
      </c>
      <c r="M30" s="31">
        <f>'TrRoad_ene EU28'!M30-'TrRoad_ene UK'!M30</f>
        <v>6.368622653156574E-3</v>
      </c>
      <c r="N30" s="31">
        <f>'TrRoad_ene EU28'!N30-'TrRoad_ene UK'!N30</f>
        <v>5.2019075819253434E-2</v>
      </c>
      <c r="O30" s="31">
        <f>'TrRoad_ene EU28'!O30-'TrRoad_ene UK'!O30</f>
        <v>0.15373062754104619</v>
      </c>
      <c r="P30" s="31">
        <f>'TrRoad_ene EU28'!P30-'TrRoad_ene UK'!P30</f>
        <v>0.46336131297499539</v>
      </c>
      <c r="Q30" s="31">
        <f>'TrRoad_ene EU28'!Q30-'TrRoad_ene UK'!Q30</f>
        <v>1.0923623333532277</v>
      </c>
      <c r="R30" s="60">
        <f>Q30/Q29</f>
        <v>1.7084719703009486E-2</v>
      </c>
    </row>
    <row r="31" spans="1:19" ht="11.5" customHeight="1" x14ac:dyDescent="0.35">
      <c r="A31" s="32" t="s">
        <v>47</v>
      </c>
      <c r="B31" s="31">
        <f>'TrRoad_ene EU28'!B31-'TrRoad_ene UK'!B31</f>
        <v>0</v>
      </c>
      <c r="C31" s="31">
        <f>'TrRoad_ene EU28'!C31-'TrRoad_ene UK'!C31</f>
        <v>0</v>
      </c>
      <c r="D31" s="31">
        <f>'TrRoad_ene EU28'!D31-'TrRoad_ene UK'!D31</f>
        <v>0</v>
      </c>
      <c r="E31" s="31">
        <f>'TrRoad_ene EU28'!E31-'TrRoad_ene UK'!E31</f>
        <v>0</v>
      </c>
      <c r="F31" s="31">
        <f>'TrRoad_ene EU28'!F31-'TrRoad_ene UK'!F31</f>
        <v>0</v>
      </c>
      <c r="G31" s="31">
        <f>'TrRoad_ene EU28'!G31-'TrRoad_ene UK'!G31</f>
        <v>0</v>
      </c>
      <c r="H31" s="31">
        <f>'TrRoad_ene EU28'!H31-'TrRoad_ene UK'!H31</f>
        <v>0</v>
      </c>
      <c r="I31" s="31">
        <f>'TrRoad_ene EU28'!I31-'TrRoad_ene UK'!I31</f>
        <v>0</v>
      </c>
      <c r="J31" s="31">
        <f>'TrRoad_ene EU28'!J31-'TrRoad_ene UK'!J31</f>
        <v>1.9651635127603605E-2</v>
      </c>
      <c r="K31" s="31">
        <f>'TrRoad_ene EU28'!K31-'TrRoad_ene UK'!K31</f>
        <v>2.4785078489017884E-2</v>
      </c>
      <c r="L31" s="31">
        <f>'TrRoad_ene EU28'!L31-'TrRoad_ene UK'!L31</f>
        <v>6.264994835986272E-2</v>
      </c>
      <c r="M31" s="31">
        <f>'TrRoad_ene EU28'!M31-'TrRoad_ene UK'!M31</f>
        <v>9.789898535018926E-2</v>
      </c>
      <c r="N31" s="31">
        <f>'TrRoad_ene EU28'!N31-'TrRoad_ene UK'!N31</f>
        <v>0.83732658944338967</v>
      </c>
      <c r="O31" s="31">
        <f>'TrRoad_ene EU28'!O31-'TrRoad_ene UK'!O31</f>
        <v>3.8495758862956366</v>
      </c>
      <c r="P31" s="31">
        <f>'TrRoad_ene EU28'!P31-'TrRoad_ene UK'!P31</f>
        <v>12.110770091062992</v>
      </c>
      <c r="Q31" s="31">
        <f>'TrRoad_ene EU28'!Q31-'TrRoad_ene UK'!Q31</f>
        <v>22.741474951191805</v>
      </c>
      <c r="R31" s="60">
        <f>Q31/Q29</f>
        <v>0.35568026588892565</v>
      </c>
      <c r="S31" s="60"/>
    </row>
    <row r="32" spans="1:19" ht="11.5" customHeight="1" x14ac:dyDescent="0.35">
      <c r="A32" s="19" t="s">
        <v>48</v>
      </c>
      <c r="B32" s="31">
        <f>'TrRoad_ene EU28'!B32-'TrRoad_ene UK'!B32</f>
        <v>0</v>
      </c>
      <c r="C32" s="31">
        <f>'TrRoad_ene EU28'!C32-'TrRoad_ene UK'!C32</f>
        <v>0</v>
      </c>
      <c r="D32" s="31">
        <f>'TrRoad_ene EU28'!D32-'TrRoad_ene UK'!D32</f>
        <v>0</v>
      </c>
      <c r="E32" s="31">
        <f>'TrRoad_ene EU28'!E32-'TrRoad_ene UK'!E32</f>
        <v>2.2020951678335282E-3</v>
      </c>
      <c r="F32" s="31">
        <f>'TrRoad_ene EU28'!F32-'TrRoad_ene UK'!F32</f>
        <v>3.2213009200931773E-3</v>
      </c>
      <c r="G32" s="31">
        <f>'TrRoad_ene EU28'!G32-'TrRoad_ene UK'!G32</f>
        <v>3.8422857932064562E-3</v>
      </c>
      <c r="H32" s="31">
        <f>'TrRoad_ene EU28'!H32-'TrRoad_ene UK'!H32</f>
        <v>1.8724973429266541E-2</v>
      </c>
      <c r="I32" s="31">
        <f>'TrRoad_ene EU28'!I32-'TrRoad_ene UK'!I32</f>
        <v>2.8202541325448045E-2</v>
      </c>
      <c r="J32" s="31">
        <f>'TrRoad_ene EU28'!J32-'TrRoad_ene UK'!J32</f>
        <v>0.50983001999366273</v>
      </c>
      <c r="K32" s="31">
        <f>'TrRoad_ene EU28'!K32-'TrRoad_ene UK'!K32</f>
        <v>1.0276849712487521</v>
      </c>
      <c r="L32" s="31">
        <f>'TrRoad_ene EU28'!L32-'TrRoad_ene UK'!L32</f>
        <v>3.2173088072207148</v>
      </c>
      <c r="M32" s="31">
        <f>'TrRoad_ene EU28'!M32-'TrRoad_ene UK'!M32</f>
        <v>9.3264606107762251</v>
      </c>
      <c r="N32" s="31">
        <f>'TrRoad_ene EU28'!N32-'TrRoad_ene UK'!N32</f>
        <v>15.040222205733633</v>
      </c>
      <c r="O32" s="31">
        <f>'TrRoad_ene EU28'!O32-'TrRoad_ene UK'!O32</f>
        <v>24.681990784398916</v>
      </c>
      <c r="P32" s="31">
        <f>'TrRoad_ene EU28'!P32-'TrRoad_ene UK'!P32</f>
        <v>37.734106430037656</v>
      </c>
      <c r="Q32" s="31">
        <f>'TrRoad_ene EU28'!Q32-'TrRoad_ene UK'!Q32</f>
        <v>57.637195832377451</v>
      </c>
    </row>
    <row r="33" spans="1:18" ht="11.5" customHeight="1" x14ac:dyDescent="0.35">
      <c r="A33" s="29" t="s">
        <v>49</v>
      </c>
      <c r="B33" s="30">
        <f>B34+B36+B38+B39+B41</f>
        <v>13373.656267850767</v>
      </c>
      <c r="C33" s="30">
        <f t="shared" ref="C33:Q33" si="14">C34+C36+C38+C39+C41</f>
        <v>13394.284241023746</v>
      </c>
      <c r="D33" s="30">
        <f t="shared" si="14"/>
        <v>13315.722838474077</v>
      </c>
      <c r="E33" s="30">
        <f t="shared" si="14"/>
        <v>13320.075274742538</v>
      </c>
      <c r="F33" s="30">
        <f t="shared" si="14"/>
        <v>13398.234123178376</v>
      </c>
      <c r="G33" s="30">
        <f t="shared" si="14"/>
        <v>13195.668770736025</v>
      </c>
      <c r="H33" s="30">
        <f t="shared" si="14"/>
        <v>13312.033442131689</v>
      </c>
      <c r="I33" s="30">
        <f t="shared" si="14"/>
        <v>13359.718674101159</v>
      </c>
      <c r="J33" s="30">
        <f t="shared" si="14"/>
        <v>13412.682839991452</v>
      </c>
      <c r="K33" s="30">
        <f t="shared" si="14"/>
        <v>13258.594979250136</v>
      </c>
      <c r="L33" s="30">
        <f t="shared" si="14"/>
        <v>13252.556359199431</v>
      </c>
      <c r="M33" s="30">
        <f t="shared" si="14"/>
        <v>13204.617465165626</v>
      </c>
      <c r="N33" s="30">
        <f t="shared" si="14"/>
        <v>12879.51441783922</v>
      </c>
      <c r="O33" s="30">
        <f t="shared" si="14"/>
        <v>12878.720622450905</v>
      </c>
      <c r="P33" s="30">
        <f t="shared" si="14"/>
        <v>13065.985975186599</v>
      </c>
      <c r="Q33" s="30">
        <f t="shared" si="14"/>
        <v>13579.100987876685</v>
      </c>
    </row>
    <row r="34" spans="1:18" ht="11.5" customHeight="1" x14ac:dyDescent="0.35">
      <c r="A34" s="19" t="s">
        <v>41</v>
      </c>
      <c r="B34" s="31">
        <f>'TrRoad_ene EU28'!B34-'TrRoad_ene UK'!B34</f>
        <v>63.278537468403755</v>
      </c>
      <c r="C34" s="31">
        <f>'TrRoad_ene EU28'!C34-'TrRoad_ene UK'!C34</f>
        <v>59.84746874737575</v>
      </c>
      <c r="D34" s="31">
        <f>'TrRoad_ene EU28'!D34-'TrRoad_ene UK'!D34</f>
        <v>56.804699840753699</v>
      </c>
      <c r="E34" s="31">
        <f>'TrRoad_ene EU28'!E34-'TrRoad_ene UK'!E34</f>
        <v>47.02991463976484</v>
      </c>
      <c r="F34" s="31">
        <f>'TrRoad_ene EU28'!F34-'TrRoad_ene UK'!F34</f>
        <v>41.578624336086584</v>
      </c>
      <c r="G34" s="31">
        <f>'TrRoad_ene EU28'!G34-'TrRoad_ene UK'!G34</f>
        <v>36.521971391535871</v>
      </c>
      <c r="H34" s="31">
        <f>'TrRoad_ene EU28'!H34-'TrRoad_ene UK'!H34</f>
        <v>33.629850905910452</v>
      </c>
      <c r="I34" s="31">
        <f>'TrRoad_ene EU28'!I34-'TrRoad_ene UK'!I34</f>
        <v>29.234139728874862</v>
      </c>
      <c r="J34" s="31">
        <f>'TrRoad_ene EU28'!J34-'TrRoad_ene UK'!J34</f>
        <v>26.543652164100507</v>
      </c>
      <c r="K34" s="31">
        <f>'TrRoad_ene EU28'!K34-'TrRoad_ene UK'!K34</f>
        <v>23.262670425324014</v>
      </c>
      <c r="L34" s="31">
        <f>'TrRoad_ene EU28'!L34-'TrRoad_ene UK'!L34</f>
        <v>20.742244385173006</v>
      </c>
      <c r="M34" s="31">
        <f>'TrRoad_ene EU28'!M34-'TrRoad_ene UK'!M34</f>
        <v>18.349516119185797</v>
      </c>
      <c r="N34" s="31">
        <f>'TrRoad_ene EU28'!N34-'TrRoad_ene UK'!N34</f>
        <v>16.262473005398643</v>
      </c>
      <c r="O34" s="31">
        <f>'TrRoad_ene EU28'!O34-'TrRoad_ene UK'!O34</f>
        <v>16.249363355943739</v>
      </c>
      <c r="P34" s="31">
        <f>'TrRoad_ene EU28'!P34-'TrRoad_ene UK'!P34</f>
        <v>13.909073311937176</v>
      </c>
      <c r="Q34" s="31">
        <f>'TrRoad_ene EU28'!Q34-'TrRoad_ene UK'!Q34</f>
        <v>12.695515409056817</v>
      </c>
    </row>
    <row r="35" spans="1:18" ht="11.5" customHeight="1" x14ac:dyDescent="0.35">
      <c r="A35" s="32" t="s">
        <v>39</v>
      </c>
      <c r="B35" s="31">
        <f>'TrRoad_ene EU28'!B35-'TrRoad_ene UK'!B35</f>
        <v>1.5081858342509006E-2</v>
      </c>
      <c r="C35" s="31">
        <f>'TrRoad_ene EU28'!C35-'TrRoad_ene UK'!C35</f>
        <v>2.8203233537966381E-2</v>
      </c>
      <c r="D35" s="31">
        <f>'TrRoad_ene EU28'!D35-'TrRoad_ene UK'!D35</f>
        <v>7.5571983414587748E-2</v>
      </c>
      <c r="E35" s="31">
        <f>'TrRoad_ene EU28'!E35-'TrRoad_ene UK'!E35</f>
        <v>0.10432822647066545</v>
      </c>
      <c r="F35" s="31">
        <f>'TrRoad_ene EU28'!F35-'TrRoad_ene UK'!F35</f>
        <v>0.11656467115063275</v>
      </c>
      <c r="G35" s="31">
        <f>'TrRoad_ene EU28'!G35-'TrRoad_ene UK'!G35</f>
        <v>0.13311773355711989</v>
      </c>
      <c r="H35" s="31">
        <f>'TrRoad_ene EU28'!H35-'TrRoad_ene UK'!H35</f>
        <v>0.21003917037888345</v>
      </c>
      <c r="I35" s="31">
        <f>'TrRoad_ene EU28'!I35-'TrRoad_ene UK'!I35</f>
        <v>0.24146806996336106</v>
      </c>
      <c r="J35" s="31">
        <f>'TrRoad_ene EU28'!J35-'TrRoad_ene UK'!J35</f>
        <v>0.40571068721844156</v>
      </c>
      <c r="K35" s="31">
        <f>'TrRoad_ene EU28'!K35-'TrRoad_ene UK'!K35</f>
        <v>0.5413866466743994</v>
      </c>
      <c r="L35" s="31">
        <f>'TrRoad_ene EU28'!L35-'TrRoad_ene UK'!L35</f>
        <v>0.7657426723934041</v>
      </c>
      <c r="M35" s="31">
        <f>'TrRoad_ene EU28'!M35-'TrRoad_ene UK'!M35</f>
        <v>0.69865922582057427</v>
      </c>
      <c r="N35" s="31">
        <f>'TrRoad_ene EU28'!N35-'TrRoad_ene UK'!N35</f>
        <v>0.59597451162596415</v>
      </c>
      <c r="O35" s="31">
        <f>'TrRoad_ene EU28'!O35-'TrRoad_ene UK'!O35</f>
        <v>0.53697291363910316</v>
      </c>
      <c r="P35" s="31">
        <f>'TrRoad_ene EU28'!P35-'TrRoad_ene UK'!P35</f>
        <v>0.51162115095606187</v>
      </c>
      <c r="Q35" s="31">
        <f>'TrRoad_ene EU28'!Q35-'TrRoad_ene UK'!Q35</f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f>'TrRoad_ene EU28'!B36-'TrRoad_ene UK'!B36</f>
        <v>13206.459840786394</v>
      </c>
      <c r="C36" s="31">
        <f>'TrRoad_ene EU28'!C36-'TrRoad_ene UK'!C36</f>
        <v>13192.382796427122</v>
      </c>
      <c r="D36" s="31">
        <f>'TrRoad_ene EU28'!D36-'TrRoad_ene UK'!D36</f>
        <v>13114.006659478135</v>
      </c>
      <c r="E36" s="31">
        <f>'TrRoad_ene EU28'!E36-'TrRoad_ene UK'!E36</f>
        <v>13076.895650645723</v>
      </c>
      <c r="F36" s="31">
        <f>'TrRoad_ene EU28'!F36-'TrRoad_ene UK'!F36</f>
        <v>13131.189434919181</v>
      </c>
      <c r="G36" s="31">
        <f>'TrRoad_ene EU28'!G36-'TrRoad_ene UK'!G36</f>
        <v>12923.7629998586</v>
      </c>
      <c r="H36" s="31">
        <f>'TrRoad_ene EU28'!H36-'TrRoad_ene UK'!H36</f>
        <v>12982.76184286679</v>
      </c>
      <c r="I36" s="31">
        <f>'TrRoad_ene EU28'!I36-'TrRoad_ene UK'!I36</f>
        <v>13010.427215409436</v>
      </c>
      <c r="J36" s="31">
        <f>'TrRoad_ene EU28'!J36-'TrRoad_ene UK'!J36</f>
        <v>13048.595871681748</v>
      </c>
      <c r="K36" s="31">
        <f>'TrRoad_ene EU28'!K36-'TrRoad_ene UK'!K36</f>
        <v>12852.127345190111</v>
      </c>
      <c r="L36" s="31">
        <f>'TrRoad_ene EU28'!L36-'TrRoad_ene UK'!L36</f>
        <v>12811.108856987259</v>
      </c>
      <c r="M36" s="31">
        <f>'TrRoad_ene EU28'!M36-'TrRoad_ene UK'!M36</f>
        <v>12694.914048756356</v>
      </c>
      <c r="N36" s="31">
        <f>'TrRoad_ene EU28'!N36-'TrRoad_ene UK'!N36</f>
        <v>12305.622013212962</v>
      </c>
      <c r="O36" s="31">
        <f>'TrRoad_ene EU28'!O36-'TrRoad_ene UK'!O36</f>
        <v>12274.621012402009</v>
      </c>
      <c r="P36" s="31">
        <f>'TrRoad_ene EU28'!P36-'TrRoad_ene UK'!P36</f>
        <v>12444.368738965632</v>
      </c>
      <c r="Q36" s="31">
        <f>'TrRoad_ene EU28'!Q36-'TrRoad_ene UK'!Q36</f>
        <v>12722.190069202312</v>
      </c>
    </row>
    <row r="37" spans="1:18" ht="11.5" customHeight="1" x14ac:dyDescent="0.35">
      <c r="A37" s="32" t="s">
        <v>39</v>
      </c>
      <c r="B37" s="31">
        <f>'TrRoad_ene EU28'!B37-'TrRoad_ene UK'!B37</f>
        <v>53.214257475533579</v>
      </c>
      <c r="C37" s="31">
        <f>'TrRoad_ene EU28'!C37-'TrRoad_ene UK'!C37</f>
        <v>64.57283534518929</v>
      </c>
      <c r="D37" s="31">
        <f>'TrRoad_ene EU28'!D37-'TrRoad_ene UK'!D37</f>
        <v>71.891002879190481</v>
      </c>
      <c r="E37" s="31">
        <f>'TrRoad_ene EU28'!E37-'TrRoad_ene UK'!E37</f>
        <v>84.083387732571339</v>
      </c>
      <c r="F37" s="31">
        <f>'TrRoad_ene EU28'!F37-'TrRoad_ene UK'!F37</f>
        <v>116.06122758514923</v>
      </c>
      <c r="G37" s="31">
        <f>'TrRoad_ene EU28'!G37-'TrRoad_ene UK'!G37</f>
        <v>179.19644385801269</v>
      </c>
      <c r="H37" s="31">
        <f>'TrRoad_ene EU28'!H37-'TrRoad_ene UK'!H37</f>
        <v>299.21134583383895</v>
      </c>
      <c r="I37" s="31">
        <f>'TrRoad_ene EU28'!I37-'TrRoad_ene UK'!I37</f>
        <v>396.5615084974778</v>
      </c>
      <c r="J37" s="31">
        <f>'TrRoad_ene EU28'!J37-'TrRoad_ene UK'!J37</f>
        <v>498.65221869496258</v>
      </c>
      <c r="K37" s="31">
        <f>'TrRoad_ene EU28'!K37-'TrRoad_ene UK'!K37</f>
        <v>587.96450189611949</v>
      </c>
      <c r="L37" s="31">
        <f>'TrRoad_ene EU28'!L37-'TrRoad_ene UK'!L37</f>
        <v>626.96527921827249</v>
      </c>
      <c r="M37" s="31">
        <f>'TrRoad_ene EU28'!M37-'TrRoad_ene UK'!M37</f>
        <v>673.23984086165592</v>
      </c>
      <c r="N37" s="31">
        <f>'TrRoad_ene EU28'!N37-'TrRoad_ene UK'!N37</f>
        <v>730.22275305017399</v>
      </c>
      <c r="O37" s="31">
        <f>'TrRoad_ene EU28'!O37-'TrRoad_ene UK'!O37</f>
        <v>691.55577401298899</v>
      </c>
      <c r="P37" s="31">
        <f>'TrRoad_ene EU28'!P37-'TrRoad_ene UK'!P37</f>
        <v>743.79876689700734</v>
      </c>
      <c r="Q37" s="31">
        <f>'TrRoad_ene EU28'!Q37-'TrRoad_ene UK'!Q37</f>
        <v>767.76670034944095</v>
      </c>
      <c r="R37" s="60">
        <f>Q37/Q36</f>
        <v>6.0348626783059869E-2</v>
      </c>
    </row>
    <row r="38" spans="1:18" ht="11.5" customHeight="1" x14ac:dyDescent="0.35">
      <c r="A38" s="19" t="s">
        <v>43</v>
      </c>
      <c r="B38" s="31">
        <f>'TrRoad_ene EU28'!B38-'TrRoad_ene UK'!B38</f>
        <v>13.224308383359222</v>
      </c>
      <c r="C38" s="31">
        <f>'TrRoad_ene EU28'!C38-'TrRoad_ene UK'!C38</f>
        <v>12.882763821341015</v>
      </c>
      <c r="D38" s="31">
        <f>'TrRoad_ene EU28'!D38-'TrRoad_ene UK'!D38</f>
        <v>12.2307804088308</v>
      </c>
      <c r="E38" s="31">
        <f>'TrRoad_ene EU28'!E38-'TrRoad_ene UK'!E38</f>
        <v>11.856484224676109</v>
      </c>
      <c r="F38" s="31">
        <f>'TrRoad_ene EU28'!F38-'TrRoad_ene UK'!F38</f>
        <v>23.101457364559248</v>
      </c>
      <c r="G38" s="31">
        <f>'TrRoad_ene EU28'!G38-'TrRoad_ene UK'!G38</f>
        <v>23.392349708626814</v>
      </c>
      <c r="H38" s="31">
        <f>'TrRoad_ene EU28'!H38-'TrRoad_ene UK'!H38</f>
        <v>22.629794107789007</v>
      </c>
      <c r="I38" s="31">
        <f>'TrRoad_ene EU28'!I38-'TrRoad_ene UK'!I38</f>
        <v>23.878988576127885</v>
      </c>
      <c r="J38" s="31">
        <f>'TrRoad_ene EU28'!J38-'TrRoad_ene UK'!J38</f>
        <v>24.278357734569212</v>
      </c>
      <c r="K38" s="31">
        <f>'TrRoad_ene EU28'!K38-'TrRoad_ene UK'!K38</f>
        <v>25.444993984024133</v>
      </c>
      <c r="L38" s="31">
        <f>'TrRoad_ene EU28'!L38-'TrRoad_ene UK'!L38</f>
        <v>25.779552342072776</v>
      </c>
      <c r="M38" s="31">
        <f>'TrRoad_ene EU28'!M38-'TrRoad_ene UK'!M38</f>
        <v>25.29705791548869</v>
      </c>
      <c r="N38" s="31">
        <f>'TrRoad_ene EU28'!N38-'TrRoad_ene UK'!N38</f>
        <v>24.172511062957664</v>
      </c>
      <c r="O38" s="31">
        <f>'TrRoad_ene EU28'!O38-'TrRoad_ene UK'!O38</f>
        <v>23.586338517727395</v>
      </c>
      <c r="P38" s="31">
        <f>'TrRoad_ene EU28'!P38-'TrRoad_ene UK'!P38</f>
        <v>23.173714570048777</v>
      </c>
      <c r="Q38" s="31">
        <f>'TrRoad_ene EU28'!Q38-'TrRoad_ene UK'!Q38</f>
        <v>21.925543612947141</v>
      </c>
    </row>
    <row r="39" spans="1:18" ht="11.5" customHeight="1" x14ac:dyDescent="0.35">
      <c r="A39" s="19" t="s">
        <v>44</v>
      </c>
      <c r="B39" s="31">
        <f>'TrRoad_ene EU28'!B39-'TrRoad_ene UK'!B39</f>
        <v>68.227383725015841</v>
      </c>
      <c r="C39" s="31">
        <f>'TrRoad_ene EU28'!C39-'TrRoad_ene UK'!C39</f>
        <v>106.04481593317105</v>
      </c>
      <c r="D39" s="31">
        <f>'TrRoad_ene EU28'!D39-'TrRoad_ene UK'!D39</f>
        <v>109.12037912364156</v>
      </c>
      <c r="E39" s="31">
        <f>'TrRoad_ene EU28'!E39-'TrRoad_ene UK'!E39</f>
        <v>161.49917610525009</v>
      </c>
      <c r="F39" s="31">
        <f>'TrRoad_ene EU28'!F39-'TrRoad_ene UK'!F39</f>
        <v>179.47791233831668</v>
      </c>
      <c r="G39" s="31">
        <f>'TrRoad_ene EU28'!G39-'TrRoad_ene UK'!G39</f>
        <v>184.73380847456286</v>
      </c>
      <c r="H39" s="31">
        <f>'TrRoad_ene EU28'!H39-'TrRoad_ene UK'!H39</f>
        <v>245.80839939974302</v>
      </c>
      <c r="I39" s="31">
        <f>'TrRoad_ene EU28'!I39-'TrRoad_ene UK'!I39</f>
        <v>269.06834745940449</v>
      </c>
      <c r="J39" s="31">
        <f>'TrRoad_ene EU28'!J39-'TrRoad_ene UK'!J39</f>
        <v>285.93287124119195</v>
      </c>
      <c r="K39" s="31">
        <f>'TrRoad_ene EU28'!K39-'TrRoad_ene UK'!K39</f>
        <v>329.65665065471273</v>
      </c>
      <c r="L39" s="31">
        <f>'TrRoad_ene EU28'!L39-'TrRoad_ene UK'!L39</f>
        <v>362.34670663728411</v>
      </c>
      <c r="M39" s="31">
        <f>'TrRoad_ene EU28'!M39-'TrRoad_ene UK'!M39</f>
        <v>432.30206166670473</v>
      </c>
      <c r="N39" s="31">
        <f>'TrRoad_ene EU28'!N39-'TrRoad_ene UK'!N39</f>
        <v>499.92443280824074</v>
      </c>
      <c r="O39" s="31">
        <f>'TrRoad_ene EU28'!O39-'TrRoad_ene UK'!O39</f>
        <v>518.55059427661945</v>
      </c>
      <c r="P39" s="31">
        <f>'TrRoad_ene EU28'!P39-'TrRoad_ene UK'!P39</f>
        <v>540.55901984752984</v>
      </c>
      <c r="Q39" s="31">
        <f>'TrRoad_ene EU28'!Q39-'TrRoad_ene UK'!Q39</f>
        <v>775.11796499400282</v>
      </c>
    </row>
    <row r="40" spans="1:18" ht="11.5" customHeight="1" x14ac:dyDescent="0.35">
      <c r="A40" s="32" t="s">
        <v>45</v>
      </c>
      <c r="B40" s="31">
        <f>'TrRoad_ene EU28'!B40-'TrRoad_ene UK'!B40</f>
        <v>0</v>
      </c>
      <c r="C40" s="31">
        <f>'TrRoad_ene EU28'!C40-'TrRoad_ene UK'!C40</f>
        <v>0</v>
      </c>
      <c r="D40" s="31">
        <f>'TrRoad_ene EU28'!D40-'TrRoad_ene UK'!D40</f>
        <v>0</v>
      </c>
      <c r="E40" s="31">
        <f>'TrRoad_ene EU28'!E40-'TrRoad_ene UK'!E40</f>
        <v>0</v>
      </c>
      <c r="F40" s="31">
        <f>'TrRoad_ene EU28'!F40-'TrRoad_ene UK'!F40</f>
        <v>0</v>
      </c>
      <c r="G40" s="31">
        <f>'TrRoad_ene EU28'!G40-'TrRoad_ene UK'!G40</f>
        <v>0</v>
      </c>
      <c r="H40" s="31">
        <f>'TrRoad_ene EU28'!H40-'TrRoad_ene UK'!H40</f>
        <v>0</v>
      </c>
      <c r="I40" s="31">
        <f>'TrRoad_ene EU28'!I40-'TrRoad_ene UK'!I40</f>
        <v>0</v>
      </c>
      <c r="J40" s="31">
        <f>'TrRoad_ene EU28'!J40-'TrRoad_ene UK'!J40</f>
        <v>14.956782468918595</v>
      </c>
      <c r="K40" s="31">
        <f>'TrRoad_ene EU28'!K40-'TrRoad_ene UK'!K40</f>
        <v>16.432674713265115</v>
      </c>
      <c r="L40" s="31">
        <f>'TrRoad_ene EU28'!L40-'TrRoad_ene UK'!L40</f>
        <v>16.708619768442599</v>
      </c>
      <c r="M40" s="31">
        <f>'TrRoad_ene EU28'!M40-'TrRoad_ene UK'!M40</f>
        <v>49.889308765719747</v>
      </c>
      <c r="N40" s="31">
        <f>'TrRoad_ene EU28'!N40-'TrRoad_ene UK'!N40</f>
        <v>56.572750513865429</v>
      </c>
      <c r="O40" s="31">
        <f>'TrRoad_ene EU28'!O40-'TrRoad_ene UK'!O40</f>
        <v>61.682650900378327</v>
      </c>
      <c r="P40" s="31">
        <f>'TrRoad_ene EU28'!P40-'TrRoad_ene UK'!P40</f>
        <v>67.361505203526789</v>
      </c>
      <c r="Q40" s="31">
        <f>'TrRoad_ene EU28'!Q40-'TrRoad_ene UK'!Q40</f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f>'TrRoad_ene EU28'!B41-'TrRoad_ene UK'!B41</f>
        <v>22.466197487592737</v>
      </c>
      <c r="C41" s="31">
        <f>'TrRoad_ene EU28'!C41-'TrRoad_ene UK'!C41</f>
        <v>23.126396094736108</v>
      </c>
      <c r="D41" s="31">
        <f>'TrRoad_ene EU28'!D41-'TrRoad_ene UK'!D41</f>
        <v>23.5603196227169</v>
      </c>
      <c r="E41" s="31">
        <f>'TrRoad_ene EU28'!E41-'TrRoad_ene UK'!E41</f>
        <v>22.794049127123266</v>
      </c>
      <c r="F41" s="31">
        <f>'TrRoad_ene EU28'!F41-'TrRoad_ene UK'!F41</f>
        <v>22.886694220233398</v>
      </c>
      <c r="G41" s="31">
        <f>'TrRoad_ene EU28'!G41-'TrRoad_ene UK'!G41</f>
        <v>27.257641302699632</v>
      </c>
      <c r="H41" s="31">
        <f>'TrRoad_ene EU28'!H41-'TrRoad_ene UK'!H41</f>
        <v>27.203554851458328</v>
      </c>
      <c r="I41" s="31">
        <f>'TrRoad_ene EU28'!I41-'TrRoad_ene UK'!I41</f>
        <v>27.109982927317827</v>
      </c>
      <c r="J41" s="31">
        <f>'TrRoad_ene EU28'!J41-'TrRoad_ene UK'!J41</f>
        <v>27.332087169842808</v>
      </c>
      <c r="K41" s="31">
        <f>'TrRoad_ene EU28'!K41-'TrRoad_ene UK'!K41</f>
        <v>28.103318995965846</v>
      </c>
      <c r="L41" s="31">
        <f>'TrRoad_ene EU28'!L41-'TrRoad_ene UK'!L41</f>
        <v>32.578998847641316</v>
      </c>
      <c r="M41" s="31">
        <f>'TrRoad_ene EU28'!M41-'TrRoad_ene UK'!M41</f>
        <v>33.754780707889807</v>
      </c>
      <c r="N41" s="31">
        <f>'TrRoad_ene EU28'!N41-'TrRoad_ene UK'!N41</f>
        <v>33.532987749660521</v>
      </c>
      <c r="O41" s="31">
        <f>'TrRoad_ene EU28'!O41-'TrRoad_ene UK'!O41</f>
        <v>45.713313898604426</v>
      </c>
      <c r="P41" s="31">
        <f>'TrRoad_ene EU28'!P41-'TrRoad_ene UK'!P41</f>
        <v>43.97542849145168</v>
      </c>
      <c r="Q41" s="31">
        <f>'TrRoad_ene EU28'!Q41-'TrRoad_ene UK'!Q41</f>
        <v>47.171894658366305</v>
      </c>
    </row>
    <row r="42" spans="1:18" ht="11.5" customHeight="1" x14ac:dyDescent="0.35">
      <c r="A42" s="23" t="s">
        <v>22</v>
      </c>
      <c r="B42" s="24">
        <f t="shared" ref="B42:Q42" si="15">B43+B52</f>
        <v>81123.972949362898</v>
      </c>
      <c r="C42" s="24">
        <f t="shared" si="15"/>
        <v>83190.021626955713</v>
      </c>
      <c r="D42" s="24">
        <f t="shared" si="15"/>
        <v>84385.444855112466</v>
      </c>
      <c r="E42" s="24">
        <f t="shared" si="15"/>
        <v>87264.230340849681</v>
      </c>
      <c r="F42" s="24">
        <f t="shared" si="15"/>
        <v>91136.540223342497</v>
      </c>
      <c r="G42" s="24">
        <f t="shared" si="15"/>
        <v>93633.227187499768</v>
      </c>
      <c r="H42" s="24">
        <f t="shared" si="15"/>
        <v>95795.510069008014</v>
      </c>
      <c r="I42" s="24">
        <f t="shared" si="15"/>
        <v>98991.126002805788</v>
      </c>
      <c r="J42" s="24">
        <f t="shared" si="15"/>
        <v>97118.525681980653</v>
      </c>
      <c r="K42" s="24">
        <f t="shared" si="15"/>
        <v>91828.716757837552</v>
      </c>
      <c r="L42" s="24">
        <f t="shared" si="15"/>
        <v>94240.125185819779</v>
      </c>
      <c r="M42" s="24">
        <f t="shared" si="15"/>
        <v>93321.71954671276</v>
      </c>
      <c r="N42" s="24">
        <f t="shared" si="15"/>
        <v>89373.383125754088</v>
      </c>
      <c r="O42" s="24">
        <f t="shared" si="15"/>
        <v>87983.794777643532</v>
      </c>
      <c r="P42" s="24">
        <f t="shared" si="15"/>
        <v>87465.655190012214</v>
      </c>
      <c r="Q42" s="24">
        <f t="shared" si="15"/>
        <v>88724.135624625749</v>
      </c>
    </row>
    <row r="43" spans="1:18" ht="11.5" customHeight="1" x14ac:dyDescent="0.35">
      <c r="A43" s="33" t="s">
        <v>50</v>
      </c>
      <c r="B43" s="34">
        <f>B44+B46+B48+B49+B51</f>
        <v>25645.003978878463</v>
      </c>
      <c r="C43" s="34">
        <f t="shared" ref="C43:Q43" si="16">C44+C46+C48+C49+C51</f>
        <v>26112.117727443569</v>
      </c>
      <c r="D43" s="34">
        <f t="shared" si="16"/>
        <v>26396.489616614228</v>
      </c>
      <c r="E43" s="34">
        <f t="shared" si="16"/>
        <v>27301.750383448143</v>
      </c>
      <c r="F43" s="34">
        <f t="shared" si="16"/>
        <v>27905.751549993347</v>
      </c>
      <c r="G43" s="34">
        <f t="shared" si="16"/>
        <v>28667.704039129319</v>
      </c>
      <c r="H43" s="34">
        <f t="shared" si="16"/>
        <v>28480.61428644821</v>
      </c>
      <c r="I43" s="34">
        <f t="shared" si="16"/>
        <v>29752.576705373565</v>
      </c>
      <c r="J43" s="34">
        <f t="shared" si="16"/>
        <v>29602.941316346358</v>
      </c>
      <c r="K43" s="34">
        <f t="shared" si="16"/>
        <v>29181.642426938492</v>
      </c>
      <c r="L43" s="34">
        <f t="shared" si="16"/>
        <v>29841.489327008221</v>
      </c>
      <c r="M43" s="34">
        <f t="shared" si="16"/>
        <v>29927.597921841687</v>
      </c>
      <c r="N43" s="34">
        <f t="shared" si="16"/>
        <v>28612.169645663249</v>
      </c>
      <c r="O43" s="34">
        <f t="shared" si="16"/>
        <v>27891.568046543518</v>
      </c>
      <c r="P43" s="34">
        <f t="shared" si="16"/>
        <v>28291.099082178262</v>
      </c>
      <c r="Q43" s="34">
        <f t="shared" si="16"/>
        <v>28221.88070428653</v>
      </c>
    </row>
    <row r="44" spans="1:18" ht="11.5" customHeight="1" x14ac:dyDescent="0.35">
      <c r="A44" s="19" t="s">
        <v>41</v>
      </c>
      <c r="B44" s="31">
        <f>'TrRoad_ene EU28'!B44-'TrRoad_ene UK'!B44</f>
        <v>4263.6623235627867</v>
      </c>
      <c r="C44" s="31">
        <f>'TrRoad_ene EU28'!C44-'TrRoad_ene UK'!C44</f>
        <v>4022.669486319272</v>
      </c>
      <c r="D44" s="31">
        <f>'TrRoad_ene EU28'!D44-'TrRoad_ene UK'!D44</f>
        <v>3723.6453639583651</v>
      </c>
      <c r="E44" s="31">
        <f>'TrRoad_ene EU28'!E44-'TrRoad_ene UK'!E44</f>
        <v>3482.3628183244778</v>
      </c>
      <c r="F44" s="31">
        <f>'TrRoad_ene EU28'!F44-'TrRoad_ene UK'!F44</f>
        <v>3173.5123891238763</v>
      </c>
      <c r="G44" s="31">
        <f>'TrRoad_ene EU28'!G44-'TrRoad_ene UK'!G44</f>
        <v>2942.5474834699212</v>
      </c>
      <c r="H44" s="31">
        <f>'TrRoad_ene EU28'!H44-'TrRoad_ene UK'!H44</f>
        <v>2749.6489781955138</v>
      </c>
      <c r="I44" s="31">
        <f>'TrRoad_ene EU28'!I44-'TrRoad_ene UK'!I44</f>
        <v>2591.0531810416942</v>
      </c>
      <c r="J44" s="31">
        <f>'TrRoad_ene EU28'!J44-'TrRoad_ene UK'!J44</f>
        <v>2392.2256976820822</v>
      </c>
      <c r="K44" s="31">
        <f>'TrRoad_ene EU28'!K44-'TrRoad_ene UK'!K44</f>
        <v>2217.4498923080723</v>
      </c>
      <c r="L44" s="31">
        <f>'TrRoad_ene EU28'!L44-'TrRoad_ene UK'!L44</f>
        <v>2041.1230599342559</v>
      </c>
      <c r="M44" s="31">
        <f>'TrRoad_ene EU28'!M44-'TrRoad_ene UK'!M44</f>
        <v>1876.612734076718</v>
      </c>
      <c r="N44" s="31">
        <f>'TrRoad_ene EU28'!N44-'TrRoad_ene UK'!N44</f>
        <v>1706.5661561432971</v>
      </c>
      <c r="O44" s="31">
        <f>'TrRoad_ene EU28'!O44-'TrRoad_ene UK'!O44</f>
        <v>1613.4126003031383</v>
      </c>
      <c r="P44" s="31">
        <f>'TrRoad_ene EU28'!P44-'TrRoad_ene UK'!P44</f>
        <v>1515.0304867853765</v>
      </c>
      <c r="Q44" s="31">
        <f>'TrRoad_ene EU28'!Q44-'TrRoad_ene UK'!Q44</f>
        <v>1464.3338669054053</v>
      </c>
    </row>
    <row r="45" spans="1:18" ht="11.5" customHeight="1" x14ac:dyDescent="0.35">
      <c r="A45" s="32" t="s">
        <v>39</v>
      </c>
      <c r="B45" s="31">
        <f>'TrRoad_ene EU28'!B45-'TrRoad_ene UK'!B45</f>
        <v>4.5339536980352184</v>
      </c>
      <c r="C45" s="31">
        <f>'TrRoad_ene EU28'!C45-'TrRoad_ene UK'!C45</f>
        <v>4.1188124153648769</v>
      </c>
      <c r="D45" s="31">
        <f>'TrRoad_ene EU28'!D45-'TrRoad_ene UK'!D45</f>
        <v>5.0281109772884651</v>
      </c>
      <c r="E45" s="31">
        <f>'TrRoad_ene EU28'!E45-'TrRoad_ene UK'!E45</f>
        <v>10.480227427610819</v>
      </c>
      <c r="F45" s="31">
        <f>'TrRoad_ene EU28'!F45-'TrRoad_ene UK'!F45</f>
        <v>8.7052015573198247</v>
      </c>
      <c r="G45" s="31">
        <f>'TrRoad_ene EU28'!G45-'TrRoad_ene UK'!G45</f>
        <v>14.56922760421395</v>
      </c>
      <c r="H45" s="31">
        <f>'TrRoad_ene EU28'!H45-'TrRoad_ene UK'!H45</f>
        <v>20.447760719863119</v>
      </c>
      <c r="I45" s="31">
        <f>'TrRoad_ene EU28'!I45-'TrRoad_ene UK'!I45</f>
        <v>27.899823175221844</v>
      </c>
      <c r="J45" s="31">
        <f>'TrRoad_ene EU28'!J45-'TrRoad_ene UK'!J45</f>
        <v>43.882541217932655</v>
      </c>
      <c r="K45" s="31">
        <f>'TrRoad_ene EU28'!K45-'TrRoad_ene UK'!K45</f>
        <v>51.297479122691165</v>
      </c>
      <c r="L45" s="31">
        <f>'TrRoad_ene EU28'!L45-'TrRoad_ene UK'!L45</f>
        <v>57.908058450836776</v>
      </c>
      <c r="M45" s="31">
        <f>'TrRoad_ene EU28'!M45-'TrRoad_ene UK'!M45</f>
        <v>56.73560687001364</v>
      </c>
      <c r="N45" s="31">
        <f>'TrRoad_ene EU28'!N45-'TrRoad_ene UK'!N45</f>
        <v>53.011768889732963</v>
      </c>
      <c r="O45" s="31">
        <f>'TrRoad_ene EU28'!O45-'TrRoad_ene UK'!O45</f>
        <v>50.481448541374995</v>
      </c>
      <c r="P45" s="31">
        <f>'TrRoad_ene EU28'!P45-'TrRoad_ene UK'!P45</f>
        <v>45.420823246455321</v>
      </c>
      <c r="Q45" s="31">
        <f>'TrRoad_ene EU28'!Q45-'TrRoad_ene UK'!Q45</f>
        <v>47.46351665000995</v>
      </c>
      <c r="R45" s="60">
        <f>Q45/Q44</f>
        <v>3.2413043038002791E-2</v>
      </c>
    </row>
    <row r="46" spans="1:18" ht="11.5" customHeight="1" x14ac:dyDescent="0.35">
      <c r="A46" s="19" t="s">
        <v>42</v>
      </c>
      <c r="B46" s="31">
        <f>'TrRoad_ene EU28'!B46-'TrRoad_ene UK'!B46</f>
        <v>21243.430598876963</v>
      </c>
      <c r="C46" s="31">
        <f>'TrRoad_ene EU28'!C46-'TrRoad_ene UK'!C46</f>
        <v>21940.781529851534</v>
      </c>
      <c r="D46" s="31">
        <f>'TrRoad_ene EU28'!D46-'TrRoad_ene UK'!D46</f>
        <v>22506.50280714353</v>
      </c>
      <c r="E46" s="31">
        <f>'TrRoad_ene EU28'!E46-'TrRoad_ene UK'!E46</f>
        <v>23643.115608481094</v>
      </c>
      <c r="F46" s="31">
        <f>'TrRoad_ene EU28'!F46-'TrRoad_ene UK'!F46</f>
        <v>24550.051976970852</v>
      </c>
      <c r="G46" s="31">
        <f>'TrRoad_ene EU28'!G46-'TrRoad_ene UK'!G46</f>
        <v>25537.617601271275</v>
      </c>
      <c r="H46" s="31">
        <f>'TrRoad_ene EU28'!H46-'TrRoad_ene UK'!H46</f>
        <v>25510.116578550987</v>
      </c>
      <c r="I46" s="31">
        <f>'TrRoad_ene EU28'!I46-'TrRoad_ene UK'!I46</f>
        <v>26932.053269408578</v>
      </c>
      <c r="J46" s="31">
        <f>'TrRoad_ene EU28'!J46-'TrRoad_ene UK'!J46</f>
        <v>26958.552187404046</v>
      </c>
      <c r="K46" s="31">
        <f>'TrRoad_ene EU28'!K46-'TrRoad_ene UK'!K46</f>
        <v>26686.268786303677</v>
      </c>
      <c r="L46" s="31">
        <f>'TrRoad_ene EU28'!L46-'TrRoad_ene UK'!L46</f>
        <v>27489.771032477318</v>
      </c>
      <c r="M46" s="31">
        <f>'TrRoad_ene EU28'!M46-'TrRoad_ene UK'!M46</f>
        <v>27726.756089108159</v>
      </c>
      <c r="N46" s="31">
        <f>'TrRoad_ene EU28'!N46-'TrRoad_ene UK'!N46</f>
        <v>26582.701946219779</v>
      </c>
      <c r="O46" s="31">
        <f>'TrRoad_ene EU28'!O46-'TrRoad_ene UK'!O46</f>
        <v>25955.418505632162</v>
      </c>
      <c r="P46" s="31">
        <f>'TrRoad_ene EU28'!P46-'TrRoad_ene UK'!P46</f>
        <v>26430.485433601825</v>
      </c>
      <c r="Q46" s="31">
        <f>'TrRoad_ene EU28'!Q46-'TrRoad_ene UK'!Q46</f>
        <v>26401.281958615946</v>
      </c>
    </row>
    <row r="47" spans="1:18" ht="11.5" customHeight="1" x14ac:dyDescent="0.35">
      <c r="A47" s="32" t="s">
        <v>39</v>
      </c>
      <c r="B47" s="31">
        <f>'TrRoad_ene EU28'!B47-'TrRoad_ene UK'!B47</f>
        <v>85.156348659775446</v>
      </c>
      <c r="C47" s="31">
        <f>'TrRoad_ene EU28'!C47-'TrRoad_ene UK'!C47</f>
        <v>100.16547845983986</v>
      </c>
      <c r="D47" s="31">
        <f>'TrRoad_ene EU28'!D47-'TrRoad_ene UK'!D47</f>
        <v>114.25888466272058</v>
      </c>
      <c r="E47" s="31">
        <f>'TrRoad_ene EU28'!E47-'TrRoad_ene UK'!E47</f>
        <v>131.25342660695929</v>
      </c>
      <c r="F47" s="31">
        <f>'TrRoad_ene EU28'!F47-'TrRoad_ene UK'!F47</f>
        <v>208.80537152833941</v>
      </c>
      <c r="G47" s="31">
        <f>'TrRoad_ene EU28'!G47-'TrRoad_ene UK'!G47</f>
        <v>311.18052674825492</v>
      </c>
      <c r="H47" s="31">
        <f>'TrRoad_ene EU28'!H47-'TrRoad_ene UK'!H47</f>
        <v>464.83190331098331</v>
      </c>
      <c r="I47" s="31">
        <f>'TrRoad_ene EU28'!I47-'TrRoad_ene UK'!I47</f>
        <v>740.65776296154252</v>
      </c>
      <c r="J47" s="31">
        <f>'TrRoad_ene EU28'!J47-'TrRoad_ene UK'!J47</f>
        <v>1022.5198153528294</v>
      </c>
      <c r="K47" s="31">
        <f>'TrRoad_ene EU28'!K47-'TrRoad_ene UK'!K47</f>
        <v>1279.9118274450834</v>
      </c>
      <c r="L47" s="31">
        <f>'TrRoad_ene EU28'!L47-'TrRoad_ene UK'!L47</f>
        <v>1429.8862836935141</v>
      </c>
      <c r="M47" s="31">
        <f>'TrRoad_ene EU28'!M47-'TrRoad_ene UK'!M47</f>
        <v>1522.0475243713959</v>
      </c>
      <c r="N47" s="31">
        <f>'TrRoad_ene EU28'!N47-'TrRoad_ene UK'!N47</f>
        <v>1617.0331708470917</v>
      </c>
      <c r="O47" s="31">
        <f>'TrRoad_ene EU28'!O47-'TrRoad_ene UK'!O47</f>
        <v>1492.523571707437</v>
      </c>
      <c r="P47" s="31">
        <f>'TrRoad_ene EU28'!P47-'TrRoad_ene UK'!P47</f>
        <v>1621.5088930699858</v>
      </c>
      <c r="Q47" s="31">
        <f>'TrRoad_ene EU28'!Q47-'TrRoad_ene UK'!Q47</f>
        <v>1627.6063263264007</v>
      </c>
      <c r="R47" s="60">
        <f>Q47/Q46</f>
        <v>6.1648761180524356E-2</v>
      </c>
    </row>
    <row r="48" spans="1:18" ht="11.5" customHeight="1" x14ac:dyDescent="0.35">
      <c r="A48" s="19" t="s">
        <v>43</v>
      </c>
      <c r="B48" s="31">
        <f>'TrRoad_ene EU28'!B48-'TrRoad_ene UK'!B48</f>
        <v>124.93584076671299</v>
      </c>
      <c r="C48" s="31">
        <f>'TrRoad_ene EU28'!C48-'TrRoad_ene UK'!C48</f>
        <v>133.7790732536925</v>
      </c>
      <c r="D48" s="31">
        <f>'TrRoad_ene EU28'!D48-'TrRoad_ene UK'!D48</f>
        <v>149.10985327498611</v>
      </c>
      <c r="E48" s="31">
        <f>'TrRoad_ene EU28'!E48-'TrRoad_ene UK'!E48</f>
        <v>156.31583306302417</v>
      </c>
      <c r="F48" s="31">
        <f>'TrRoad_ene EU28'!F48-'TrRoad_ene UK'!F48</f>
        <v>159.78083923524025</v>
      </c>
      <c r="G48" s="31">
        <f>'TrRoad_ene EU28'!G48-'TrRoad_ene UK'!G48</f>
        <v>162.1013956394072</v>
      </c>
      <c r="H48" s="31">
        <f>'TrRoad_ene EU28'!H48-'TrRoad_ene UK'!H48</f>
        <v>178.33191935456415</v>
      </c>
      <c r="I48" s="31">
        <f>'TrRoad_ene EU28'!I48-'TrRoad_ene UK'!I48</f>
        <v>179.70051381275931</v>
      </c>
      <c r="J48" s="31">
        <f>'TrRoad_ene EU28'!J48-'TrRoad_ene UK'!J48</f>
        <v>187.79405386695751</v>
      </c>
      <c r="K48" s="31">
        <f>'TrRoad_ene EU28'!K48-'TrRoad_ene UK'!K48</f>
        <v>192.93834933779118</v>
      </c>
      <c r="L48" s="31">
        <f>'TrRoad_ene EU28'!L48-'TrRoad_ene UK'!L48</f>
        <v>199.71747402599107</v>
      </c>
      <c r="M48" s="31">
        <f>'TrRoad_ene EU28'!M48-'TrRoad_ene UK'!M48</f>
        <v>206.48839138781432</v>
      </c>
      <c r="N48" s="31">
        <f>'TrRoad_ene EU28'!N48-'TrRoad_ene UK'!N48</f>
        <v>204.04885246884618</v>
      </c>
      <c r="O48" s="31">
        <f>'TrRoad_ene EU28'!O48-'TrRoad_ene UK'!O48</f>
        <v>195.7615021550863</v>
      </c>
      <c r="P48" s="31">
        <f>'TrRoad_ene EU28'!P48-'TrRoad_ene UK'!P48</f>
        <v>206.54728432772799</v>
      </c>
      <c r="Q48" s="31">
        <f>'TrRoad_ene EU28'!Q48-'TrRoad_ene UK'!Q48</f>
        <v>206.81261819376971</v>
      </c>
    </row>
    <row r="49" spans="1:18" ht="11.5" customHeight="1" x14ac:dyDescent="0.35">
      <c r="A49" s="19" t="s">
        <v>44</v>
      </c>
      <c r="B49" s="31">
        <f>'TrRoad_ene EU28'!B49-'TrRoad_ene UK'!B49</f>
        <v>10.630740473599873</v>
      </c>
      <c r="C49" s="31">
        <f>'TrRoad_ene EU28'!C49-'TrRoad_ene UK'!C49</f>
        <v>12.316234160898045</v>
      </c>
      <c r="D49" s="31">
        <f>'TrRoad_ene EU28'!D49-'TrRoad_ene UK'!D49</f>
        <v>14.558653688682867</v>
      </c>
      <c r="E49" s="31">
        <f>'TrRoad_ene EU28'!E49-'TrRoad_ene UK'!E49</f>
        <v>17.242980779323226</v>
      </c>
      <c r="F49" s="31">
        <f>'TrRoad_ene EU28'!F49-'TrRoad_ene UK'!F49</f>
        <v>19.634216737157654</v>
      </c>
      <c r="G49" s="31">
        <f>'TrRoad_ene EU28'!G49-'TrRoad_ene UK'!G49</f>
        <v>22.738278122478047</v>
      </c>
      <c r="H49" s="31">
        <f>'TrRoad_ene EU28'!H49-'TrRoad_ene UK'!H49</f>
        <v>39.803072070666076</v>
      </c>
      <c r="I49" s="31">
        <f>'TrRoad_ene EU28'!I49-'TrRoad_ene UK'!I49</f>
        <v>47.008084989742947</v>
      </c>
      <c r="J49" s="31">
        <f>'TrRoad_ene EU28'!J49-'TrRoad_ene UK'!J49</f>
        <v>61.841427476137341</v>
      </c>
      <c r="K49" s="31">
        <f>'TrRoad_ene EU28'!K49-'TrRoad_ene UK'!K49</f>
        <v>82.309190942298997</v>
      </c>
      <c r="L49" s="31">
        <f>'TrRoad_ene EU28'!L49-'TrRoad_ene UK'!L49</f>
        <v>108.29308808679289</v>
      </c>
      <c r="M49" s="31">
        <f>'TrRoad_ene EU28'!M49-'TrRoad_ene UK'!M49</f>
        <v>114.75868008145662</v>
      </c>
      <c r="N49" s="31">
        <f>'TrRoad_ene EU28'!N49-'TrRoad_ene UK'!N49</f>
        <v>113.21163065607362</v>
      </c>
      <c r="O49" s="31">
        <f>'TrRoad_ene EU28'!O49-'TrRoad_ene UK'!O49</f>
        <v>118.69818118682198</v>
      </c>
      <c r="P49" s="31">
        <f>'TrRoad_ene EU28'!P49-'TrRoad_ene UK'!P49</f>
        <v>128.06161398646992</v>
      </c>
      <c r="Q49" s="31">
        <f>'TrRoad_ene EU28'!Q49-'TrRoad_ene UK'!Q49</f>
        <v>135.30737499632761</v>
      </c>
    </row>
    <row r="50" spans="1:18" ht="11.5" customHeight="1" x14ac:dyDescent="0.35">
      <c r="A50" s="32" t="s">
        <v>45</v>
      </c>
      <c r="B50" s="31">
        <f>'TrRoad_ene EU28'!B50-'TrRoad_ene UK'!B50</f>
        <v>0</v>
      </c>
      <c r="C50" s="31">
        <f>'TrRoad_ene EU28'!C50-'TrRoad_ene UK'!C50</f>
        <v>0</v>
      </c>
      <c r="D50" s="31">
        <f>'TrRoad_ene EU28'!D50-'TrRoad_ene UK'!D50</f>
        <v>0</v>
      </c>
      <c r="E50" s="31">
        <f>'TrRoad_ene EU28'!E50-'TrRoad_ene UK'!E50</f>
        <v>0</v>
      </c>
      <c r="F50" s="31">
        <f>'TrRoad_ene EU28'!F50-'TrRoad_ene UK'!F50</f>
        <v>0</v>
      </c>
      <c r="G50" s="31">
        <f>'TrRoad_ene EU28'!G50-'TrRoad_ene UK'!G50</f>
        <v>0</v>
      </c>
      <c r="H50" s="31">
        <f>'TrRoad_ene EU28'!H50-'TrRoad_ene UK'!H50</f>
        <v>0</v>
      </c>
      <c r="I50" s="31">
        <f>'TrRoad_ene EU28'!I50-'TrRoad_ene UK'!I50</f>
        <v>0</v>
      </c>
      <c r="J50" s="31">
        <f>'TrRoad_ene EU28'!J50-'TrRoad_ene UK'!J50</f>
        <v>0.59661704824130946</v>
      </c>
      <c r="K50" s="31">
        <f>'TrRoad_ene EU28'!K50-'TrRoad_ene UK'!K50</f>
        <v>1.1155220378740216</v>
      </c>
      <c r="L50" s="31">
        <f>'TrRoad_ene EU28'!L50-'TrRoad_ene UK'!L50</f>
        <v>4.06403080291682</v>
      </c>
      <c r="M50" s="31">
        <f>'TrRoad_ene EU28'!M50-'TrRoad_ene UK'!M50</f>
        <v>4.7737346154974141</v>
      </c>
      <c r="N50" s="31">
        <f>'TrRoad_ene EU28'!N50-'TrRoad_ene UK'!N50</f>
        <v>7.5732081591071267</v>
      </c>
      <c r="O50" s="31">
        <f>'TrRoad_ene EU28'!O50-'TrRoad_ene UK'!O50</f>
        <v>8.7769970760021696</v>
      </c>
      <c r="P50" s="31">
        <f>'TrRoad_ene EU28'!P50-'TrRoad_ene UK'!P50</f>
        <v>9.7953864518574889</v>
      </c>
      <c r="Q50" s="31">
        <f>'TrRoad_ene EU28'!Q50-'TrRoad_ene UK'!Q50</f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f>'TrRoad_ene EU28'!B51-'TrRoad_ene UK'!B51</f>
        <v>2.3444751984031296</v>
      </c>
      <c r="C51" s="31">
        <f>'TrRoad_ene EU28'!C51-'TrRoad_ene UK'!C51</f>
        <v>2.5714038581714074</v>
      </c>
      <c r="D51" s="31">
        <f>'TrRoad_ene EU28'!D51-'TrRoad_ene UK'!D51</f>
        <v>2.6729385486643102</v>
      </c>
      <c r="E51" s="31">
        <f>'TrRoad_ene EU28'!E51-'TrRoad_ene UK'!E51</f>
        <v>2.7131428002250835</v>
      </c>
      <c r="F51" s="31">
        <f>'TrRoad_ene EU28'!F51-'TrRoad_ene UK'!F51</f>
        <v>2.7721279262189769</v>
      </c>
      <c r="G51" s="31">
        <f>'TrRoad_ene EU28'!G51-'TrRoad_ene UK'!G51</f>
        <v>2.6992806262386231</v>
      </c>
      <c r="H51" s="31">
        <f>'TrRoad_ene EU28'!H51-'TrRoad_ene UK'!H51</f>
        <v>2.7137382764766045</v>
      </c>
      <c r="I51" s="31">
        <f>'TrRoad_ene EU28'!I51-'TrRoad_ene UK'!I51</f>
        <v>2.761656120789449</v>
      </c>
      <c r="J51" s="31">
        <f>'TrRoad_ene EU28'!J51-'TrRoad_ene UK'!J51</f>
        <v>2.5279499171323629</v>
      </c>
      <c r="K51" s="31">
        <f>'TrRoad_ene EU28'!K51-'TrRoad_ene UK'!K51</f>
        <v>2.676208046654343</v>
      </c>
      <c r="L51" s="31">
        <f>'TrRoad_ene EU28'!L51-'TrRoad_ene UK'!L51</f>
        <v>2.584672483863363</v>
      </c>
      <c r="M51" s="31">
        <f>'TrRoad_ene EU28'!M51-'TrRoad_ene UK'!M51</f>
        <v>2.9820271875357727</v>
      </c>
      <c r="N51" s="31">
        <f>'TrRoad_ene EU28'!N51-'TrRoad_ene UK'!N51</f>
        <v>5.6410601752539344</v>
      </c>
      <c r="O51" s="31">
        <f>'TrRoad_ene EU28'!O51-'TrRoad_ene UK'!O51</f>
        <v>8.2772572663138391</v>
      </c>
      <c r="P51" s="31">
        <f>'TrRoad_ene EU28'!P51-'TrRoad_ene UK'!P51</f>
        <v>10.974263476861978</v>
      </c>
      <c r="Q51" s="31">
        <f>'TrRoad_ene EU28'!Q51-'TrRoad_ene UK'!Q51</f>
        <v>14.144885575081597</v>
      </c>
    </row>
    <row r="52" spans="1:18" ht="11.5" customHeight="1" x14ac:dyDescent="0.35">
      <c r="A52" s="29" t="s">
        <v>51</v>
      </c>
      <c r="B52" s="30">
        <f>B53+B55</f>
        <v>55478.968970484435</v>
      </c>
      <c r="C52" s="30">
        <f t="shared" ref="C52:Q52" si="17">C53+C55</f>
        <v>57077.903899512152</v>
      </c>
      <c r="D52" s="30">
        <f t="shared" si="17"/>
        <v>57988.955238498245</v>
      </c>
      <c r="E52" s="30">
        <f t="shared" si="17"/>
        <v>59962.479957401534</v>
      </c>
      <c r="F52" s="30">
        <f t="shared" si="17"/>
        <v>63230.788673349147</v>
      </c>
      <c r="G52" s="30">
        <f t="shared" si="17"/>
        <v>64965.523148370448</v>
      </c>
      <c r="H52" s="30">
        <f t="shared" si="17"/>
        <v>67314.895782559805</v>
      </c>
      <c r="I52" s="30">
        <f t="shared" si="17"/>
        <v>69238.549297432226</v>
      </c>
      <c r="J52" s="30">
        <f t="shared" si="17"/>
        <v>67515.584365634291</v>
      </c>
      <c r="K52" s="30">
        <f t="shared" si="17"/>
        <v>62647.074330899064</v>
      </c>
      <c r="L52" s="30">
        <f t="shared" si="17"/>
        <v>64398.635858811562</v>
      </c>
      <c r="M52" s="30">
        <f t="shared" si="17"/>
        <v>63394.121624871077</v>
      </c>
      <c r="N52" s="30">
        <f t="shared" si="17"/>
        <v>60761.213480090839</v>
      </c>
      <c r="O52" s="30">
        <f t="shared" si="17"/>
        <v>60092.226731100011</v>
      </c>
      <c r="P52" s="30">
        <f t="shared" si="17"/>
        <v>59174.556107833952</v>
      </c>
      <c r="Q52" s="30">
        <f t="shared" si="17"/>
        <v>60502.254920339212</v>
      </c>
    </row>
    <row r="53" spans="1:18" ht="11.5" customHeight="1" x14ac:dyDescent="0.35">
      <c r="A53" s="19" t="s">
        <v>52</v>
      </c>
      <c r="B53" s="31">
        <f>'TrRoad_ene EU28'!B53-'TrRoad_ene UK'!B53</f>
        <v>40288.867128288621</v>
      </c>
      <c r="C53" s="31">
        <f>'TrRoad_ene EU28'!C53-'TrRoad_ene UK'!C53</f>
        <v>41499.021258044238</v>
      </c>
      <c r="D53" s="31">
        <f>'TrRoad_ene EU28'!D53-'TrRoad_ene UK'!D53</f>
        <v>41801.837530930941</v>
      </c>
      <c r="E53" s="31">
        <f>'TrRoad_ene EU28'!E53-'TrRoad_ene UK'!E53</f>
        <v>42906.718748453088</v>
      </c>
      <c r="F53" s="31">
        <f>'TrRoad_ene EU28'!F53-'TrRoad_ene UK'!F53</f>
        <v>45460.358606248134</v>
      </c>
      <c r="G53" s="31">
        <f>'TrRoad_ene EU28'!G53-'TrRoad_ene UK'!G53</f>
        <v>46674.819876786118</v>
      </c>
      <c r="H53" s="31">
        <f>'TrRoad_ene EU28'!H53-'TrRoad_ene UK'!H53</f>
        <v>47699.195796765453</v>
      </c>
      <c r="I53" s="31">
        <f>'TrRoad_ene EU28'!I53-'TrRoad_ene UK'!I53</f>
        <v>49554.266625985947</v>
      </c>
      <c r="J53" s="31">
        <f>'TrRoad_ene EU28'!J53-'TrRoad_ene UK'!J53</f>
        <v>48420.659332620664</v>
      </c>
      <c r="K53" s="31">
        <f>'TrRoad_ene EU28'!K53-'TrRoad_ene UK'!K53</f>
        <v>45150.690816484399</v>
      </c>
      <c r="L53" s="31">
        <f>'TrRoad_ene EU28'!L53-'TrRoad_ene UK'!L53</f>
        <v>44934.712027755195</v>
      </c>
      <c r="M53" s="31">
        <f>'TrRoad_ene EU28'!M53-'TrRoad_ene UK'!M53</f>
        <v>44326.628794526136</v>
      </c>
      <c r="N53" s="31">
        <f>'TrRoad_ene EU28'!N53-'TrRoad_ene UK'!N53</f>
        <v>41239.058323672245</v>
      </c>
      <c r="O53" s="31">
        <f>'TrRoad_ene EU28'!O53-'TrRoad_ene UK'!O53</f>
        <v>39972.506120619932</v>
      </c>
      <c r="P53" s="31">
        <f>'TrRoad_ene EU28'!P53-'TrRoad_ene UK'!P53</f>
        <v>40289.269040433297</v>
      </c>
      <c r="Q53" s="31">
        <f>'TrRoad_ene EU28'!Q53-'TrRoad_ene UK'!Q53</f>
        <v>40841.672231952558</v>
      </c>
    </row>
    <row r="54" spans="1:18" ht="11.5" customHeight="1" x14ac:dyDescent="0.35">
      <c r="A54" s="32" t="s">
        <v>39</v>
      </c>
      <c r="B54" s="31">
        <f>'TrRoad_ene EU28'!B54-'TrRoad_ene UK'!B54</f>
        <v>208.43764581680824</v>
      </c>
      <c r="C54" s="31">
        <f>'TrRoad_ene EU28'!C54-'TrRoad_ene UK'!C54</f>
        <v>249.55094694659277</v>
      </c>
      <c r="D54" s="31">
        <f>'TrRoad_ene EU28'!D54-'TrRoad_ene UK'!D54</f>
        <v>317.17788952915248</v>
      </c>
      <c r="E54" s="31">
        <f>'TrRoad_ene EU28'!E54-'TrRoad_ene UK'!E54</f>
        <v>398.12307838713036</v>
      </c>
      <c r="F54" s="31">
        <f>'TrRoad_ene EU28'!F54-'TrRoad_ene UK'!F54</f>
        <v>514.97369080532349</v>
      </c>
      <c r="G54" s="31">
        <f>'TrRoad_ene EU28'!G54-'TrRoad_ene UK'!G54</f>
        <v>850.3788601881314</v>
      </c>
      <c r="H54" s="31">
        <f>'TrRoad_ene EU28'!H54-'TrRoad_ene UK'!H54</f>
        <v>1408.3357695838392</v>
      </c>
      <c r="I54" s="31">
        <f>'TrRoad_ene EU28'!I54-'TrRoad_ene UK'!I54</f>
        <v>1952.2325511312131</v>
      </c>
      <c r="J54" s="31">
        <f>'TrRoad_ene EU28'!J54-'TrRoad_ene UK'!J54</f>
        <v>2097.948158922251</v>
      </c>
      <c r="K54" s="31">
        <f>'TrRoad_ene EU28'!K54-'TrRoad_ene UK'!K54</f>
        <v>2220.3678844596907</v>
      </c>
      <c r="L54" s="31">
        <f>'TrRoad_ene EU28'!L54-'TrRoad_ene UK'!L54</f>
        <v>2442.7149589836549</v>
      </c>
      <c r="M54" s="31">
        <f>'TrRoad_ene EU28'!M54-'TrRoad_ene UK'!M54</f>
        <v>2554.3211003012725</v>
      </c>
      <c r="N54" s="31">
        <f>'TrRoad_ene EU28'!N54-'TrRoad_ene UK'!N54</f>
        <v>2675.3205521526461</v>
      </c>
      <c r="O54" s="31">
        <f>'TrRoad_ene EU28'!O54-'TrRoad_ene UK'!O54</f>
        <v>2222.2743606279146</v>
      </c>
      <c r="P54" s="31">
        <f>'TrRoad_ene EU28'!P54-'TrRoad_ene UK'!P54</f>
        <v>2429.3611506152574</v>
      </c>
      <c r="Q54" s="31">
        <f>'TrRoad_ene EU28'!Q54-'TrRoad_ene UK'!Q54</f>
        <v>2418.1594955282048</v>
      </c>
      <c r="R54" s="60">
        <f>Q54/Q53</f>
        <v>5.9208141179791195E-2</v>
      </c>
    </row>
    <row r="55" spans="1:18" ht="11.5" customHeight="1" x14ac:dyDescent="0.35">
      <c r="A55" s="19" t="s">
        <v>53</v>
      </c>
      <c r="B55" s="31">
        <f>'TrRoad_ene EU28'!B55-'TrRoad_ene UK'!B55</f>
        <v>15190.101842195812</v>
      </c>
      <c r="C55" s="31">
        <f>'TrRoad_ene EU28'!C55-'TrRoad_ene UK'!C55</f>
        <v>15578.882641467912</v>
      </c>
      <c r="D55" s="31">
        <f>'TrRoad_ene EU28'!D55-'TrRoad_ene UK'!D55</f>
        <v>16187.117707567302</v>
      </c>
      <c r="E55" s="31">
        <f>'TrRoad_ene EU28'!E55-'TrRoad_ene UK'!E55</f>
        <v>17055.76120894845</v>
      </c>
      <c r="F55" s="31">
        <f>'TrRoad_ene EU28'!F55-'TrRoad_ene UK'!F55</f>
        <v>17770.43006710101</v>
      </c>
      <c r="G55" s="31">
        <f>'TrRoad_ene EU28'!G55-'TrRoad_ene UK'!G55</f>
        <v>18290.703271584331</v>
      </c>
      <c r="H55" s="31">
        <f>'TrRoad_ene EU28'!H55-'TrRoad_ene UK'!H55</f>
        <v>19615.699985794352</v>
      </c>
      <c r="I55" s="31">
        <f>'TrRoad_ene EU28'!I55-'TrRoad_ene UK'!I55</f>
        <v>19684.282671446283</v>
      </c>
      <c r="J55" s="31">
        <f>'TrRoad_ene EU28'!J55-'TrRoad_ene UK'!J55</f>
        <v>19094.925033013631</v>
      </c>
      <c r="K55" s="31">
        <f>'TrRoad_ene EU28'!K55-'TrRoad_ene UK'!K55</f>
        <v>17496.383514414661</v>
      </c>
      <c r="L55" s="31">
        <f>'TrRoad_ene EU28'!L55-'TrRoad_ene UK'!L55</f>
        <v>19463.923831056367</v>
      </c>
      <c r="M55" s="31">
        <f>'TrRoad_ene EU28'!M55-'TrRoad_ene UK'!M55</f>
        <v>19067.492830344941</v>
      </c>
      <c r="N55" s="31">
        <f>'TrRoad_ene EU28'!N55-'TrRoad_ene UK'!N55</f>
        <v>19522.155156418597</v>
      </c>
      <c r="O55" s="31">
        <f>'TrRoad_ene EU28'!O55-'TrRoad_ene UK'!O55</f>
        <v>20119.720610480079</v>
      </c>
      <c r="P55" s="31">
        <f>'TrRoad_ene EU28'!P55-'TrRoad_ene UK'!P55</f>
        <v>18885.287067400659</v>
      </c>
      <c r="Q55" s="31">
        <f>'TrRoad_ene EU28'!Q55-'TrRoad_ene UK'!Q55</f>
        <v>19660.58268838665</v>
      </c>
    </row>
    <row r="56" spans="1:18" ht="11.5" customHeight="1" x14ac:dyDescent="0.35">
      <c r="A56" s="35" t="s">
        <v>39</v>
      </c>
      <c r="B56" s="36">
        <f>'TrRoad_ene EU28'!B56-'TrRoad_ene UK'!B56</f>
        <v>91.900100200287923</v>
      </c>
      <c r="C56" s="36">
        <f>'TrRoad_ene EU28'!C56-'TrRoad_ene UK'!C56</f>
        <v>99.016170099631751</v>
      </c>
      <c r="D56" s="36">
        <f>'TrRoad_ene EU28'!D56-'TrRoad_ene UK'!D56</f>
        <v>122.82187771876208</v>
      </c>
      <c r="E56" s="36">
        <f>'TrRoad_ene EU28'!E56-'TrRoad_ene UK'!E56</f>
        <v>140.96563292629807</v>
      </c>
      <c r="F56" s="36">
        <f>'TrRoad_ene EU28'!F56-'TrRoad_ene UK'!F56</f>
        <v>153.73071308527727</v>
      </c>
      <c r="G56" s="36">
        <f>'TrRoad_ene EU28'!G56-'TrRoad_ene UK'!G56</f>
        <v>238.04601125608502</v>
      </c>
      <c r="H56" s="36">
        <f>'TrRoad_ene EU28'!H56-'TrRoad_ene UK'!H56</f>
        <v>466.36800465568592</v>
      </c>
      <c r="I56" s="36">
        <f>'TrRoad_ene EU28'!I56-'TrRoad_ene UK'!I56</f>
        <v>632.70226902474155</v>
      </c>
      <c r="J56" s="36">
        <f>'TrRoad_ene EU28'!J56-'TrRoad_ene UK'!J56</f>
        <v>718.94257866842975</v>
      </c>
      <c r="K56" s="36">
        <f>'TrRoad_ene EU28'!K56-'TrRoad_ene UK'!K56</f>
        <v>816.15606292358189</v>
      </c>
      <c r="L56" s="36">
        <f>'TrRoad_ene EU28'!L56-'TrRoad_ene UK'!L56</f>
        <v>989.76738858404747</v>
      </c>
      <c r="M56" s="36">
        <f>'TrRoad_ene EU28'!M56-'TrRoad_ene UK'!M56</f>
        <v>1007.2599474175267</v>
      </c>
      <c r="N56" s="36">
        <f>'TrRoad_ene EU28'!N56-'TrRoad_ene UK'!N56</f>
        <v>1154.0257403650196</v>
      </c>
      <c r="O56" s="36">
        <f>'TrRoad_ene EU28'!O56-'TrRoad_ene UK'!O56</f>
        <v>1116.3583522273091</v>
      </c>
      <c r="P56" s="36">
        <f>'TrRoad_ene EU28'!P56-'TrRoad_ene UK'!P56</f>
        <v>1133.9857615765022</v>
      </c>
      <c r="Q56" s="36">
        <f>'TrRoad_ene EU28'!Q56-'TrRoad_ene UK'!Q56</f>
        <v>1167.1241834249727</v>
      </c>
      <c r="R56" s="60">
        <f>Q56/Q55</f>
        <v>5.9363661897690531E-2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8.0929867731653484</v>
      </c>
      <c r="C60" s="22">
        <f>IF(C17=0,"",C17/[1]TrRoad_act!C30*100)</f>
        <v>7.98979384011297</v>
      </c>
      <c r="D60" s="22">
        <f>IF(D17=0,"",D17/[1]TrRoad_act!D30*100)</f>
        <v>7.9518669805553372</v>
      </c>
      <c r="E60" s="22">
        <f>IF(E17=0,"",E17/[1]TrRoad_act!E30*100)</f>
        <v>7.9553119014379892</v>
      </c>
      <c r="F60" s="22">
        <f>IF(F17=0,"",F17/[1]TrRoad_act!F30*100)</f>
        <v>7.9120249509769032</v>
      </c>
      <c r="G60" s="22">
        <f>IF(G17=0,"",G17/[1]TrRoad_act!G30*100)</f>
        <v>7.9282942720627636</v>
      </c>
      <c r="H60" s="22">
        <f>IF(H17=0,"",H17/[1]TrRoad_act!H30*100)</f>
        <v>7.9527549861466529</v>
      </c>
      <c r="I60" s="22">
        <f>IF(I17=0,"",I17/[1]TrRoad_act!I30*100)</f>
        <v>7.916713536488114</v>
      </c>
      <c r="J60" s="22">
        <f>IF(J17=0,"",J17/[1]TrRoad_act!J30*100)</f>
        <v>7.763674969776063</v>
      </c>
      <c r="K60" s="22">
        <f>IF(K17=0,"",K17/[1]TrRoad_act!K30*100)</f>
        <v>7.5240338573102079</v>
      </c>
      <c r="L60" s="22">
        <f>IF(L17=0,"",L17/[1]TrRoad_act!L30*100)</f>
        <v>7.5256724035972447</v>
      </c>
      <c r="M60" s="22">
        <f>IF(M17=0,"",M17/[1]TrRoad_act!M30*100)</f>
        <v>7.4411821391831969</v>
      </c>
      <c r="N60" s="22">
        <f>IF(N17=0,"",N17/[1]TrRoad_act!N30*100)</f>
        <v>7.3001265952665966</v>
      </c>
      <c r="O60" s="22">
        <f>IF(O17=0,"",O17/[1]TrRoad_act!O30*100)</f>
        <v>7.1992871163529815</v>
      </c>
      <c r="P60" s="22">
        <f>IF(P17=0,"",P17/[1]TrRoad_act!P30*100)</f>
        <v>7.0846557874146772</v>
      </c>
      <c r="Q60" s="22">
        <f>IF(Q17=0,"",Q17/[1]TrRoad_act!Q30*100)</f>
        <v>7.033659728142398</v>
      </c>
    </row>
    <row r="61" spans="1:18" ht="11.5" customHeight="1" x14ac:dyDescent="0.35">
      <c r="A61" s="23" t="s">
        <v>21</v>
      </c>
      <c r="B61" s="24">
        <f>IF(B18=0,"",B18/[1]TrRoad_act!B31*100)</f>
        <v>6.4202576532767957</v>
      </c>
      <c r="C61" s="24">
        <f>IF(C18=0,"",C18/[1]TrRoad_act!C31*100)</f>
        <v>6.3199874891523313</v>
      </c>
      <c r="D61" s="24">
        <f>IF(D18=0,"",D18/[1]TrRoad_act!D31*100)</f>
        <v>6.2907958774810728</v>
      </c>
      <c r="E61" s="24">
        <f>IF(E18=0,"",E18/[1]TrRoad_act!E31*100)</f>
        <v>6.2527511024606603</v>
      </c>
      <c r="F61" s="24">
        <f>IF(F18=0,"",F18/[1]TrRoad_act!F31*100)</f>
        <v>6.1799135889004555</v>
      </c>
      <c r="G61" s="24">
        <f>IF(G18=0,"",G18/[1]TrRoad_act!G31*100)</f>
        <v>6.1513521398540547</v>
      </c>
      <c r="H61" s="24">
        <f>IF(H18=0,"",H18/[1]TrRoad_act!H31*100)</f>
        <v>6.1575929359204187</v>
      </c>
      <c r="I61" s="24">
        <f>IF(I18=0,"",I18/[1]TrRoad_act!I31*100)</f>
        <v>6.1070815011507058</v>
      </c>
      <c r="J61" s="24">
        <f>IF(J18=0,"",J18/[1]TrRoad_act!J31*100)</f>
        <v>5.9897521572311643</v>
      </c>
      <c r="K61" s="24">
        <f>IF(K18=0,"",K18/[1]TrRoad_act!K31*100)</f>
        <v>5.8716637335032607</v>
      </c>
      <c r="L61" s="24">
        <f>IF(L18=0,"",L18/[1]TrRoad_act!L31*100)</f>
        <v>5.812282944373778</v>
      </c>
      <c r="M61" s="24">
        <f>IF(M18=0,"",M18/[1]TrRoad_act!M31*100)</f>
        <v>5.7565326781827544</v>
      </c>
      <c r="N61" s="24">
        <f>IF(N18=0,"",N18/[1]TrRoad_act!N31*100)</f>
        <v>5.6555698164071275</v>
      </c>
      <c r="O61" s="24">
        <f>IF(O18=0,"",O18/[1]TrRoad_act!O31*100)</f>
        <v>5.5880796070269829</v>
      </c>
      <c r="P61" s="24">
        <f>IF(P18=0,"",P18/[1]TrRoad_act!P31*100)</f>
        <v>5.5607320700263951</v>
      </c>
      <c r="Q61" s="24">
        <f>IF(Q18=0,"",Q18/[1]TrRoad_act!Q31*100)</f>
        <v>5.5132552245788951</v>
      </c>
    </row>
    <row r="62" spans="1:18" ht="11.5" customHeight="1" x14ac:dyDescent="0.35">
      <c r="A62" s="33" t="s">
        <v>56</v>
      </c>
      <c r="B62" s="34">
        <f>IF(B19=0,"",B19/[1]TrRoad_act!B32*100)</f>
        <v>3.9392619752116684</v>
      </c>
      <c r="C62" s="34">
        <f>IF(C19=0,"",C19/[1]TrRoad_act!C32*100)</f>
        <v>3.9089284881702997</v>
      </c>
      <c r="D62" s="34">
        <f>IF(D19=0,"",D19/[1]TrRoad_act!D32*100)</f>
        <v>3.8678893024471876</v>
      </c>
      <c r="E62" s="34">
        <f>IF(E19=0,"",E19/[1]TrRoad_act!E32*100)</f>
        <v>3.8213743153992814</v>
      </c>
      <c r="F62" s="34">
        <f>IF(F19=0,"",F19/[1]TrRoad_act!F32*100)</f>
        <v>3.8060897730194365</v>
      </c>
      <c r="G62" s="34">
        <f>IF(G19=0,"",G19/[1]TrRoad_act!G32*100)</f>
        <v>3.7711742408539943</v>
      </c>
      <c r="H62" s="34">
        <f>IF(H19=0,"",H19/[1]TrRoad_act!H32*100)</f>
        <v>3.7397839278842278</v>
      </c>
      <c r="I62" s="34">
        <f>IF(I19=0,"",I19/[1]TrRoad_act!I32*100)</f>
        <v>3.6713473056268784</v>
      </c>
      <c r="J62" s="34">
        <f>IF(J19=0,"",J19/[1]TrRoad_act!J32*100)</f>
        <v>3.6555021291077363</v>
      </c>
      <c r="K62" s="34">
        <f>IF(K19=0,"",K19/[1]TrRoad_act!K32*100)</f>
        <v>3.6386327213827814</v>
      </c>
      <c r="L62" s="34">
        <f>IF(L19=0,"",L19/[1]TrRoad_act!L32*100)</f>
        <v>3.6460513281365037</v>
      </c>
      <c r="M62" s="34">
        <f>IF(M19=0,"",M19/[1]TrRoad_act!M32*100)</f>
        <v>3.6203719328659156</v>
      </c>
      <c r="N62" s="34">
        <f>IF(N19=0,"",N19/[1]TrRoad_act!N32*100)</f>
        <v>3.5857284750458325</v>
      </c>
      <c r="O62" s="34">
        <f>IF(O19=0,"",O19/[1]TrRoad_act!O32*100)</f>
        <v>3.5491066755237215</v>
      </c>
      <c r="P62" s="34">
        <f>IF(P19=0,"",P19/[1]TrRoad_act!P32*100)</f>
        <v>3.5134926092413621</v>
      </c>
      <c r="Q62" s="34">
        <f>IF(Q19=0,"",Q19/[1]TrRoad_act!Q32*100)</f>
        <v>3.4906769940709763</v>
      </c>
    </row>
    <row r="63" spans="1:18" ht="11.5" customHeight="1" x14ac:dyDescent="0.35">
      <c r="A63" s="29" t="s">
        <v>40</v>
      </c>
      <c r="B63" s="30">
        <f>IF(B21=0,"",B21/[1]TrRoad_act!B33*100)</f>
        <v>6.0253573696919664</v>
      </c>
      <c r="C63" s="30">
        <f>IF(C21=0,"",C21/[1]TrRoad_act!C33*100)</f>
        <v>5.9361269029421013</v>
      </c>
      <c r="D63" s="30">
        <f>IF(D21=0,"",D21/[1]TrRoad_act!D33*100)</f>
        <v>5.9185635802176044</v>
      </c>
      <c r="E63" s="30">
        <f>IF(E21=0,"",E21/[1]TrRoad_act!E33*100)</f>
        <v>5.8848573305952989</v>
      </c>
      <c r="F63" s="30">
        <f>IF(F21=0,"",F21/[1]TrRoad_act!F33*100)</f>
        <v>5.8181460058073755</v>
      </c>
      <c r="G63" s="30">
        <f>IF(G21=0,"",G21/[1]TrRoad_act!G33*100)</f>
        <v>5.7972957866337955</v>
      </c>
      <c r="H63" s="30">
        <f>IF(H21=0,"",H21/[1]TrRoad_act!H33*100)</f>
        <v>5.8081914089449027</v>
      </c>
      <c r="I63" s="30">
        <f>IF(I21=0,"",I21/[1]TrRoad_act!I33*100)</f>
        <v>5.760319296652411</v>
      </c>
      <c r="J63" s="30">
        <f>IF(J21=0,"",J21/[1]TrRoad_act!J33*100)</f>
        <v>5.642491119287997</v>
      </c>
      <c r="K63" s="30">
        <f>IF(K21=0,"",K21/[1]TrRoad_act!K33*100)</f>
        <v>5.5305083913733295</v>
      </c>
      <c r="L63" s="30">
        <f>IF(L21=0,"",L21/[1]TrRoad_act!L33*100)</f>
        <v>5.4668709362417838</v>
      </c>
      <c r="M63" s="30">
        <f>IF(M21=0,"",M21/[1]TrRoad_act!M33*100)</f>
        <v>5.4121447583508093</v>
      </c>
      <c r="N63" s="30">
        <f>IF(N21=0,"",N21/[1]TrRoad_act!N33*100)</f>
        <v>5.313593511256439</v>
      </c>
      <c r="O63" s="30">
        <f>IF(O21=0,"",O21/[1]TrRoad_act!O33*100)</f>
        <v>5.2464203661639885</v>
      </c>
      <c r="P63" s="30">
        <f>IF(P21=0,"",P21/[1]TrRoad_act!P33*100)</f>
        <v>5.2281110700723197</v>
      </c>
      <c r="Q63" s="30">
        <f>IF(Q21=0,"",Q21/[1]TrRoad_act!Q33*100)</f>
        <v>5.1715367244856383</v>
      </c>
    </row>
    <row r="64" spans="1:18" ht="11.5" customHeight="1" x14ac:dyDescent="0.35">
      <c r="A64" s="19" t="s">
        <v>41</v>
      </c>
      <c r="B64" s="31">
        <f>IF(B22=0,"",B22/[1]TrRoad_act!B34*100)</f>
        <v>6.0456184319981077</v>
      </c>
      <c r="C64" s="31">
        <f>IF(C22=0,"",C22/[1]TrRoad_act!C34*100)</f>
        <v>5.9839825742749619</v>
      </c>
      <c r="D64" s="31">
        <f>IF(D22=0,"",D22/[1]TrRoad_act!D34*100)</f>
        <v>5.9893679834598386</v>
      </c>
      <c r="E64" s="31">
        <f>IF(E22=0,"",E22/[1]TrRoad_act!E34*100)</f>
        <v>5.9798863567007112</v>
      </c>
      <c r="F64" s="31">
        <f>IF(F22=0,"",F22/[1]TrRoad_act!F34*100)</f>
        <v>5.9563256900136716</v>
      </c>
      <c r="G64" s="31">
        <f>IF(G22=0,"",G22/[1]TrRoad_act!G34*100)</f>
        <v>5.9456504812466671</v>
      </c>
      <c r="H64" s="31">
        <f>IF(H22=0,"",H22/[1]TrRoad_act!H34*100)</f>
        <v>5.9807023391219687</v>
      </c>
      <c r="I64" s="31">
        <f>IF(I22=0,"",I22/[1]TrRoad_act!I34*100)</f>
        <v>5.9384698990238221</v>
      </c>
      <c r="J64" s="31">
        <f>IF(J22=0,"",J22/[1]TrRoad_act!J34*100)</f>
        <v>5.8233498815537095</v>
      </c>
      <c r="K64" s="31">
        <f>IF(K22=0,"",K22/[1]TrRoad_act!K34*100)</f>
        <v>5.7049542150648422</v>
      </c>
      <c r="L64" s="31">
        <f>IF(L22=0,"",L22/[1]TrRoad_act!L34*100)</f>
        <v>5.6152186323588111</v>
      </c>
      <c r="M64" s="31">
        <f>IF(M22=0,"",M22/[1]TrRoad_act!M34*100)</f>
        <v>5.5568884751545786</v>
      </c>
      <c r="N64" s="31">
        <f>IF(N22=0,"",N22/[1]TrRoad_act!N34*100)</f>
        <v>5.4611448968203709</v>
      </c>
      <c r="O64" s="31">
        <f>IF(O22=0,"",O22/[1]TrRoad_act!O34*100)</f>
        <v>5.4013752137661495</v>
      </c>
      <c r="P64" s="31">
        <f>IF(P22=0,"",P22/[1]TrRoad_act!P34*100)</f>
        <v>5.3769445161729701</v>
      </c>
      <c r="Q64" s="31">
        <f>IF(Q22=0,"",Q22/[1]TrRoad_act!Q34*100)</f>
        <v>5.2749412653375058</v>
      </c>
    </row>
    <row r="65" spans="1:17" ht="11.5" customHeight="1" x14ac:dyDescent="0.35">
      <c r="A65" s="19" t="s">
        <v>42</v>
      </c>
      <c r="B65" s="31">
        <f>IF(B24=0,"",B24/[1]TrRoad_act!B35*100)</f>
        <v>5.8742040692544197</v>
      </c>
      <c r="C65" s="31">
        <f>IF(C24=0,"",C24/[1]TrRoad_act!C35*100)</f>
        <v>5.7280270643129247</v>
      </c>
      <c r="D65" s="31">
        <f>IF(D24=0,"",D24/[1]TrRoad_act!D35*100)</f>
        <v>5.6744719105007269</v>
      </c>
      <c r="E65" s="31">
        <f>IF(E24=0,"",E24/[1]TrRoad_act!E35*100)</f>
        <v>5.6217225492067184</v>
      </c>
      <c r="F65" s="31">
        <f>IF(F24=0,"",F24/[1]TrRoad_act!F35*100)</f>
        <v>5.5097514667149019</v>
      </c>
      <c r="G65" s="31">
        <f>IF(G24=0,"",G24/[1]TrRoad_act!G35*100)</f>
        <v>5.4834031777281833</v>
      </c>
      <c r="H65" s="31">
        <f>IF(H24=0,"",H24/[1]TrRoad_act!H35*100)</f>
        <v>5.4978812666226604</v>
      </c>
      <c r="I65" s="31">
        <f>IF(I24=0,"",I24/[1]TrRoad_act!I35*100)</f>
        <v>5.4770737300342329</v>
      </c>
      <c r="J65" s="31">
        <f>IF(J24=0,"",J24/[1]TrRoad_act!J35*100)</f>
        <v>5.3654364845141584</v>
      </c>
      <c r="K65" s="31">
        <f>IF(K24=0,"",K24/[1]TrRoad_act!K35*100)</f>
        <v>5.2679445244246752</v>
      </c>
      <c r="L65" s="31">
        <f>IF(L24=0,"",L24/[1]TrRoad_act!L35*100)</f>
        <v>5.2453838353496876</v>
      </c>
      <c r="M65" s="31">
        <f>IF(M24=0,"",M24/[1]TrRoad_act!M35*100)</f>
        <v>5.1812821786044028</v>
      </c>
      <c r="N65" s="31">
        <f>IF(N24=0,"",N24/[1]TrRoad_act!N35*100)</f>
        <v>5.0885245448478997</v>
      </c>
      <c r="O65" s="31">
        <f>IF(O24=0,"",O24/[1]TrRoad_act!O35*100)</f>
        <v>5.0101059481924342</v>
      </c>
      <c r="P65" s="31">
        <f>IF(P24=0,"",P24/[1]TrRoad_act!P35*100)</f>
        <v>5.0127872051910458</v>
      </c>
      <c r="Q65" s="31">
        <f>IF(Q24=0,"",Q24/[1]TrRoad_act!Q35*100)</f>
        <v>5.0007570448806167</v>
      </c>
    </row>
    <row r="66" spans="1:17" ht="11.5" customHeight="1" x14ac:dyDescent="0.35">
      <c r="A66" s="19" t="s">
        <v>43</v>
      </c>
      <c r="B66" s="31">
        <f>IF(B26=0,"",B26/[1]TrRoad_act!B36*100)</f>
        <v>7.2956738765065188</v>
      </c>
      <c r="C66" s="31">
        <f>IF(C26=0,"",C26/[1]TrRoad_act!C36*100)</f>
        <v>7.2755925182703667</v>
      </c>
      <c r="D66" s="31">
        <f>IF(D26=0,"",D26/[1]TrRoad_act!D36*100)</f>
        <v>7.3260449852780702</v>
      </c>
      <c r="E66" s="31">
        <f>IF(E26=0,"",E26/[1]TrRoad_act!E36*100)</f>
        <v>7.2118452333373124</v>
      </c>
      <c r="F66" s="31">
        <f>IF(F26=0,"",F26/[1]TrRoad_act!F36*100)</f>
        <v>7.1933480971054538</v>
      </c>
      <c r="G66" s="31">
        <f>IF(G26=0,"",G26/[1]TrRoad_act!G36*100)</f>
        <v>7.3815999932282734</v>
      </c>
      <c r="H66" s="31">
        <f>IF(H26=0,"",H26/[1]TrRoad_act!H36*100)</f>
        <v>7.3861849445858256</v>
      </c>
      <c r="I66" s="31">
        <f>IF(I26=0,"",I26/[1]TrRoad_act!I36*100)</f>
        <v>7.0717399541590371</v>
      </c>
      <c r="J66" s="31">
        <f>IF(J26=0,"",J26/[1]TrRoad_act!J36*100)</f>
        <v>7.1017726589647685</v>
      </c>
      <c r="K66" s="31">
        <f>IF(K26=0,"",K26/[1]TrRoad_act!K36*100)</f>
        <v>7.0235725398926636</v>
      </c>
      <c r="L66" s="31">
        <f>IF(L26=0,"",L26/[1]TrRoad_act!L36*100)</f>
        <v>6.7730146827892925</v>
      </c>
      <c r="M66" s="31">
        <f>IF(M26=0,"",M26/[1]TrRoad_act!M36*100)</f>
        <v>7.1882829614792945</v>
      </c>
      <c r="N66" s="31">
        <f>IF(N26=0,"",N26/[1]TrRoad_act!N36*100)</f>
        <v>7.1718047167765695</v>
      </c>
      <c r="O66" s="31">
        <f>IF(O26=0,"",O26/[1]TrRoad_act!O36*100)</f>
        <v>7.2889549562346705</v>
      </c>
      <c r="P66" s="31">
        <f>IF(P26=0,"",P26/[1]TrRoad_act!P36*100)</f>
        <v>7.1731608614812199</v>
      </c>
      <c r="Q66" s="31">
        <f>IF(Q26=0,"",Q26/[1]TrRoad_act!Q36*100)</f>
        <v>6.9993376408732741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4.079730581799228</v>
      </c>
      <c r="P68" s="31">
        <f>IF(P29=0,"",P29/[1]TrRoad_act!P38*100)</f>
        <v>3.8454494374916153</v>
      </c>
      <c r="Q68" s="31">
        <f>IF(Q29=0,"",Q29/[1]TrRoad_act!Q38*100)</f>
        <v>3.3562849698397894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2.7251591050588226</v>
      </c>
      <c r="M69" s="31">
        <f>IF(M32=0,"",M32/[1]TrRoad_act!M39*100)</f>
        <v>2.665476581463329</v>
      </c>
      <c r="N69" s="31">
        <f>IF(N32=0,"",N32/[1]TrRoad_act!N39*100)</f>
        <v>2.6671238419935546</v>
      </c>
      <c r="O69" s="31">
        <f>IF(O32=0,"",O32/[1]TrRoad_act!O39*100)</f>
        <v>2.6701343490032525</v>
      </c>
      <c r="P69" s="31">
        <f>IF(P32=0,"",P32/[1]TrRoad_act!P39*100)</f>
        <v>2.6206302409500788</v>
      </c>
      <c r="Q69" s="31">
        <f>IF(Q32=0,"",Q32/[1]TrRoad_act!Q39*100)</f>
        <v>2.5982912166263037</v>
      </c>
    </row>
    <row r="70" spans="1:17" ht="11.5" customHeight="1" x14ac:dyDescent="0.35">
      <c r="A70" s="29" t="s">
        <v>49</v>
      </c>
      <c r="B70" s="30">
        <f>IF(B33=0,"",B33/[1]TrRoad_act!B40*100)</f>
        <v>51.933967708411735</v>
      </c>
      <c r="C70" s="30">
        <f>IF(C33=0,"",C33/[1]TrRoad_act!C40*100)</f>
        <v>51.471950061058969</v>
      </c>
      <c r="D70" s="30">
        <f>IF(D33=0,"",D33/[1]TrRoad_act!D40*100)</f>
        <v>51.082096099982422</v>
      </c>
      <c r="E70" s="30">
        <f>IF(E33=0,"",E33/[1]TrRoad_act!E40*100)</f>
        <v>50.930800019937159</v>
      </c>
      <c r="F70" s="30">
        <f>IF(F33=0,"",F33/[1]TrRoad_act!F40*100)</f>
        <v>50.695786141592251</v>
      </c>
      <c r="G70" s="30">
        <f>IF(G33=0,"",G33/[1]TrRoad_act!G40*100)</f>
        <v>50.104853706416698</v>
      </c>
      <c r="H70" s="30">
        <f>IF(H33=0,"",H33/[1]TrRoad_act!H40*100)</f>
        <v>49.80505465983078</v>
      </c>
      <c r="I70" s="30">
        <f>IF(I33=0,"",I33/[1]TrRoad_act!I40*100)</f>
        <v>49.395988945439015</v>
      </c>
      <c r="J70" s="30">
        <f>IF(J33=0,"",J33/[1]TrRoad_act!J40*100)</f>
        <v>49.19244360678276</v>
      </c>
      <c r="K70" s="30">
        <f>IF(K33=0,"",K33/[1]TrRoad_act!K40*100)</f>
        <v>49.04401242323727</v>
      </c>
      <c r="L70" s="30">
        <f>IF(L33=0,"",L33/[1]TrRoad_act!L40*100)</f>
        <v>48.970722855551692</v>
      </c>
      <c r="M70" s="30">
        <f>IF(M33=0,"",M33/[1]TrRoad_act!M40*100)</f>
        <v>48.635575049441336</v>
      </c>
      <c r="N70" s="30">
        <f>IF(N33=0,"",N33/[1]TrRoad_act!N40*100)</f>
        <v>48.395847334153288</v>
      </c>
      <c r="O70" s="30">
        <f>IF(O33=0,"",O33/[1]TrRoad_act!O40*100)</f>
        <v>47.944717382186283</v>
      </c>
      <c r="P70" s="30">
        <f>IF(P33=0,"",P33/[1]TrRoad_act!P40*100)</f>
        <v>47.877934023932355</v>
      </c>
      <c r="Q70" s="30">
        <f>IF(Q33=0,"",Q33/[1]TrRoad_act!Q40*100)</f>
        <v>48.190085255348322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52.448012321239169</v>
      </c>
      <c r="C72" s="31">
        <f>IF(C36=0,"",C36/[1]TrRoad_act!C42*100)</f>
        <v>51.978241954659453</v>
      </c>
      <c r="D72" s="31">
        <f>IF(D36=0,"",D36/[1]TrRoad_act!D42*100)</f>
        <v>51.58569002215367</v>
      </c>
      <c r="E72" s="31">
        <f>IF(E36=0,"",E36/[1]TrRoad_act!E42*100)</f>
        <v>51.353405307597392</v>
      </c>
      <c r="F72" s="31">
        <f>IF(F36=0,"",F36/[1]TrRoad_act!F42*100)</f>
        <v>51.067595057185301</v>
      </c>
      <c r="G72" s="31">
        <f>IF(G36=0,"",G36/[1]TrRoad_act!G42*100)</f>
        <v>50.497662953041733</v>
      </c>
      <c r="H72" s="31">
        <f>IF(H36=0,"",H36/[1]TrRoad_act!H42*100)</f>
        <v>50.176686767218946</v>
      </c>
      <c r="I72" s="31">
        <f>IF(I36=0,"",I36/[1]TrRoad_act!I42*100)</f>
        <v>49.741107626844595</v>
      </c>
      <c r="J72" s="31">
        <f>IF(J36=0,"",J36/[1]TrRoad_act!J42*100)</f>
        <v>49.556018390339389</v>
      </c>
      <c r="K72" s="31">
        <f>IF(K36=0,"",K36/[1]TrRoad_act!K42*100)</f>
        <v>49.421888647622872</v>
      </c>
      <c r="L72" s="31">
        <f>IF(L36=0,"",L36/[1]TrRoad_act!L42*100)</f>
        <v>49.348916722328887</v>
      </c>
      <c r="M72" s="31">
        <f>IF(M36=0,"",M36/[1]TrRoad_act!M42*100)</f>
        <v>49.0357225683058</v>
      </c>
      <c r="N72" s="31">
        <f>IF(N36=0,"",N36/[1]TrRoad_act!N42*100)</f>
        <v>48.709611750762974</v>
      </c>
      <c r="O72" s="31">
        <f>IF(O36=0,"",O36/[1]TrRoad_act!O42*100)</f>
        <v>48.264350776561436</v>
      </c>
      <c r="P72" s="31">
        <f>IF(P36=0,"",P36/[1]TrRoad_act!P42*100)</f>
        <v>48.221934986268508</v>
      </c>
      <c r="Q72" s="31">
        <f>IF(Q36=0,"",Q36/[1]TrRoad_act!Q42*100)</f>
        <v>48.443617991550084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31.412766730749343</v>
      </c>
      <c r="C75" s="31">
        <f>IF(C41=0,"",C41/[1]TrRoad_act!C45*100)</f>
        <v>31.315377774282322</v>
      </c>
      <c r="D75" s="31">
        <f>IF(D41=0,"",D41/[1]TrRoad_act!D45*100)</f>
        <v>31.253477865828454</v>
      </c>
      <c r="E75" s="31">
        <f>IF(E41=0,"",E41/[1]TrRoad_act!E45*100)</f>
        <v>30.974654538050871</v>
      </c>
      <c r="F75" s="31">
        <f>IF(F41=0,"",F41/[1]TrRoad_act!F45*100)</f>
        <v>30.835553731521522</v>
      </c>
      <c r="G75" s="31">
        <f>IF(G41=0,"",G41/[1]TrRoad_act!G45*100)</f>
        <v>30.193427026134898</v>
      </c>
      <c r="H75" s="31">
        <f>IF(H41=0,"",H41/[1]TrRoad_act!H45*100)</f>
        <v>30.827204135519281</v>
      </c>
      <c r="I75" s="31">
        <f>IF(I41=0,"",I41/[1]TrRoad_act!I45*100)</f>
        <v>30.991321222063164</v>
      </c>
      <c r="J75" s="31">
        <f>IF(J41=0,"",J41/[1]TrRoad_act!J45*100)</f>
        <v>30.616232487297729</v>
      </c>
      <c r="K75" s="31">
        <f>IF(K41=0,"",K41/[1]TrRoad_act!K45*100)</f>
        <v>30.717924581332205</v>
      </c>
      <c r="L75" s="31">
        <f>IF(L41=0,"",L41/[1]TrRoad_act!L45*100)</f>
        <v>30.464280090230734</v>
      </c>
      <c r="M75" s="31">
        <f>IF(M41=0,"",M41/[1]TrRoad_act!M45*100)</f>
        <v>30.189568113240441</v>
      </c>
      <c r="N75" s="31">
        <f>IF(N41=0,"",N41/[1]TrRoad_act!N45*100)</f>
        <v>30.015954708443715</v>
      </c>
      <c r="O75" s="31">
        <f>IF(O41=0,"",O41/[1]TrRoad_act!O45*100)</f>
        <v>29.224669683672932</v>
      </c>
      <c r="P75" s="31">
        <f>IF(P41=0,"",P41/[1]TrRoad_act!P45*100)</f>
        <v>28.613472541063821</v>
      </c>
      <c r="Q75" s="31">
        <f>IF(Q41=0,"",Q41/[1]TrRoad_act!Q45*100)</f>
        <v>27.583012324403843</v>
      </c>
    </row>
    <row r="76" spans="1:17" ht="11.5" customHeight="1" x14ac:dyDescent="0.35">
      <c r="A76" s="23" t="s">
        <v>22</v>
      </c>
      <c r="B76" s="24">
        <f>IF(B42=0,"",B42/[1]TrRoad_act!B46*100)</f>
        <v>16.997044279549627</v>
      </c>
      <c r="C76" s="24">
        <f>IF(C42=0,"",C42/[1]TrRoad_act!C46*100)</f>
        <v>16.835880356334464</v>
      </c>
      <c r="D76" s="24">
        <f>IF(D42=0,"",D42/[1]TrRoad_act!D46*100)</f>
        <v>16.718073436370393</v>
      </c>
      <c r="E76" s="24">
        <f>IF(E42=0,"",E42/[1]TrRoad_act!E46*100)</f>
        <v>16.661788986366453</v>
      </c>
      <c r="F76" s="24">
        <f>IF(F42=0,"",F42/[1]TrRoad_act!F46*100)</f>
        <v>16.549636217988024</v>
      </c>
      <c r="G76" s="24">
        <f>IF(G42=0,"",G42/[1]TrRoad_act!G46*100)</f>
        <v>16.453667579853839</v>
      </c>
      <c r="H76" s="24">
        <f>IF(H42=0,"",H42/[1]TrRoad_act!H46*100)</f>
        <v>16.6472808581739</v>
      </c>
      <c r="I76" s="24">
        <f>IF(I42=0,"",I42/[1]TrRoad_act!I46*100)</f>
        <v>16.390455748844399</v>
      </c>
      <c r="J76" s="24">
        <f>IF(J42=0,"",J42/[1]TrRoad_act!J46*100)</f>
        <v>16.210863345293458</v>
      </c>
      <c r="K76" s="24">
        <f>IF(K42=0,"",K42/[1]TrRoad_act!K46*100)</f>
        <v>15.744377507803515</v>
      </c>
      <c r="L76" s="24">
        <f>IF(L42=0,"",L42/[1]TrRoad_act!L46*100)</f>
        <v>15.787811034919908</v>
      </c>
      <c r="M76" s="24">
        <f>IF(M42=0,"",M42/[1]TrRoad_act!M46*100)</f>
        <v>15.497653679562154</v>
      </c>
      <c r="N76" s="24">
        <f>IF(N42=0,"",N42/[1]TrRoad_act!N46*100)</f>
        <v>15.328261993038931</v>
      </c>
      <c r="O76" s="24">
        <f>IF(O42=0,"",O42/[1]TrRoad_act!O46*100)</f>
        <v>15.121332100347695</v>
      </c>
      <c r="P76" s="24">
        <f>IF(P42=0,"",P42/[1]TrRoad_act!P46*100)</f>
        <v>14.658817934461918</v>
      </c>
      <c r="Q76" s="24">
        <f>IF(Q42=0,"",Q42/[1]TrRoad_act!Q46*100)</f>
        <v>14.631083058759486</v>
      </c>
    </row>
    <row r="77" spans="1:17" ht="11.5" customHeight="1" x14ac:dyDescent="0.35">
      <c r="A77" s="33" t="s">
        <v>50</v>
      </c>
      <c r="B77" s="34">
        <f>IF(B43=0,"",B43/[1]TrRoad_act!B47*100)</f>
        <v>7.4630957062960634</v>
      </c>
      <c r="C77" s="34">
        <f>IF(C43=0,"",C43/[1]TrRoad_act!C47*100)</f>
        <v>7.3358662036318512</v>
      </c>
      <c r="D77" s="34">
        <f>IF(D43=0,"",D43/[1]TrRoad_act!D47*100)</f>
        <v>7.2681974424748592</v>
      </c>
      <c r="E77" s="34">
        <f>IF(E43=0,"",E43/[1]TrRoad_act!E47*100)</f>
        <v>7.1920402592874426</v>
      </c>
      <c r="F77" s="34">
        <f>IF(F43=0,"",F43/[1]TrRoad_act!F47*100)</f>
        <v>7.0923050356921475</v>
      </c>
      <c r="G77" s="34">
        <f>IF(G43=0,"",G43/[1]TrRoad_act!G47*100)</f>
        <v>7.028243118624955</v>
      </c>
      <c r="H77" s="34">
        <f>IF(H43=0,"",H43/[1]TrRoad_act!H47*100)</f>
        <v>6.9271885518059308</v>
      </c>
      <c r="I77" s="34">
        <f>IF(I43=0,"",I43/[1]TrRoad_act!I47*100)</f>
        <v>6.8623803156196708</v>
      </c>
      <c r="J77" s="34">
        <f>IF(J43=0,"",J43/[1]TrRoad_act!J47*100)</f>
        <v>6.8552734541611722</v>
      </c>
      <c r="K77" s="34">
        <f>IF(K43=0,"",K43/[1]TrRoad_act!K47*100)</f>
        <v>6.7900444590490983</v>
      </c>
      <c r="L77" s="34">
        <f>IF(L43=0,"",L43/[1]TrRoad_act!L47*100)</f>
        <v>6.7424544411473217</v>
      </c>
      <c r="M77" s="34">
        <f>IF(M43=0,"",M43/[1]TrRoad_act!M47*100)</f>
        <v>6.6839152681332461</v>
      </c>
      <c r="N77" s="34">
        <f>IF(N43=0,"",N43/[1]TrRoad_act!N47*100)</f>
        <v>6.5855461680847718</v>
      </c>
      <c r="O77" s="34">
        <f>IF(O43=0,"",O43/[1]TrRoad_act!O47*100)</f>
        <v>6.4668388381070905</v>
      </c>
      <c r="P77" s="34">
        <f>IF(P43=0,"",P43/[1]TrRoad_act!P47*100)</f>
        <v>6.3662100527190164</v>
      </c>
      <c r="Q77" s="34">
        <f>IF(Q43=0,"",Q43/[1]TrRoad_act!Q47*100)</f>
        <v>6.2714635328718575</v>
      </c>
    </row>
    <row r="78" spans="1:17" ht="11.5" customHeight="1" x14ac:dyDescent="0.35">
      <c r="A78" s="19" t="s">
        <v>41</v>
      </c>
      <c r="B78" s="31">
        <f>IF(B44=0,"",B44/[1]TrRoad_act!B48*100)</f>
        <v>8.234401205327238</v>
      </c>
      <c r="C78" s="31">
        <f>IF(C44=0,"",C44/[1]TrRoad_act!C48*100)</f>
        <v>8.1433505876818923</v>
      </c>
      <c r="D78" s="31">
        <f>IF(D44=0,"",D44/[1]TrRoad_act!D48*100)</f>
        <v>8.0525976794283061</v>
      </c>
      <c r="E78" s="31">
        <f>IF(E44=0,"",E44/[1]TrRoad_act!E48*100)</f>
        <v>7.9460631466567788</v>
      </c>
      <c r="F78" s="31">
        <f>IF(F44=0,"",F44/[1]TrRoad_act!F48*100)</f>
        <v>7.844461168142856</v>
      </c>
      <c r="G78" s="31">
        <f>IF(G44=0,"",G44/[1]TrRoad_act!G48*100)</f>
        <v>7.7646954176680465</v>
      </c>
      <c r="H78" s="31">
        <f>IF(H44=0,"",H44/[1]TrRoad_act!H48*100)</f>
        <v>7.7123370587187159</v>
      </c>
      <c r="I78" s="31">
        <f>IF(I44=0,"",I44/[1]TrRoad_act!I48*100)</f>
        <v>7.708059375557859</v>
      </c>
      <c r="J78" s="31">
        <f>IF(J44=0,"",J44/[1]TrRoad_act!J48*100)</f>
        <v>7.6540645790536681</v>
      </c>
      <c r="K78" s="31">
        <f>IF(K44=0,"",K44/[1]TrRoad_act!K48*100)</f>
        <v>7.5808825458504741</v>
      </c>
      <c r="L78" s="31">
        <f>IF(L44=0,"",L44/[1]TrRoad_act!L48*100)</f>
        <v>7.3999448287322815</v>
      </c>
      <c r="M78" s="31">
        <f>IF(M44=0,"",M44/[1]TrRoad_act!M48*100)</f>
        <v>7.2671291387895787</v>
      </c>
      <c r="N78" s="31">
        <f>IF(N44=0,"",N44/[1]TrRoad_act!N48*100)</f>
        <v>7.129091050852419</v>
      </c>
      <c r="O78" s="31">
        <f>IF(O44=0,"",O44/[1]TrRoad_act!O48*100)</f>
        <v>6.9938873171938569</v>
      </c>
      <c r="P78" s="31">
        <f>IF(P44=0,"",P44/[1]TrRoad_act!P48*100)</f>
        <v>6.8191465828207063</v>
      </c>
      <c r="Q78" s="31">
        <f>IF(Q44=0,"",Q44/[1]TrRoad_act!Q48*100)</f>
        <v>6.6599202504078487</v>
      </c>
    </row>
    <row r="79" spans="1:17" ht="11.5" customHeight="1" x14ac:dyDescent="0.35">
      <c r="A79" s="19" t="s">
        <v>42</v>
      </c>
      <c r="B79" s="31">
        <f>IF(B46=0,"",B46/[1]TrRoad_act!B49*100)</f>
        <v>7.3120282747071332</v>
      </c>
      <c r="C79" s="31">
        <f>IF(C46=0,"",C46/[1]TrRoad_act!C49*100)</f>
        <v>7.1987349884981215</v>
      </c>
      <c r="D79" s="31">
        <f>IF(D46=0,"",D46/[1]TrRoad_act!D49*100)</f>
        <v>7.1540991836996444</v>
      </c>
      <c r="E79" s="31">
        <f>IF(E46=0,"",E46/[1]TrRoad_act!E49*100)</f>
        <v>7.0975451543367623</v>
      </c>
      <c r="F79" s="31">
        <f>IF(F46=0,"",F46/[1]TrRoad_act!F49*100)</f>
        <v>7.0112729062003734</v>
      </c>
      <c r="G79" s="31">
        <f>IF(G46=0,"",G46/[1]TrRoad_act!G49*100)</f>
        <v>6.9593516661099555</v>
      </c>
      <c r="H79" s="31">
        <f>IF(H46=0,"",H46/[1]TrRoad_act!H49*100)</f>
        <v>6.8576644629160741</v>
      </c>
      <c r="I79" s="31">
        <f>IF(I46=0,"",I46/[1]TrRoad_act!I49*100)</f>
        <v>6.7956042357447481</v>
      </c>
      <c r="J79" s="31">
        <f>IF(J46=0,"",J46/[1]TrRoad_act!J49*100)</f>
        <v>6.7952174293943317</v>
      </c>
      <c r="K79" s="31">
        <f>IF(K46=0,"",K46/[1]TrRoad_act!K49*100)</f>
        <v>6.7300095769790751</v>
      </c>
      <c r="L79" s="31">
        <f>IF(L46=0,"",L46/[1]TrRoad_act!L49*100)</f>
        <v>6.6947053857505683</v>
      </c>
      <c r="M79" s="31">
        <f>IF(M46=0,"",M46/[1]TrRoad_act!M49*100)</f>
        <v>6.6424619342740927</v>
      </c>
      <c r="N79" s="31">
        <f>IF(N46=0,"",N46/[1]TrRoad_act!N49*100)</f>
        <v>6.5474716677007523</v>
      </c>
      <c r="O79" s="31">
        <f>IF(O46=0,"",O46/[1]TrRoad_act!O49*100)</f>
        <v>6.4306371217263694</v>
      </c>
      <c r="P79" s="31">
        <f>IF(P46=0,"",P46/[1]TrRoad_act!P49*100)</f>
        <v>6.3344411734371668</v>
      </c>
      <c r="Q79" s="31">
        <f>IF(Q46=0,"",Q46/[1]TrRoad_act!Q49*100)</f>
        <v>6.2419817988174611</v>
      </c>
    </row>
    <row r="80" spans="1:17" ht="11.5" customHeight="1" x14ac:dyDescent="0.35">
      <c r="A80" s="19" t="s">
        <v>43</v>
      </c>
      <c r="B80" s="31">
        <f>IF(B48=0,"",B48/[1]TrRoad_act!B50*100)</f>
        <v>10.709780533078845</v>
      </c>
      <c r="C80" s="31">
        <f>IF(C48=0,"",C48/[1]TrRoad_act!C50*100)</f>
        <v>8.4185194836597681</v>
      </c>
      <c r="D80" s="31">
        <f>IF(D48=0,"",D48/[1]TrRoad_act!D50*100)</f>
        <v>6.982665124156032</v>
      </c>
      <c r="E80" s="31">
        <f>IF(E48=0,"",E48/[1]TrRoad_act!E50*100)</f>
        <v>6.4259233116410002</v>
      </c>
      <c r="F80" s="31">
        <f>IF(F48=0,"",F48/[1]TrRoad_act!F50*100)</f>
        <v>6.1919045366959411</v>
      </c>
      <c r="G80" s="31">
        <f>IF(G48=0,"",G48/[1]TrRoad_act!G50*100)</f>
        <v>5.9362504708207053</v>
      </c>
      <c r="H80" s="31">
        <f>IF(H48=0,"",H48/[1]TrRoad_act!H50*100)</f>
        <v>5.9459041980311556</v>
      </c>
      <c r="I80" s="31">
        <f>IF(I48=0,"",I48/[1]TrRoad_act!I50*100)</f>
        <v>5.8832906449980253</v>
      </c>
      <c r="J80" s="31">
        <f>IF(J48=0,"",J48/[1]TrRoad_act!J50*100)</f>
        <v>6.0438370217741051</v>
      </c>
      <c r="K80" s="31">
        <f>IF(K48=0,"",K48/[1]TrRoad_act!K50*100)</f>
        <v>6.405715455635784</v>
      </c>
      <c r="L80" s="31">
        <f>IF(L48=0,"",L48/[1]TrRoad_act!L50*100)</f>
        <v>6.4586422054297561</v>
      </c>
      <c r="M80" s="31">
        <f>IF(M48=0,"",M48/[1]TrRoad_act!M50*100)</f>
        <v>6.609065804787166</v>
      </c>
      <c r="N80" s="31">
        <f>IF(N48=0,"",N48/[1]TrRoad_act!N50*100)</f>
        <v>6.6345900178130481</v>
      </c>
      <c r="O80" s="31">
        <f>IF(O48=0,"",O48/[1]TrRoad_act!O50*100)</f>
        <v>6.4889912311555564</v>
      </c>
      <c r="P80" s="31">
        <f>IF(P48=0,"",P48/[1]TrRoad_act!P50*100)</f>
        <v>6.6228758272282127</v>
      </c>
      <c r="Q80" s="31">
        <f>IF(Q48=0,"",Q48/[1]TrRoad_act!Q50*100)</f>
        <v>6.754195272445723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3.7132008897077453</v>
      </c>
      <c r="G82" s="31">
        <f>IF(G51=0,"",G51/[1]TrRoad_act!G52*100)</f>
        <v>3.6691163093515549</v>
      </c>
      <c r="H82" s="31">
        <f>IF(H51=0,"",H51/[1]TrRoad_act!H52*100)</f>
        <v>3.6479614995089968</v>
      </c>
      <c r="I82" s="31">
        <f>IF(I51=0,"",I51/[1]TrRoad_act!I52*100)</f>
        <v>3.6393803400092359</v>
      </c>
      <c r="J82" s="31">
        <f>IF(J51=0,"",J51/[1]TrRoad_act!J52*100)</f>
        <v>3.5343716503114178</v>
      </c>
      <c r="K82" s="31">
        <f>IF(K51=0,"",K51/[1]TrRoad_act!K52*100)</f>
        <v>3.5713613996617517</v>
      </c>
      <c r="L82" s="31">
        <f>IF(L51=0,"",L51/[1]TrRoad_act!L52*100)</f>
        <v>3.4800612794231744</v>
      </c>
      <c r="M82" s="31">
        <f>IF(M51=0,"",M51/[1]TrRoad_act!M52*100)</f>
        <v>3.4223675825289708</v>
      </c>
      <c r="N82" s="31">
        <f>IF(N51=0,"",N51/[1]TrRoad_act!N52*100)</f>
        <v>3.658403613271882</v>
      </c>
      <c r="O82" s="31">
        <f>IF(O51=0,"",O51/[1]TrRoad_act!O52*100)</f>
        <v>3.6327847231633155</v>
      </c>
      <c r="P82" s="31">
        <f>IF(P51=0,"",P51/[1]TrRoad_act!P52*100)</f>
        <v>3.4419277141885729</v>
      </c>
      <c r="Q82" s="31">
        <f>IF(Q51=0,"",Q51/[1]TrRoad_act!Q52*100)</f>
        <v>3.3847378374385202</v>
      </c>
    </row>
    <row r="83" spans="1:17" ht="11.5" customHeight="1" x14ac:dyDescent="0.35">
      <c r="A83" s="29" t="s">
        <v>58</v>
      </c>
      <c r="B83" s="30">
        <f>IF(B52=0,"",B52/[1]TrRoad_act!B53*100)</f>
        <v>41.507964981287827</v>
      </c>
      <c r="C83" s="30">
        <f>IF(C52=0,"",C52/[1]TrRoad_act!C53*100)</f>
        <v>41.309314985980791</v>
      </c>
      <c r="D83" s="30">
        <f>IF(D52=0,"",D52/[1]TrRoad_act!D53*100)</f>
        <v>40.959056479764129</v>
      </c>
      <c r="E83" s="30">
        <f>IF(E52=0,"",E52/[1]TrRoad_act!E53*100)</f>
        <v>41.603625661884742</v>
      </c>
      <c r="F83" s="30">
        <f>IF(F52=0,"",F52/[1]TrRoad_act!F53*100)</f>
        <v>40.21780798758207</v>
      </c>
      <c r="G83" s="30">
        <f>IF(G52=0,"",G52/[1]TrRoad_act!G53*100)</f>
        <v>40.306398322804732</v>
      </c>
      <c r="H83" s="30">
        <f>IF(H52=0,"",H52/[1]TrRoad_act!H53*100)</f>
        <v>40.970743445246967</v>
      </c>
      <c r="I83" s="30">
        <f>IF(I52=0,"",I52/[1]TrRoad_act!I53*100)</f>
        <v>40.634068136766793</v>
      </c>
      <c r="J83" s="30">
        <f>IF(J52=0,"",J52/[1]TrRoad_act!J53*100)</f>
        <v>40.363707109375348</v>
      </c>
      <c r="K83" s="30">
        <f>IF(K52=0,"",K52/[1]TrRoad_act!K53*100)</f>
        <v>40.818628936081851</v>
      </c>
      <c r="L83" s="30">
        <f>IF(L52=0,"",L52/[1]TrRoad_act!L53*100)</f>
        <v>41.728936582719264</v>
      </c>
      <c r="M83" s="30">
        <f>IF(M52=0,"",M52/[1]TrRoad_act!M53*100)</f>
        <v>41.05537277191555</v>
      </c>
      <c r="N83" s="30">
        <f>IF(N52=0,"",N52/[1]TrRoad_act!N53*100)</f>
        <v>40.890886737771872</v>
      </c>
      <c r="O83" s="30">
        <f>IF(O52=0,"",O52/[1]TrRoad_act!O53*100)</f>
        <v>39.914938765192652</v>
      </c>
      <c r="P83" s="30">
        <f>IF(P52=0,"",P52/[1]TrRoad_act!P53*100)</f>
        <v>38.858699242685077</v>
      </c>
      <c r="Q83" s="30">
        <f>IF(Q52=0,"",Q52/[1]TrRoad_act!Q53*100)</f>
        <v>38.683359232506511</v>
      </c>
    </row>
    <row r="84" spans="1:17" ht="11.5" customHeight="1" x14ac:dyDescent="0.35">
      <c r="A84" s="19" t="s">
        <v>52</v>
      </c>
      <c r="B84" s="31">
        <f>IF(B53=0,"",B53/[1]TrRoad_act!B54*100)</f>
        <v>38.151165882381676</v>
      </c>
      <c r="C84" s="31">
        <f>IF(C53=0,"",C53/[1]TrRoad_act!C54*100)</f>
        <v>38.305791720352133</v>
      </c>
      <c r="D84" s="31">
        <f>IF(D53=0,"",D53/[1]TrRoad_act!D54*100)</f>
        <v>37.896600060783555</v>
      </c>
      <c r="E84" s="31">
        <f>IF(E53=0,"",E53/[1]TrRoad_act!E54*100)</f>
        <v>38.224357373118792</v>
      </c>
      <c r="F84" s="31">
        <f>IF(F53=0,"",F53/[1]TrRoad_act!F54*100)</f>
        <v>37.862880217468323</v>
      </c>
      <c r="G84" s="31">
        <f>IF(G53=0,"",G53/[1]TrRoad_act!G54*100)</f>
        <v>37.992941396867081</v>
      </c>
      <c r="H84" s="31">
        <f>IF(H53=0,"",H53/[1]TrRoad_act!H54*100)</f>
        <v>38.395323382711901</v>
      </c>
      <c r="I84" s="31">
        <f>IF(I53=0,"",I53/[1]TrRoad_act!I54*100)</f>
        <v>38.41823484794989</v>
      </c>
      <c r="J84" s="31">
        <f>IF(J53=0,"",J53/[1]TrRoad_act!J54*100)</f>
        <v>38.419543276341741</v>
      </c>
      <c r="K84" s="31">
        <f>IF(K53=0,"",K53/[1]TrRoad_act!K54*100)</f>
        <v>38.712484381107252</v>
      </c>
      <c r="L84" s="31">
        <f>IF(L53=0,"",L53/[1]TrRoad_act!L54*100)</f>
        <v>38.686016302672584</v>
      </c>
      <c r="M84" s="31">
        <f>IF(M53=0,"",M53/[1]TrRoad_act!M54*100)</f>
        <v>38.115644710157113</v>
      </c>
      <c r="N84" s="31">
        <f>IF(N53=0,"",N53/[1]TrRoad_act!N54*100)</f>
        <v>37.380168241472731</v>
      </c>
      <c r="O84" s="31">
        <f>IF(O53=0,"",O53/[1]TrRoad_act!O54*100)</f>
        <v>36.296408550657432</v>
      </c>
      <c r="P84" s="31">
        <f>IF(P53=0,"",P53/[1]TrRoad_act!P54*100)</f>
        <v>36.108215158590895</v>
      </c>
      <c r="Q84" s="31">
        <f>IF(Q53=0,"",Q53/[1]TrRoad_act!Q54*100)</f>
        <v>35.591738023542455</v>
      </c>
    </row>
    <row r="85" spans="1:17" ht="11.5" customHeight="1" x14ac:dyDescent="0.35">
      <c r="A85" s="40" t="s">
        <v>53</v>
      </c>
      <c r="B85" s="36">
        <f>IF(B55=0,"",B55/[1]TrRoad_act!B55*100)</f>
        <v>54.143294932837364</v>
      </c>
      <c r="C85" s="36">
        <f>IF(C55=0,"",C55/[1]TrRoad_act!C55*100)</f>
        <v>52.215331323898518</v>
      </c>
      <c r="D85" s="36">
        <f>IF(D55=0,"",D55/[1]TrRoad_act!D55*100)</f>
        <v>51.760882846835088</v>
      </c>
      <c r="E85" s="36">
        <f>IF(E55=0,"",E55/[1]TrRoad_act!E55*100)</f>
        <v>53.502671742507836</v>
      </c>
      <c r="F85" s="36">
        <f>IF(F55=0,"",F55/[1]TrRoad_act!F55*100)</f>
        <v>47.827697183954839</v>
      </c>
      <c r="G85" s="36">
        <f>IF(G55=0,"",G55/[1]TrRoad_act!G55*100)</f>
        <v>47.721656102225012</v>
      </c>
      <c r="H85" s="36">
        <f>IF(H55=0,"",H55/[1]TrRoad_act!H55*100)</f>
        <v>48.955869131382848</v>
      </c>
      <c r="I85" s="36">
        <f>IF(I55=0,"",I55/[1]TrRoad_act!I55*100)</f>
        <v>47.536243605314489</v>
      </c>
      <c r="J85" s="36">
        <f>IF(J55=0,"",J55/[1]TrRoad_act!J55*100)</f>
        <v>46.305632964157759</v>
      </c>
      <c r="K85" s="36">
        <f>IF(K55=0,"",K55/[1]TrRoad_act!K55*100)</f>
        <v>47.485360734090627</v>
      </c>
      <c r="L85" s="36">
        <f>IF(L55=0,"",L55/[1]TrRoad_act!L55*100)</f>
        <v>50.987714727864599</v>
      </c>
      <c r="M85" s="36">
        <f>IF(M55=0,"",M55/[1]TrRoad_act!M55*100)</f>
        <v>50.024690518359172</v>
      </c>
      <c r="N85" s="36">
        <f>IF(N55=0,"",N55/[1]TrRoad_act!N55*100)</f>
        <v>51.011412786766165</v>
      </c>
      <c r="O85" s="36">
        <f>IF(O55=0,"",O55/[1]TrRoad_act!O55*100)</f>
        <v>49.773291185651978</v>
      </c>
      <c r="P85" s="36">
        <f>IF(P55=0,"",P55/[1]TrRoad_act!P55*100)</f>
        <v>46.398769138762034</v>
      </c>
      <c r="Q85" s="36">
        <f>IF(Q55=0,"",Q55/[1]TrRoad_act!Q55*100)</f>
        <v>47.200427889864173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32.910816363910257</v>
      </c>
      <c r="C88" s="42">
        <f>IF([1]TrRoad_act!C4=0,"",C18/[1]TrRoad_act!C4*1000)</f>
        <v>32.784822701082646</v>
      </c>
      <c r="D88" s="42">
        <f>IF([1]TrRoad_act!D4=0,"",D18/[1]TrRoad_act!D4*1000)</f>
        <v>32.759181978915343</v>
      </c>
      <c r="E88" s="42">
        <f>IF([1]TrRoad_act!E4=0,"",E18/[1]TrRoad_act!E4*1000)</f>
        <v>32.470478606818801</v>
      </c>
      <c r="F88" s="42">
        <f>IF([1]TrRoad_act!F4=0,"",F18/[1]TrRoad_act!F4*1000)</f>
        <v>32.519040090423552</v>
      </c>
      <c r="G88" s="42">
        <f>IF([1]TrRoad_act!G4=0,"",G18/[1]TrRoad_act!G4*1000)</f>
        <v>32.441240225824096</v>
      </c>
      <c r="H88" s="42">
        <f>IF([1]TrRoad_act!H4=0,"",H18/[1]TrRoad_act!H4*1000)</f>
        <v>32.907044242544011</v>
      </c>
      <c r="I88" s="42">
        <f>IF([1]TrRoad_act!I4=0,"",I18/[1]TrRoad_act!I4*1000)</f>
        <v>32.766273309660235</v>
      </c>
      <c r="J88" s="42">
        <f>IF([1]TrRoad_act!J4=0,"",J18/[1]TrRoad_act!J4*1000)</f>
        <v>32.28656256478542</v>
      </c>
      <c r="K88" s="42">
        <f>IF([1]TrRoad_act!K4=0,"",K18/[1]TrRoad_act!K4*1000)</f>
        <v>31.902961495838273</v>
      </c>
      <c r="L88" s="42">
        <f>IF([1]TrRoad_act!L4=0,"",L18/[1]TrRoad_act!L4*1000)</f>
        <v>31.644768250593376</v>
      </c>
      <c r="M88" s="42">
        <f>IF([1]TrRoad_act!M4=0,"",M18/[1]TrRoad_act!M4*1000)</f>
        <v>31.532761386434764</v>
      </c>
      <c r="N88" s="42">
        <f>IF([1]TrRoad_act!N4=0,"",N18/[1]TrRoad_act!N4*1000)</f>
        <v>31.204347931891892</v>
      </c>
      <c r="O88" s="42">
        <f>IF([1]TrRoad_act!O4=0,"",O18/[1]TrRoad_act!O4*1000)</f>
        <v>30.698631425172021</v>
      </c>
      <c r="P88" s="42">
        <f>IF([1]TrRoad_act!P4=0,"",P18/[1]TrRoad_act!P4*1000)</f>
        <v>31.277402611451926</v>
      </c>
      <c r="Q88" s="42">
        <f>IF([1]TrRoad_act!Q4=0,"",Q18/[1]TrRoad_act!Q4*1000)</f>
        <v>31.007178063732514</v>
      </c>
    </row>
    <row r="89" spans="1:17" ht="11.5" customHeight="1" x14ac:dyDescent="0.35">
      <c r="A89" s="33" t="s">
        <v>56</v>
      </c>
      <c r="B89" s="43">
        <f>IF([1]TrRoad_act!B5=0,"",B19/[1]TrRoad_act!B5*1000)</f>
        <v>32.439268397040138</v>
      </c>
      <c r="C89" s="43">
        <f>IF([1]TrRoad_act!C5=0,"",C19/[1]TrRoad_act!C5*1000)</f>
        <v>32.038254572633868</v>
      </c>
      <c r="D89" s="43">
        <f>IF([1]TrRoad_act!D5=0,"",D19/[1]TrRoad_act!D5*1000)</f>
        <v>31.835636002703101</v>
      </c>
      <c r="E89" s="43">
        <f>IF([1]TrRoad_act!E5=0,"",E19/[1]TrRoad_act!E5*1000)</f>
        <v>31.563754997667289</v>
      </c>
      <c r="F89" s="43">
        <f>IF([1]TrRoad_act!F5=0,"",F19/[1]TrRoad_act!F5*1000)</f>
        <v>31.106644467637771</v>
      </c>
      <c r="G89" s="43">
        <f>IF([1]TrRoad_act!G5=0,"",G19/[1]TrRoad_act!G5*1000)</f>
        <v>31.027575837952771</v>
      </c>
      <c r="H89" s="43">
        <f>IF([1]TrRoad_act!H5=0,"",H19/[1]TrRoad_act!H5*1000)</f>
        <v>30.56468368920665</v>
      </c>
      <c r="I89" s="43">
        <f>IF([1]TrRoad_act!I5=0,"",I19/[1]TrRoad_act!I5*1000)</f>
        <v>30.392518275225928</v>
      </c>
      <c r="J89" s="43">
        <f>IF([1]TrRoad_act!J5=0,"",J19/[1]TrRoad_act!J5*1000)</f>
        <v>30.025812676840989</v>
      </c>
      <c r="K89" s="43">
        <f>IF([1]TrRoad_act!K5=0,"",K19/[1]TrRoad_act!K5*1000)</f>
        <v>30.442898225191186</v>
      </c>
      <c r="L89" s="43">
        <f>IF([1]TrRoad_act!L5=0,"",L19/[1]TrRoad_act!L5*1000)</f>
        <v>30.677190084003747</v>
      </c>
      <c r="M89" s="43">
        <f>IF([1]TrRoad_act!M5=0,"",M19/[1]TrRoad_act!M5*1000)</f>
        <v>30.043833462185372</v>
      </c>
      <c r="N89" s="43">
        <f>IF([1]TrRoad_act!N5=0,"",N19/[1]TrRoad_act!N5*1000)</f>
        <v>29.348408313663043</v>
      </c>
      <c r="O89" s="43">
        <f>IF([1]TrRoad_act!O5=0,"",O19/[1]TrRoad_act!O5*1000)</f>
        <v>29.031772119048263</v>
      </c>
      <c r="P89" s="43">
        <f>IF([1]TrRoad_act!P5=0,"",P19/[1]TrRoad_act!P5*1000)</f>
        <v>29.189473073349891</v>
      </c>
      <c r="Q89" s="43">
        <f>IF([1]TrRoad_act!Q5=0,"",Q19/[1]TrRoad_act!Q5*1000)</f>
        <v>29.458583260696429</v>
      </c>
    </row>
    <row r="90" spans="1:17" ht="11.5" customHeight="1" x14ac:dyDescent="0.35">
      <c r="A90" s="29" t="s">
        <v>40</v>
      </c>
      <c r="B90" s="44">
        <f>IF([1]TrRoad_act!B6=0,"",B21/[1]TrRoad_act!B6*1000)</f>
        <v>34.030787032143486</v>
      </c>
      <c r="C90" s="44">
        <f>IF([1]TrRoad_act!C6=0,"",C21/[1]TrRoad_act!C6*1000)</f>
        <v>33.863286135808046</v>
      </c>
      <c r="D90" s="44">
        <f>IF([1]TrRoad_act!D6=0,"",D21/[1]TrRoad_act!D6*1000)</f>
        <v>33.775397086548168</v>
      </c>
      <c r="E90" s="44">
        <f>IF([1]TrRoad_act!E6=0,"",E21/[1]TrRoad_act!E6*1000)</f>
        <v>33.492596158012873</v>
      </c>
      <c r="F90" s="44">
        <f>IF([1]TrRoad_act!F6=0,"",F21/[1]TrRoad_act!F6*1000)</f>
        <v>33.538917733999433</v>
      </c>
      <c r="G90" s="44">
        <f>IF([1]TrRoad_act!G6=0,"",G21/[1]TrRoad_act!G6*1000)</f>
        <v>33.49932071120319</v>
      </c>
      <c r="H90" s="44">
        <f>IF([1]TrRoad_act!H6=0,"",H21/[1]TrRoad_act!H6*1000)</f>
        <v>33.9941718827315</v>
      </c>
      <c r="I90" s="44">
        <f>IF([1]TrRoad_act!I6=0,"",I21/[1]TrRoad_act!I6*1000)</f>
        <v>33.902255203567371</v>
      </c>
      <c r="J90" s="44">
        <f>IF([1]TrRoad_act!J6=0,"",J21/[1]TrRoad_act!J6*1000)</f>
        <v>33.424383110343847</v>
      </c>
      <c r="K90" s="44">
        <f>IF([1]TrRoad_act!K6=0,"",K21/[1]TrRoad_act!K6*1000)</f>
        <v>32.836623041297599</v>
      </c>
      <c r="L90" s="44">
        <f>IF([1]TrRoad_act!L6=0,"",L21/[1]TrRoad_act!L6*1000)</f>
        <v>32.515056525627507</v>
      </c>
      <c r="M90" s="44">
        <f>IF([1]TrRoad_act!M6=0,"",M21/[1]TrRoad_act!M6*1000)</f>
        <v>32.434737991456991</v>
      </c>
      <c r="N90" s="44">
        <f>IF([1]TrRoad_act!N6=0,"",N21/[1]TrRoad_act!N6*1000)</f>
        <v>32.137482983779485</v>
      </c>
      <c r="O90" s="44">
        <f>IF([1]TrRoad_act!O6=0,"",O21/[1]TrRoad_act!O6*1000)</f>
        <v>31.536663466162207</v>
      </c>
      <c r="P90" s="44">
        <f>IF([1]TrRoad_act!P6=0,"",P21/[1]TrRoad_act!P6*1000)</f>
        <v>32.110428576144152</v>
      </c>
      <c r="Q90" s="44">
        <f>IF([1]TrRoad_act!Q6=0,"",Q21/[1]TrRoad_act!Q6*1000)</f>
        <v>31.741496117812371</v>
      </c>
    </row>
    <row r="91" spans="1:17" ht="11.5" customHeight="1" x14ac:dyDescent="0.35">
      <c r="A91" s="19" t="s">
        <v>41</v>
      </c>
      <c r="B91" s="45">
        <f>IF([1]TrRoad_act!B7=0,"",B22/[1]TrRoad_act!B7*1000)</f>
        <v>34.393254335420693</v>
      </c>
      <c r="C91" s="45">
        <f>IF([1]TrRoad_act!C7=0,"",C22/[1]TrRoad_act!C7*1000)</f>
        <v>34.364282182245738</v>
      </c>
      <c r="D91" s="45">
        <f>IF([1]TrRoad_act!D7=0,"",D22/[1]TrRoad_act!D7*1000)</f>
        <v>34.40199923278081</v>
      </c>
      <c r="E91" s="45">
        <f>IF([1]TrRoad_act!E7=0,"",E22/[1]TrRoad_act!E7*1000)</f>
        <v>34.230191747482394</v>
      </c>
      <c r="F91" s="45">
        <f>IF([1]TrRoad_act!F7=0,"",F22/[1]TrRoad_act!F7*1000)</f>
        <v>34.552425401009813</v>
      </c>
      <c r="G91" s="45">
        <f>IF([1]TrRoad_act!G7=0,"",G22/[1]TrRoad_act!G7*1000)</f>
        <v>34.546882887246291</v>
      </c>
      <c r="H91" s="45">
        <f>IF([1]TrRoad_act!H7=0,"",H22/[1]TrRoad_act!H7*1000)</f>
        <v>35.22177083734617</v>
      </c>
      <c r="I91" s="45">
        <f>IF([1]TrRoad_act!I7=0,"",I22/[1]TrRoad_act!I7*1000)</f>
        <v>35.059818916446943</v>
      </c>
      <c r="J91" s="45">
        <f>IF([1]TrRoad_act!J7=0,"",J22/[1]TrRoad_act!J7*1000)</f>
        <v>34.574736603085675</v>
      </c>
      <c r="K91" s="45">
        <f>IF([1]TrRoad_act!K7=0,"",K22/[1]TrRoad_act!K7*1000)</f>
        <v>33.906126543095624</v>
      </c>
      <c r="L91" s="45">
        <f>IF([1]TrRoad_act!L7=0,"",L22/[1]TrRoad_act!L7*1000)</f>
        <v>33.50053318219539</v>
      </c>
      <c r="M91" s="45">
        <f>IF([1]TrRoad_act!M7=0,"",M22/[1]TrRoad_act!M7*1000)</f>
        <v>33.417076494533461</v>
      </c>
      <c r="N91" s="45">
        <f>IF([1]TrRoad_act!N7=0,"",N22/[1]TrRoad_act!N7*1000)</f>
        <v>33.024400024686827</v>
      </c>
      <c r="O91" s="45">
        <f>IF([1]TrRoad_act!O7=0,"",O22/[1]TrRoad_act!O7*1000)</f>
        <v>32.602361238768722</v>
      </c>
      <c r="P91" s="45">
        <f>IF([1]TrRoad_act!P7=0,"",P22/[1]TrRoad_act!P7*1000)</f>
        <v>33.125949312446849</v>
      </c>
      <c r="Q91" s="45">
        <f>IF([1]TrRoad_act!Q7=0,"",Q22/[1]TrRoad_act!Q7*1000)</f>
        <v>32.501744957521431</v>
      </c>
    </row>
    <row r="92" spans="1:17" ht="11.5" customHeight="1" x14ac:dyDescent="0.35">
      <c r="A92" s="19" t="s">
        <v>42</v>
      </c>
      <c r="B92" s="45">
        <f>IF([1]TrRoad_act!B8=0,"",B24/[1]TrRoad_act!B8*1000)</f>
        <v>32.728790816803055</v>
      </c>
      <c r="C92" s="45">
        <f>IF([1]TrRoad_act!C8=0,"",C24/[1]TrRoad_act!C8*1000)</f>
        <v>32.304815728975946</v>
      </c>
      <c r="D92" s="45">
        <f>IF([1]TrRoad_act!D8=0,"",D24/[1]TrRoad_act!D8*1000)</f>
        <v>32.075214027946473</v>
      </c>
      <c r="E92" s="45">
        <f>IF([1]TrRoad_act!E8=0,"",E24/[1]TrRoad_act!E8*1000)</f>
        <v>31.761052009394461</v>
      </c>
      <c r="F92" s="45">
        <f>IF([1]TrRoad_act!F8=0,"",F24/[1]TrRoad_act!F8*1000)</f>
        <v>31.513792785024226</v>
      </c>
      <c r="G92" s="45">
        <f>IF([1]TrRoad_act!G8=0,"",G24/[1]TrRoad_act!G8*1000)</f>
        <v>31.515510575169763</v>
      </c>
      <c r="H92" s="45">
        <f>IF([1]TrRoad_act!H8=0,"",H24/[1]TrRoad_act!H8*1000)</f>
        <v>31.963902254044932</v>
      </c>
      <c r="I92" s="45">
        <f>IF([1]TrRoad_act!I8=0,"",I24/[1]TrRoad_act!I8*1000)</f>
        <v>32.125734521554442</v>
      </c>
      <c r="J92" s="45">
        <f>IF([1]TrRoad_act!J8=0,"",J24/[1]TrRoad_act!J8*1000)</f>
        <v>31.699936876517487</v>
      </c>
      <c r="K92" s="45">
        <f>IF([1]TrRoad_act!K8=0,"",K24/[1]TrRoad_act!K8*1000)</f>
        <v>31.251863505771006</v>
      </c>
      <c r="L92" s="45">
        <f>IF([1]TrRoad_act!L8=0,"",L24/[1]TrRoad_act!L8*1000)</f>
        <v>31.107849334539349</v>
      </c>
      <c r="M92" s="45">
        <f>IF([1]TrRoad_act!M8=0,"",M24/[1]TrRoad_act!M8*1000)</f>
        <v>30.948885237670861</v>
      </c>
      <c r="N92" s="45">
        <f>IF([1]TrRoad_act!N8=0,"",N24/[1]TrRoad_act!N8*1000)</f>
        <v>30.728170347534277</v>
      </c>
      <c r="O92" s="45">
        <f>IF([1]TrRoad_act!O8=0,"",O24/[1]TrRoad_act!O8*1000)</f>
        <v>30.04727868716672</v>
      </c>
      <c r="P92" s="45">
        <f>IF([1]TrRoad_act!P8=0,"",P24/[1]TrRoad_act!P8*1000)</f>
        <v>30.731092235544736</v>
      </c>
      <c r="Q92" s="45">
        <f>IF([1]TrRoad_act!Q8=0,"",Q24/[1]TrRoad_act!Q8*1000)</f>
        <v>30.629459973178871</v>
      </c>
    </row>
    <row r="93" spans="1:17" ht="11.5" customHeight="1" x14ac:dyDescent="0.35">
      <c r="A93" s="19" t="s">
        <v>43</v>
      </c>
      <c r="B93" s="45">
        <f>IF([1]TrRoad_act!B9=0,"",B26/[1]TrRoad_act!B9*1000)</f>
        <v>39.080715590128285</v>
      </c>
      <c r="C93" s="45">
        <f>IF([1]TrRoad_act!C9=0,"",C26/[1]TrRoad_act!C9*1000)</f>
        <v>39.737437112034002</v>
      </c>
      <c r="D93" s="45">
        <f>IF([1]TrRoad_act!D9=0,"",D26/[1]TrRoad_act!D9*1000)</f>
        <v>39.864005761404435</v>
      </c>
      <c r="E93" s="45">
        <f>IF([1]TrRoad_act!E9=0,"",E26/[1]TrRoad_act!E9*1000)</f>
        <v>39.379537559253578</v>
      </c>
      <c r="F93" s="45">
        <f>IF([1]TrRoad_act!F9=0,"",F26/[1]TrRoad_act!F9*1000)</f>
        <v>40.367674436069571</v>
      </c>
      <c r="G93" s="45">
        <f>IF([1]TrRoad_act!G9=0,"",G26/[1]TrRoad_act!G9*1000)</f>
        <v>41.088395940587041</v>
      </c>
      <c r="H93" s="45">
        <f>IF([1]TrRoad_act!H9=0,"",H26/[1]TrRoad_act!H9*1000)</f>
        <v>42.656634982407851</v>
      </c>
      <c r="I93" s="45">
        <f>IF([1]TrRoad_act!I9=0,"",I26/[1]TrRoad_act!I9*1000)</f>
        <v>41.807976653093014</v>
      </c>
      <c r="J93" s="45">
        <f>IF([1]TrRoad_act!J9=0,"",J26/[1]TrRoad_act!J9*1000)</f>
        <v>42.632656393862391</v>
      </c>
      <c r="K93" s="45">
        <f>IF([1]TrRoad_act!K9=0,"",K26/[1]TrRoad_act!K9*1000)</f>
        <v>42.009152285353039</v>
      </c>
      <c r="L93" s="45">
        <f>IF([1]TrRoad_act!L9=0,"",L26/[1]TrRoad_act!L9*1000)</f>
        <v>40.796078450122579</v>
      </c>
      <c r="M93" s="45">
        <f>IF([1]TrRoad_act!M9=0,"",M26/[1]TrRoad_act!M9*1000)</f>
        <v>43.733252850919442</v>
      </c>
      <c r="N93" s="45">
        <f>IF([1]TrRoad_act!N9=0,"",N26/[1]TrRoad_act!N9*1000)</f>
        <v>44.889315746552597</v>
      </c>
      <c r="O93" s="45">
        <f>IF([1]TrRoad_act!O9=0,"",O26/[1]TrRoad_act!O9*1000)</f>
        <v>43.225160911991672</v>
      </c>
      <c r="P93" s="45">
        <f>IF([1]TrRoad_act!P9=0,"",P26/[1]TrRoad_act!P9*1000)</f>
        <v>43.705581904990588</v>
      </c>
      <c r="Q93" s="45">
        <f>IF([1]TrRoad_act!Q9=0,"",Q26/[1]TrRoad_act!Q9*1000)</f>
        <v>42.560639610160557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25.811820930501273</v>
      </c>
      <c r="P95" s="45">
        <f>IF([1]TrRoad_act!P11=0,"",P29/[1]TrRoad_act!P11*1000)</f>
        <v>24.772673283033267</v>
      </c>
      <c r="Q95" s="45">
        <f>IF([1]TrRoad_act!Q11=0,"",Q29/[1]TrRoad_act!Q11*1000)</f>
        <v>22.067014072119964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17.037604369295714</v>
      </c>
      <c r="M96" s="45">
        <f>IF([1]TrRoad_act!M12=0,"",M32/[1]TrRoad_act!M12*1000)</f>
        <v>17.365986493311034</v>
      </c>
      <c r="N96" s="45">
        <f>IF([1]TrRoad_act!N12=0,"",N32/[1]TrRoad_act!N12*1000)</f>
        <v>17.95786871574628</v>
      </c>
      <c r="O96" s="45">
        <f>IF([1]TrRoad_act!O12=0,"",O32/[1]TrRoad_act!O12*1000)</f>
        <v>17.805732217993725</v>
      </c>
      <c r="P96" s="45">
        <f>IF([1]TrRoad_act!P12=0,"",P32/[1]TrRoad_act!P12*1000)</f>
        <v>17.987542621331002</v>
      </c>
      <c r="Q96" s="45">
        <f>IF([1]TrRoad_act!Q12=0,"",Q32/[1]TrRoad_act!Q12*1000)</f>
        <v>17.809610249263233</v>
      </c>
    </row>
    <row r="97" spans="1:17" ht="11.5" customHeight="1" x14ac:dyDescent="0.35">
      <c r="A97" s="29" t="s">
        <v>49</v>
      </c>
      <c r="B97" s="44">
        <f>IF([1]TrRoad_act!B13=0,"",B33/[1]TrRoad_act!B13*1000)</f>
        <v>24.261550273256049</v>
      </c>
      <c r="C97" s="44">
        <f>IF([1]TrRoad_act!C13=0,"",C33/[1]TrRoad_act!C13*1000)</f>
        <v>24.335259935779817</v>
      </c>
      <c r="D97" s="44">
        <f>IF([1]TrRoad_act!D13=0,"",D33/[1]TrRoad_act!D13*1000)</f>
        <v>24.575370991467022</v>
      </c>
      <c r="E97" s="44">
        <f>IF([1]TrRoad_act!E13=0,"",E33/[1]TrRoad_act!E13*1000)</f>
        <v>24.280897935197824</v>
      </c>
      <c r="F97" s="44">
        <f>IF([1]TrRoad_act!F13=0,"",F33/[1]TrRoad_act!F13*1000)</f>
        <v>24.374365847295358</v>
      </c>
      <c r="G97" s="44">
        <f>IF([1]TrRoad_act!G13=0,"",G33/[1]TrRoad_act!G13*1000)</f>
        <v>24.054941357247337</v>
      </c>
      <c r="H97" s="44">
        <f>IF([1]TrRoad_act!H13=0,"",H33/[1]TrRoad_act!H13*1000)</f>
        <v>24.367081061518213</v>
      </c>
      <c r="I97" s="44">
        <f>IF([1]TrRoad_act!I13=0,"",I33/[1]TrRoad_act!I13*1000)</f>
        <v>23.91034930041965</v>
      </c>
      <c r="J97" s="44">
        <f>IF([1]TrRoad_act!J13=0,"",J33/[1]TrRoad_act!J13*1000)</f>
        <v>23.56442897488305</v>
      </c>
      <c r="K97" s="44">
        <f>IF([1]TrRoad_act!K13=0,"",K33/[1]TrRoad_act!K13*1000)</f>
        <v>24.237366745639111</v>
      </c>
      <c r="L97" s="44">
        <f>IF([1]TrRoad_act!L13=0,"",L33/[1]TrRoad_act!L13*1000)</f>
        <v>24.436193584344199</v>
      </c>
      <c r="M97" s="44">
        <f>IF([1]TrRoad_act!M13=0,"",M33/[1]TrRoad_act!M13*1000)</f>
        <v>24.259906994274463</v>
      </c>
      <c r="N97" s="44">
        <f>IF([1]TrRoad_act!N13=0,"",N33/[1]TrRoad_act!N13*1000)</f>
        <v>23.854342398775419</v>
      </c>
      <c r="O97" s="44">
        <f>IF([1]TrRoad_act!O13=0,"",O33/[1]TrRoad_act!O13*1000)</f>
        <v>23.980020014500489</v>
      </c>
      <c r="P97" s="44">
        <f>IF([1]TrRoad_act!P13=0,"",P33/[1]TrRoad_act!P13*1000)</f>
        <v>24.543851639611344</v>
      </c>
      <c r="Q97" s="44">
        <f>IF([1]TrRoad_act!Q13=0,"",Q33/[1]TrRoad_act!Q13*1000)</f>
        <v>24.985079351223849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24.315490996190977</v>
      </c>
      <c r="C99" s="45">
        <f>IF([1]TrRoad_act!C15=0,"",C36/[1]TrRoad_act!C15*1000)</f>
        <v>24.396263061687339</v>
      </c>
      <c r="D99" s="45">
        <f>IF([1]TrRoad_act!D15=0,"",D36/[1]TrRoad_act!D15*1000)</f>
        <v>24.642443160644888</v>
      </c>
      <c r="E99" s="45">
        <f>IF([1]TrRoad_act!E15=0,"",E36/[1]TrRoad_act!E15*1000)</f>
        <v>24.350013187923423</v>
      </c>
      <c r="F99" s="45">
        <f>IF([1]TrRoad_act!F15=0,"",F36/[1]TrRoad_act!F15*1000)</f>
        <v>24.459292993992815</v>
      </c>
      <c r="G99" s="45">
        <f>IF([1]TrRoad_act!G15=0,"",G36/[1]TrRoad_act!G15*1000)</f>
        <v>24.174963356681225</v>
      </c>
      <c r="H99" s="45">
        <f>IF([1]TrRoad_act!H15=0,"",H36/[1]TrRoad_act!H15*1000)</f>
        <v>24.48504809343056</v>
      </c>
      <c r="I99" s="45">
        <f>IF([1]TrRoad_act!I15=0,"",I36/[1]TrRoad_act!I15*1000)</f>
        <v>24.037939389784697</v>
      </c>
      <c r="J99" s="45">
        <f>IF([1]TrRoad_act!J15=0,"",J36/[1]TrRoad_act!J15*1000)</f>
        <v>23.687225614581941</v>
      </c>
      <c r="K99" s="45">
        <f>IF([1]TrRoad_act!K15=0,"",K36/[1]TrRoad_act!K15*1000)</f>
        <v>24.395882919904743</v>
      </c>
      <c r="L99" s="45">
        <f>IF([1]TrRoad_act!L15=0,"",L36/[1]TrRoad_act!L15*1000)</f>
        <v>24.608907031415473</v>
      </c>
      <c r="M99" s="45">
        <f>IF([1]TrRoad_act!M15=0,"",M36/[1]TrRoad_act!M15*1000)</f>
        <v>24.401066036452626</v>
      </c>
      <c r="N99" s="45">
        <f>IF([1]TrRoad_act!N15=0,"",N36/[1]TrRoad_act!N15*1000)</f>
        <v>23.966474782209211</v>
      </c>
      <c r="O99" s="45">
        <f>IF([1]TrRoad_act!O15=0,"",O36/[1]TrRoad_act!O15*1000)</f>
        <v>24.105041053375459</v>
      </c>
      <c r="P99" s="45">
        <f>IF([1]TrRoad_act!P15=0,"",P36/[1]TrRoad_act!P15*1000)</f>
        <v>24.689990805762044</v>
      </c>
      <c r="Q99" s="45">
        <f>IF([1]TrRoad_act!Q15=0,"",Q36/[1]TrRoad_act!Q15*1000)</f>
        <v>25.191127808096184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12.951529965074412</v>
      </c>
      <c r="C102" s="45">
        <f>IF([1]TrRoad_act!C18=0,"",C41/[1]TrRoad_act!C18*1000)</f>
        <v>13.235811665558812</v>
      </c>
      <c r="D102" s="45">
        <f>IF([1]TrRoad_act!D18=0,"",D41/[1]TrRoad_act!D18*1000)</f>
        <v>13.520444776469276</v>
      </c>
      <c r="E102" s="45">
        <f>IF([1]TrRoad_act!E18=0,"",E41/[1]TrRoad_act!E18*1000)</f>
        <v>13.161762664833137</v>
      </c>
      <c r="F102" s="45">
        <f>IF([1]TrRoad_act!F18=0,"",F41/[1]TrRoad_act!F18*1000)</f>
        <v>13.391333978059295</v>
      </c>
      <c r="G102" s="45">
        <f>IF([1]TrRoad_act!G18=0,"",G41/[1]TrRoad_act!G18*1000)</f>
        <v>12.364128351495214</v>
      </c>
      <c r="H102" s="45">
        <f>IF([1]TrRoad_act!H18=0,"",H41/[1]TrRoad_act!H18*1000)</f>
        <v>12.491867945005611</v>
      </c>
      <c r="I102" s="45">
        <f>IF([1]TrRoad_act!I18=0,"",I41/[1]TrRoad_act!I18*1000)</f>
        <v>12.695845188757174</v>
      </c>
      <c r="J102" s="45">
        <f>IF([1]TrRoad_act!J18=0,"",J41/[1]TrRoad_act!J18*1000)</f>
        <v>12.531981759744996</v>
      </c>
      <c r="K102" s="45">
        <f>IF([1]TrRoad_act!K18=0,"",K41/[1]TrRoad_act!K18*1000)</f>
        <v>13.497595918586342</v>
      </c>
      <c r="L102" s="45">
        <f>IF([1]TrRoad_act!L18=0,"",L41/[1]TrRoad_act!L18*1000)</f>
        <v>14.056210018250118</v>
      </c>
      <c r="M102" s="45">
        <f>IF([1]TrRoad_act!M18=0,"",M41/[1]TrRoad_act!M18*1000)</f>
        <v>14.199919648407127</v>
      </c>
      <c r="N102" s="45">
        <f>IF([1]TrRoad_act!N18=0,"",N41/[1]TrRoad_act!N18*1000)</f>
        <v>14.097857138335261</v>
      </c>
      <c r="O102" s="45">
        <f>IF([1]TrRoad_act!O18=0,"",O41/[1]TrRoad_act!O18*1000)</f>
        <v>13.107805527684551</v>
      </c>
      <c r="P102" s="45">
        <f>IF([1]TrRoad_act!P18=0,"",P41/[1]TrRoad_act!P18*1000)</f>
        <v>12.786114093792953</v>
      </c>
      <c r="Q102" s="45">
        <f>IF([1]TrRoad_act!Q18=0,"",Q41/[1]TrRoad_act!Q18*1000)</f>
        <v>12.817824297466663</v>
      </c>
    </row>
    <row r="103" spans="1:17" ht="11.5" customHeight="1" x14ac:dyDescent="0.35">
      <c r="A103" s="23" t="s">
        <v>61</v>
      </c>
      <c r="B103" s="42">
        <f>IF([1]TrRoad_act!B19=0,"",B42/[1]TrRoad_act!B19*1000)</f>
        <v>51.86787738974558</v>
      </c>
      <c r="C103" s="42">
        <f>IF([1]TrRoad_act!C19=0,"",C42/[1]TrRoad_act!C19*1000)</f>
        <v>51.670590194696388</v>
      </c>
      <c r="D103" s="42">
        <f>IF([1]TrRoad_act!D19=0,"",D42/[1]TrRoad_act!D19*1000)</f>
        <v>50.824425774742814</v>
      </c>
      <c r="E103" s="42">
        <f>IF([1]TrRoad_act!E19=0,"",E42/[1]TrRoad_act!E19*1000)</f>
        <v>52.273107964735608</v>
      </c>
      <c r="F103" s="42">
        <f>IF([1]TrRoad_act!F19=0,"",F42/[1]TrRoad_act!F19*1000)</f>
        <v>50.253648599653545</v>
      </c>
      <c r="G103" s="42">
        <f>IF([1]TrRoad_act!G19=0,"",G42/[1]TrRoad_act!G19*1000)</f>
        <v>50.36417109524772</v>
      </c>
      <c r="H103" s="42">
        <f>IF([1]TrRoad_act!H19=0,"",H42/[1]TrRoad_act!H19*1000)</f>
        <v>49.998912635189875</v>
      </c>
      <c r="I103" s="42">
        <f>IF([1]TrRoad_act!I19=0,"",I42/[1]TrRoad_act!I19*1000)</f>
        <v>49.803925646642242</v>
      </c>
      <c r="J103" s="42">
        <f>IF([1]TrRoad_act!J19=0,"",J42/[1]TrRoad_act!J19*1000)</f>
        <v>49.666350342748949</v>
      </c>
      <c r="K103" s="42">
        <f>IF([1]TrRoad_act!K19=0,"",K42/[1]TrRoad_act!K19*1000)</f>
        <v>51.861122321402298</v>
      </c>
      <c r="L103" s="42">
        <f>IF([1]TrRoad_act!L19=0,"",L42/[1]TrRoad_act!L19*1000)</f>
        <v>51.712461045325213</v>
      </c>
      <c r="M103" s="42">
        <f>IF([1]TrRoad_act!M19=0,"",M42/[1]TrRoad_act!M19*1000)</f>
        <v>51.471738764007164</v>
      </c>
      <c r="N103" s="42">
        <f>IF([1]TrRoad_act!N19=0,"",N42/[1]TrRoad_act!N19*1000)</f>
        <v>50.878147780255212</v>
      </c>
      <c r="O103" s="42">
        <f>IF([1]TrRoad_act!O19=0,"",O42/[1]TrRoad_act!O19*1000)</f>
        <v>49.35974830211498</v>
      </c>
      <c r="P103" s="42">
        <f>IF([1]TrRoad_act!P19=0,"",P42/[1]TrRoad_act!P19*1000)</f>
        <v>48.829225189960979</v>
      </c>
      <c r="Q103" s="42">
        <f>IF([1]TrRoad_act!Q19=0,"",Q42/[1]TrRoad_act!Q19*1000)</f>
        <v>48.220427326598035</v>
      </c>
    </row>
    <row r="104" spans="1:17" ht="11.5" customHeight="1" x14ac:dyDescent="0.35">
      <c r="A104" s="33" t="s">
        <v>50</v>
      </c>
      <c r="B104" s="43">
        <f>IF([1]TrRoad_act!B20=0,"",B43/[1]TrRoad_act!B20*1000)</f>
        <v>296.1170940981836</v>
      </c>
      <c r="C104" s="43">
        <f>IF([1]TrRoad_act!C20=0,"",C43/[1]TrRoad_act!C20*1000)</f>
        <v>288.43364248811775</v>
      </c>
      <c r="D104" s="43">
        <f>IF([1]TrRoad_act!D20=0,"",D43/[1]TrRoad_act!D20*1000)</f>
        <v>286.29950589118693</v>
      </c>
      <c r="E104" s="43">
        <f>IF([1]TrRoad_act!E20=0,"",E43/[1]TrRoad_act!E20*1000)</f>
        <v>283.87134463294547</v>
      </c>
      <c r="F104" s="43">
        <f>IF([1]TrRoad_act!F20=0,"",F43/[1]TrRoad_act!F20*1000)</f>
        <v>279.53114261752154</v>
      </c>
      <c r="G104" s="43">
        <f>IF([1]TrRoad_act!G20=0,"",G43/[1]TrRoad_act!G20*1000)</f>
        <v>277.80641625073775</v>
      </c>
      <c r="H104" s="43">
        <f>IF([1]TrRoad_act!H20=0,"",H43/[1]TrRoad_act!H20*1000)</f>
        <v>270.69476473761557</v>
      </c>
      <c r="I104" s="43">
        <f>IF([1]TrRoad_act!I20=0,"",I43/[1]TrRoad_act!I20*1000)</f>
        <v>267.27406117013891</v>
      </c>
      <c r="J104" s="43">
        <f>IF([1]TrRoad_act!J20=0,"",J43/[1]TrRoad_act!J20*1000)</f>
        <v>267.27428102690772</v>
      </c>
      <c r="K104" s="43">
        <f>IF([1]TrRoad_act!K20=0,"",K43/[1]TrRoad_act!K20*1000)</f>
        <v>265.74267111222429</v>
      </c>
      <c r="L104" s="43">
        <f>IF([1]TrRoad_act!L20=0,"",L43/[1]TrRoad_act!L20*1000)</f>
        <v>266.04979223539357</v>
      </c>
      <c r="M104" s="43">
        <f>IF([1]TrRoad_act!M20=0,"",M43/[1]TrRoad_act!M20*1000)</f>
        <v>263.70635862446329</v>
      </c>
      <c r="N104" s="43">
        <f>IF([1]TrRoad_act!N20=0,"",N43/[1]TrRoad_act!N20*1000)</f>
        <v>257.37765225526937</v>
      </c>
      <c r="O104" s="43">
        <f>IF([1]TrRoad_act!O20=0,"",O43/[1]TrRoad_act!O20*1000)</f>
        <v>250.30065487878832</v>
      </c>
      <c r="P104" s="43">
        <f>IF([1]TrRoad_act!P20=0,"",P43/[1]TrRoad_act!P20*1000)</f>
        <v>246.56372330670905</v>
      </c>
      <c r="Q104" s="43">
        <f>IF([1]TrRoad_act!Q20=0,"",Q43/[1]TrRoad_act!Q20*1000)</f>
        <v>240.56263461104695</v>
      </c>
    </row>
    <row r="105" spans="1:17" ht="11.5" customHeight="1" x14ac:dyDescent="0.35">
      <c r="A105" s="19" t="s">
        <v>41</v>
      </c>
      <c r="B105" s="45">
        <f>IF([1]TrRoad_act!B21=0,"",B44/[1]TrRoad_act!B21*1000)</f>
        <v>424.44544959518203</v>
      </c>
      <c r="C105" s="45">
        <f>IF([1]TrRoad_act!C21=0,"",C44/[1]TrRoad_act!C21*1000)</f>
        <v>419.43026252302707</v>
      </c>
      <c r="D105" s="45">
        <f>IF([1]TrRoad_act!D21=0,"",D44/[1]TrRoad_act!D21*1000)</f>
        <v>414.82426056524343</v>
      </c>
      <c r="E105" s="45">
        <f>IF([1]TrRoad_act!E21=0,"",E44/[1]TrRoad_act!E21*1000)</f>
        <v>410.45433812068512</v>
      </c>
      <c r="F105" s="45">
        <f>IF([1]TrRoad_act!F21=0,"",F44/[1]TrRoad_act!F21*1000)</f>
        <v>404.94583607466501</v>
      </c>
      <c r="G105" s="45">
        <f>IF([1]TrRoad_act!G21=0,"",G44/[1]TrRoad_act!G21*1000)</f>
        <v>400.59601337556006</v>
      </c>
      <c r="H105" s="45">
        <f>IF([1]TrRoad_act!H21=0,"",H44/[1]TrRoad_act!H21*1000)</f>
        <v>399.20681727669495</v>
      </c>
      <c r="I105" s="45">
        <f>IF([1]TrRoad_act!I21=0,"",I44/[1]TrRoad_act!I21*1000)</f>
        <v>397.98916587512878</v>
      </c>
      <c r="J105" s="45">
        <f>IF([1]TrRoad_act!J21=0,"",J44/[1]TrRoad_act!J21*1000)</f>
        <v>395.22417761535797</v>
      </c>
      <c r="K105" s="45">
        <f>IF([1]TrRoad_act!K21=0,"",K44/[1]TrRoad_act!K21*1000)</f>
        <v>392.24183373703477</v>
      </c>
      <c r="L105" s="45">
        <f>IF([1]TrRoad_act!L21=0,"",L44/[1]TrRoad_act!L21*1000)</f>
        <v>381.12362256686913</v>
      </c>
      <c r="M105" s="45">
        <f>IF([1]TrRoad_act!M21=0,"",M44/[1]TrRoad_act!M21*1000)</f>
        <v>371.60072799312326</v>
      </c>
      <c r="N105" s="45">
        <f>IF([1]TrRoad_act!N21=0,"",N44/[1]TrRoad_act!N21*1000)</f>
        <v>361.50434491183267</v>
      </c>
      <c r="O105" s="45">
        <f>IF([1]TrRoad_act!O21=0,"",O44/[1]TrRoad_act!O21*1000)</f>
        <v>353.17681737710933</v>
      </c>
      <c r="P105" s="45">
        <f>IF([1]TrRoad_act!P21=0,"",P44/[1]TrRoad_act!P21*1000)</f>
        <v>342.92359200148906</v>
      </c>
      <c r="Q105" s="45">
        <f>IF([1]TrRoad_act!Q21=0,"",Q44/[1]TrRoad_act!Q21*1000)</f>
        <v>332.08716525853856</v>
      </c>
    </row>
    <row r="106" spans="1:17" ht="11.5" customHeight="1" x14ac:dyDescent="0.35">
      <c r="A106" s="19" t="s">
        <v>42</v>
      </c>
      <c r="B106" s="45">
        <f>IF([1]TrRoad_act!B22=0,"",B46/[1]TrRoad_act!B22*1000)</f>
        <v>278.27002029186912</v>
      </c>
      <c r="C106" s="45">
        <f>IF([1]TrRoad_act!C22=0,"",C46/[1]TrRoad_act!C22*1000)</f>
        <v>272.14742731872917</v>
      </c>
      <c r="D106" s="45">
        <f>IF([1]TrRoad_act!D22=0,"",D46/[1]TrRoad_act!D22*1000)</f>
        <v>271.89357736164436</v>
      </c>
      <c r="E106" s="45">
        <f>IF([1]TrRoad_act!E22=0,"",E46/[1]TrRoad_act!E22*1000)</f>
        <v>271.21912969565022</v>
      </c>
      <c r="F106" s="45">
        <f>IF([1]TrRoad_act!F22=0,"",F46/[1]TrRoad_act!F22*1000)</f>
        <v>268.50375525991763</v>
      </c>
      <c r="G106" s="45">
        <f>IF([1]TrRoad_act!G22=0,"",G46/[1]TrRoad_act!G22*1000)</f>
        <v>268.12098123993496</v>
      </c>
      <c r="H106" s="45">
        <f>IF([1]TrRoad_act!H22=0,"",H46/[1]TrRoad_act!H22*1000)</f>
        <v>261.34205067621713</v>
      </c>
      <c r="I106" s="45">
        <f>IF([1]TrRoad_act!I22=0,"",I46/[1]TrRoad_act!I22*1000)</f>
        <v>258.81684979478905</v>
      </c>
      <c r="J106" s="45">
        <f>IF([1]TrRoad_act!J22=0,"",J46/[1]TrRoad_act!J22*1000)</f>
        <v>259.45614556277491</v>
      </c>
      <c r="K106" s="45">
        <f>IF([1]TrRoad_act!K22=0,"",K46/[1]TrRoad_act!K22*1000)</f>
        <v>258.26404021462366</v>
      </c>
      <c r="L106" s="45">
        <f>IF([1]TrRoad_act!L22=0,"",L46/[1]TrRoad_act!L22*1000)</f>
        <v>259.56814331281851</v>
      </c>
      <c r="M106" s="45">
        <f>IF([1]TrRoad_act!M22=0,"",M46/[1]TrRoad_act!M22*1000)</f>
        <v>257.89288162109256</v>
      </c>
      <c r="N106" s="45">
        <f>IF([1]TrRoad_act!N22=0,"",N46/[1]TrRoad_act!N22*1000)</f>
        <v>251.93071262221139</v>
      </c>
      <c r="O106" s="45">
        <f>IF([1]TrRoad_act!O22=0,"",O46/[1]TrRoad_act!O22*1000)</f>
        <v>245.06334726099996</v>
      </c>
      <c r="P106" s="45">
        <f>IF([1]TrRoad_act!P22=0,"",P46/[1]TrRoad_act!P22*1000)</f>
        <v>241.77540909049506</v>
      </c>
      <c r="Q106" s="45">
        <f>IF([1]TrRoad_act!Q22=0,"",Q46/[1]TrRoad_act!Q22*1000)</f>
        <v>235.96951303233035</v>
      </c>
    </row>
    <row r="107" spans="1:17" ht="11.5" customHeight="1" x14ac:dyDescent="0.35">
      <c r="A107" s="19" t="s">
        <v>43</v>
      </c>
      <c r="B107" s="45">
        <f>IF([1]TrRoad_act!B23=0,"",B48/[1]TrRoad_act!B23*1000)</f>
        <v>658.95718283461474</v>
      </c>
      <c r="C107" s="45">
        <f>IF([1]TrRoad_act!C23=0,"",C48/[1]TrRoad_act!C23*1000)</f>
        <v>467.26275969528712</v>
      </c>
      <c r="D107" s="45">
        <f>IF([1]TrRoad_act!D23=0,"",D48/[1]TrRoad_act!D23*1000)</f>
        <v>365.23527958789623</v>
      </c>
      <c r="E107" s="45">
        <f>IF([1]TrRoad_act!E23=0,"",E48/[1]TrRoad_act!E23*1000)</f>
        <v>328.09478450490508</v>
      </c>
      <c r="F107" s="45">
        <f>IF([1]TrRoad_act!F23=0,"",F48/[1]TrRoad_act!F23*1000)</f>
        <v>313.04412540704192</v>
      </c>
      <c r="G107" s="45">
        <f>IF([1]TrRoad_act!G23=0,"",G48/[1]TrRoad_act!G23*1000)</f>
        <v>297.35549155834553</v>
      </c>
      <c r="H107" s="45">
        <f>IF([1]TrRoad_act!H23=0,"",H48/[1]TrRoad_act!H23*1000)</f>
        <v>296.96860000124246</v>
      </c>
      <c r="I107" s="45">
        <f>IF([1]TrRoad_act!I23=0,"",I48/[1]TrRoad_act!I23*1000)</f>
        <v>293.06691923184866</v>
      </c>
      <c r="J107" s="45">
        <f>IF([1]TrRoad_act!J23=0,"",J48/[1]TrRoad_act!J23*1000)</f>
        <v>298.79316142948943</v>
      </c>
      <c r="K107" s="45">
        <f>IF([1]TrRoad_act!K23=0,"",K48/[1]TrRoad_act!K23*1000)</f>
        <v>320.42978970647027</v>
      </c>
      <c r="L107" s="45">
        <f>IF([1]TrRoad_act!L23=0,"",L48/[1]TrRoad_act!L23*1000)</f>
        <v>323.46100874963093</v>
      </c>
      <c r="M107" s="45">
        <f>IF([1]TrRoad_act!M23=0,"",M48/[1]TrRoad_act!M23*1000)</f>
        <v>332.68801596202081</v>
      </c>
      <c r="N107" s="45">
        <f>IF([1]TrRoad_act!N23=0,"",N48/[1]TrRoad_act!N23*1000)</f>
        <v>333.17582239858433</v>
      </c>
      <c r="O107" s="45">
        <f>IF([1]TrRoad_act!O23=0,"",O48/[1]TrRoad_act!O23*1000)</f>
        <v>323.42000288881252</v>
      </c>
      <c r="P107" s="45">
        <f>IF([1]TrRoad_act!P23=0,"",P48/[1]TrRoad_act!P23*1000)</f>
        <v>334.68867460417141</v>
      </c>
      <c r="Q107" s="45">
        <f>IF([1]TrRoad_act!Q23=0,"",Q48/[1]TrRoad_act!Q23*1000)</f>
        <v>344.89683454463528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165.46007345761055</v>
      </c>
      <c r="G109" s="45">
        <f>IF([1]TrRoad_act!G25=0,"",G51/[1]TrRoad_act!G25*1000)</f>
        <v>164.20684490588081</v>
      </c>
      <c r="H109" s="45">
        <f>IF([1]TrRoad_act!H25=0,"",H51/[1]TrRoad_act!H25*1000)</f>
        <v>164.74267041913291</v>
      </c>
      <c r="I109" s="45">
        <f>IF([1]TrRoad_act!I25=0,"",I51/[1]TrRoad_act!I25*1000)</f>
        <v>166.47991264685191</v>
      </c>
      <c r="J109" s="45">
        <f>IF([1]TrRoad_act!J25=0,"",J51/[1]TrRoad_act!J25*1000)</f>
        <v>160.24325704281483</v>
      </c>
      <c r="K109" s="45">
        <f>IF([1]TrRoad_act!K25=0,"",K51/[1]TrRoad_act!K25*1000)</f>
        <v>162.28721395090807</v>
      </c>
      <c r="L109" s="45">
        <f>IF([1]TrRoad_act!L25=0,"",L51/[1]TrRoad_act!L25*1000)</f>
        <v>154.29288070008968</v>
      </c>
      <c r="M109" s="45">
        <f>IF([1]TrRoad_act!M25=0,"",M51/[1]TrRoad_act!M25*1000)</f>
        <v>148.00197099070024</v>
      </c>
      <c r="N109" s="45">
        <f>IF([1]TrRoad_act!N25=0,"",N51/[1]TrRoad_act!N25*1000)</f>
        <v>162.63389451676579</v>
      </c>
      <c r="O109" s="45">
        <f>IF([1]TrRoad_act!O25=0,"",O51/[1]TrRoad_act!O25*1000)</f>
        <v>164.03208848188359</v>
      </c>
      <c r="P109" s="45">
        <f>IF([1]TrRoad_act!P25=0,"",P51/[1]TrRoad_act!P25*1000)</f>
        <v>154.08615040088392</v>
      </c>
      <c r="Q109" s="45">
        <f>IF([1]TrRoad_act!Q25=0,"",Q51/[1]TrRoad_act!Q25*1000)</f>
        <v>150.58347810582148</v>
      </c>
    </row>
    <row r="110" spans="1:17" ht="11.5" customHeight="1" x14ac:dyDescent="0.35">
      <c r="A110" s="29" t="s">
        <v>58</v>
      </c>
      <c r="B110" s="44">
        <f>IF([1]TrRoad_act!B26=0,"",B52/[1]TrRoad_act!B26*1000)</f>
        <v>37.550587313128766</v>
      </c>
      <c r="C110" s="44">
        <f>IF([1]TrRoad_act!C26=0,"",C52/[1]TrRoad_act!C26*1000)</f>
        <v>37.564191820495381</v>
      </c>
      <c r="D110" s="44">
        <f>IF([1]TrRoad_act!D26=0,"",D52/[1]TrRoad_act!D26*1000)</f>
        <v>36.979600925562323</v>
      </c>
      <c r="E110" s="44">
        <f>IF([1]TrRoad_act!E26=0,"",E52/[1]TrRoad_act!E26*1000)</f>
        <v>38.114636232479668</v>
      </c>
      <c r="F110" s="44">
        <f>IF([1]TrRoad_act!F26=0,"",F52/[1]TrRoad_act!F26*1000)</f>
        <v>36.897227904531832</v>
      </c>
      <c r="G110" s="44">
        <f>IF([1]TrRoad_act!G26=0,"",G52/[1]TrRoad_act!G26*1000)</f>
        <v>36.997772419719752</v>
      </c>
      <c r="H110" s="44">
        <f>IF([1]TrRoad_act!H26=0,"",H52/[1]TrRoad_act!H26*1000)</f>
        <v>37.17537508640779</v>
      </c>
      <c r="I110" s="44">
        <f>IF([1]TrRoad_act!I26=0,"",I52/[1]TrRoad_act!I26*1000)</f>
        <v>36.901674093215597</v>
      </c>
      <c r="J110" s="44">
        <f>IF([1]TrRoad_act!J26=0,"",J52/[1]TrRoad_act!J26*1000)</f>
        <v>36.600550519487143</v>
      </c>
      <c r="K110" s="44">
        <f>IF([1]TrRoad_act!K26=0,"",K52/[1]TrRoad_act!K26*1000)</f>
        <v>37.719792370935998</v>
      </c>
      <c r="L110" s="44">
        <f>IF([1]TrRoad_act!L26=0,"",L52/[1]TrRoad_act!L26*1000)</f>
        <v>37.655130006143992</v>
      </c>
      <c r="M110" s="44">
        <f>IF([1]TrRoad_act!M26=0,"",M52/[1]TrRoad_act!M26*1000)</f>
        <v>37.29990088673491</v>
      </c>
      <c r="N110" s="44">
        <f>IF([1]TrRoad_act!N26=0,"",N52/[1]TrRoad_act!N26*1000)</f>
        <v>36.92684568071315</v>
      </c>
      <c r="O110" s="44">
        <f>IF([1]TrRoad_act!O26=0,"",O52/[1]TrRoad_act!O26*1000)</f>
        <v>35.960358583673937</v>
      </c>
      <c r="P110" s="44">
        <f>IF([1]TrRoad_act!P26=0,"",P52/[1]TrRoad_act!P26*1000)</f>
        <v>35.296174352405707</v>
      </c>
      <c r="Q110" s="44">
        <f>IF([1]TrRoad_act!Q26=0,"",Q52/[1]TrRoad_act!Q26*1000)</f>
        <v>35.12154090492772</v>
      </c>
    </row>
    <row r="111" spans="1:17" ht="11.5" customHeight="1" x14ac:dyDescent="0.35">
      <c r="A111" s="19" t="s">
        <v>52</v>
      </c>
      <c r="B111" s="45">
        <f>IF([1]TrRoad_act!B27=0,"",B53/[1]TrRoad_act!B27*1000)</f>
        <v>37.061128094360058</v>
      </c>
      <c r="C111" s="45">
        <f>IF([1]TrRoad_act!C27=0,"",C53/[1]TrRoad_act!C27*1000)</f>
        <v>37.583253936660178</v>
      </c>
      <c r="D111" s="45">
        <f>IF([1]TrRoad_act!D27=0,"",D53/[1]TrRoad_act!D27*1000)</f>
        <v>37.007584492749658</v>
      </c>
      <c r="E111" s="45">
        <f>IF([1]TrRoad_act!E27=0,"",E53/[1]TrRoad_act!E27*1000)</f>
        <v>38.04387475094952</v>
      </c>
      <c r="F111" s="45">
        <f>IF([1]TrRoad_act!F27=0,"",F53/[1]TrRoad_act!F27*1000)</f>
        <v>37.870931433643719</v>
      </c>
      <c r="G111" s="45">
        <f>IF([1]TrRoad_act!G27=0,"",G53/[1]TrRoad_act!G27*1000)</f>
        <v>38.067571557423229</v>
      </c>
      <c r="H111" s="45">
        <f>IF([1]TrRoad_act!H27=0,"",H53/[1]TrRoad_act!H27*1000)</f>
        <v>38.091934071073901</v>
      </c>
      <c r="I111" s="45">
        <f>IF([1]TrRoad_act!I27=0,"",I53/[1]TrRoad_act!I27*1000)</f>
        <v>38.174704656711334</v>
      </c>
      <c r="J111" s="45">
        <f>IF([1]TrRoad_act!J27=0,"",J53/[1]TrRoad_act!J27*1000)</f>
        <v>37.943582664839781</v>
      </c>
      <c r="K111" s="45">
        <f>IF([1]TrRoad_act!K27=0,"",K53/[1]TrRoad_act!K27*1000)</f>
        <v>38.955780176590025</v>
      </c>
      <c r="L111" s="45">
        <f>IF([1]TrRoad_act!L27=0,"",L53/[1]TrRoad_act!L27*1000)</f>
        <v>38.294672214487377</v>
      </c>
      <c r="M111" s="45">
        <f>IF([1]TrRoad_act!M27=0,"",M53/[1]TrRoad_act!M27*1000)</f>
        <v>38.034627560311677</v>
      </c>
      <c r="N111" s="45">
        <f>IF([1]TrRoad_act!N27=0,"",N53/[1]TrRoad_act!N27*1000)</f>
        <v>37.122582204276554</v>
      </c>
      <c r="O111" s="45">
        <f>IF([1]TrRoad_act!O27=0,"",O53/[1]TrRoad_act!O27*1000)</f>
        <v>36.155642364273916</v>
      </c>
      <c r="P111" s="45">
        <f>IF([1]TrRoad_act!P27=0,"",P53/[1]TrRoad_act!P27*1000)</f>
        <v>36.428480676174289</v>
      </c>
      <c r="Q111" s="45">
        <f>IF([1]TrRoad_act!Q27=0,"",Q53/[1]TrRoad_act!Q27*1000)</f>
        <v>35.721630993945624</v>
      </c>
    </row>
    <row r="112" spans="1:17" ht="11.5" customHeight="1" x14ac:dyDescent="0.35">
      <c r="A112" s="40" t="s">
        <v>53</v>
      </c>
      <c r="B112" s="46">
        <f>IF([1]TrRoad_act!B28=0,"",B55/[1]TrRoad_act!B28*1000)</f>
        <v>38.913677279963721</v>
      </c>
      <c r="C112" s="46">
        <f>IF([1]TrRoad_act!C28=0,"",C55/[1]TrRoad_act!C28*1000)</f>
        <v>37.513508394394812</v>
      </c>
      <c r="D112" s="46">
        <f>IF([1]TrRoad_act!D28=0,"",D55/[1]TrRoad_act!D28*1000)</f>
        <v>36.907531148458652</v>
      </c>
      <c r="E112" s="46">
        <f>IF([1]TrRoad_act!E28=0,"",E55/[1]TrRoad_act!E28*1000)</f>
        <v>38.293818506961657</v>
      </c>
      <c r="F112" s="46">
        <f>IF([1]TrRoad_act!F28=0,"",F55/[1]TrRoad_act!F28*1000)</f>
        <v>34.620116879747016</v>
      </c>
      <c r="G112" s="46">
        <f>IF([1]TrRoad_act!G28=0,"",G55/[1]TrRoad_act!G28*1000)</f>
        <v>34.522082208401308</v>
      </c>
      <c r="H112" s="46">
        <f>IF([1]TrRoad_act!H28=0,"",H55/[1]TrRoad_act!H28*1000)</f>
        <v>35.120455724847979</v>
      </c>
      <c r="I112" s="46">
        <f>IF([1]TrRoad_act!I28=0,"",I55/[1]TrRoad_act!I28*1000)</f>
        <v>34.043681349402362</v>
      </c>
      <c r="J112" s="46">
        <f>IF([1]TrRoad_act!J28=0,"",J55/[1]TrRoad_act!J28*1000)</f>
        <v>33.586022095525585</v>
      </c>
      <c r="K112" s="46">
        <f>IF([1]TrRoad_act!K28=0,"",K55/[1]TrRoad_act!K28*1000)</f>
        <v>34.865160816690853</v>
      </c>
      <c r="L112" s="46">
        <f>IF([1]TrRoad_act!L28=0,"",L55/[1]TrRoad_act!L28*1000)</f>
        <v>36.257227096368808</v>
      </c>
      <c r="M112" s="46">
        <f>IF([1]TrRoad_act!M28=0,"",M55/[1]TrRoad_act!M28*1000)</f>
        <v>35.696848814600088</v>
      </c>
      <c r="N112" s="46">
        <f>IF([1]TrRoad_act!N28=0,"",N55/[1]TrRoad_act!N28*1000)</f>
        <v>36.520078064913434</v>
      </c>
      <c r="O112" s="46">
        <f>IF([1]TrRoad_act!O28=0,"",O55/[1]TrRoad_act!O28*1000)</f>
        <v>35.578574283500316</v>
      </c>
      <c r="P112" s="46">
        <f>IF([1]TrRoad_act!P28=0,"",P55/[1]TrRoad_act!P28*1000)</f>
        <v>33.101185970079435</v>
      </c>
      <c r="Q112" s="46">
        <f>IF([1]TrRoad_act!Q28=0,"",Q55/[1]TrRoad_act!Q28*1000)</f>
        <v>33.937222178252419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126.63527550209133</v>
      </c>
      <c r="C116" s="43">
        <f>IF(C19=0,"",1000000*C19/[1]TrRoad_act!C86)</f>
        <v>125.79772421869717</v>
      </c>
      <c r="D116" s="43">
        <f>IF(D19=0,"",1000000*D19/[1]TrRoad_act!D86)</f>
        <v>122.28758115472075</v>
      </c>
      <c r="E116" s="43">
        <f>IF(E19=0,"",1000000*E19/[1]TrRoad_act!E86)</f>
        <v>121.30958842264684</v>
      </c>
      <c r="F116" s="43">
        <f>IF(F19=0,"",1000000*F19/[1]TrRoad_act!F86)</f>
        <v>120.66525104614261</v>
      </c>
      <c r="G116" s="43">
        <f>IF(G19=0,"",1000000*G19/[1]TrRoad_act!G86)</f>
        <v>119.15865570808353</v>
      </c>
      <c r="H116" s="43">
        <f>IF(H19=0,"",1000000*H19/[1]TrRoad_act!H86)</f>
        <v>113.15209394077297</v>
      </c>
      <c r="I116" s="43">
        <f>IF(I19=0,"",1000000*I19/[1]TrRoad_act!I86)</f>
        <v>104.62370040905337</v>
      </c>
      <c r="J116" s="43">
        <f>IF(J19=0,"",1000000*J19/[1]TrRoad_act!J86)</f>
        <v>104.15113468456329</v>
      </c>
      <c r="K116" s="43">
        <f>IF(K19=0,"",1000000*K19/[1]TrRoad_act!K86)</f>
        <v>101.53086146554656</v>
      </c>
      <c r="L116" s="43">
        <f>IF(L19=0,"",1000000*L19/[1]TrRoad_act!L86)</f>
        <v>102.16132189868323</v>
      </c>
      <c r="M116" s="43">
        <f>IF(M19=0,"",1000000*M19/[1]TrRoad_act!M86)</f>
        <v>101.15975321320091</v>
      </c>
      <c r="N116" s="43">
        <f>IF(N19=0,"",1000000*N19/[1]TrRoad_act!N86)</f>
        <v>99.790351970172239</v>
      </c>
      <c r="O116" s="43">
        <f>IF(O19=0,"",1000000*O19/[1]TrRoad_act!O86)</f>
        <v>97.929797195486216</v>
      </c>
      <c r="P116" s="43">
        <f>IF(P19=0,"",1000000*P19/[1]TrRoad_act!P86)</f>
        <v>99.479617242664389</v>
      </c>
      <c r="Q116" s="43">
        <f>IF(Q19=0,"",1000000*Q19/[1]TrRoad_act!Q86)</f>
        <v>99.083581061157886</v>
      </c>
    </row>
    <row r="117" spans="1:17" ht="11.5" customHeight="1" x14ac:dyDescent="0.35">
      <c r="A117" s="29" t="s">
        <v>40</v>
      </c>
      <c r="B117" s="44">
        <f>IF(B21=0,"",1000000*B21/[1]TrRoad_act!B87)</f>
        <v>729.62104826302652</v>
      </c>
      <c r="C117" s="44">
        <f>IF(C21=0,"",1000000*C21/[1]TrRoad_act!C87)</f>
        <v>720.88178032635676</v>
      </c>
      <c r="D117" s="44">
        <f>IF(D21=0,"",1000000*D21/[1]TrRoad_act!D87)</f>
        <v>717.99978674043746</v>
      </c>
      <c r="E117" s="44">
        <f>IF(E21=0,"",1000000*E21/[1]TrRoad_act!E87)</f>
        <v>705.44441279378646</v>
      </c>
      <c r="F117" s="44">
        <f>IF(F21=0,"",1000000*F21/[1]TrRoad_act!F87)</f>
        <v>704.47759937297906</v>
      </c>
      <c r="G117" s="44">
        <f>IF(G21=0,"",1000000*G21/[1]TrRoad_act!G87)</f>
        <v>682.99240185270548</v>
      </c>
      <c r="H117" s="44">
        <f>IF(H21=0,"",1000000*H21/[1]TrRoad_act!H87)</f>
        <v>684.27969599089158</v>
      </c>
      <c r="I117" s="44">
        <f>IF(I21=0,"",1000000*I21/[1]TrRoad_act!I87)</f>
        <v>674.64464263615173</v>
      </c>
      <c r="J117" s="44">
        <f>IF(J21=0,"",1000000*J21/[1]TrRoad_act!J87)</f>
        <v>656.25670044620438</v>
      </c>
      <c r="K117" s="44">
        <f>IF(K21=0,"",1000000*K21/[1]TrRoad_act!K87)</f>
        <v>650.22171205776328</v>
      </c>
      <c r="L117" s="44">
        <f>IF(L21=0,"",1000000*L21/[1]TrRoad_act!L87)</f>
        <v>626.67282071367993</v>
      </c>
      <c r="M117" s="44">
        <f>IF(M21=0,"",1000000*M21/[1]TrRoad_act!M87)</f>
        <v>613.17260364960157</v>
      </c>
      <c r="N117" s="44">
        <f>IF(N21=0,"",1000000*N21/[1]TrRoad_act!N87)</f>
        <v>590.12988903952578</v>
      </c>
      <c r="O117" s="44">
        <f>IF(O21=0,"",1000000*O21/[1]TrRoad_act!O87)</f>
        <v>575.78145163479849</v>
      </c>
      <c r="P117" s="44">
        <f>IF(P21=0,"",1000000*P21/[1]TrRoad_act!P87)</f>
        <v>587.98164363009823</v>
      </c>
      <c r="Q117" s="44">
        <f>IF(Q21=0,"",1000000*Q21/[1]TrRoad_act!Q87)</f>
        <v>587.4967879896459</v>
      </c>
    </row>
    <row r="118" spans="1:17" ht="11.5" customHeight="1" x14ac:dyDescent="0.35">
      <c r="A118" s="19" t="s">
        <v>41</v>
      </c>
      <c r="B118" s="45">
        <f>IF(B22=0,"",1000000*B22/[1]TrRoad_act!B88)</f>
        <v>647.94819956956167</v>
      </c>
      <c r="C118" s="45">
        <f>IF(C22=0,"",1000000*C22/[1]TrRoad_act!C88)</f>
        <v>633.95728033410387</v>
      </c>
      <c r="D118" s="45">
        <f>IF(D22=0,"",1000000*D22/[1]TrRoad_act!D88)</f>
        <v>627.83572112487639</v>
      </c>
      <c r="E118" s="45">
        <f>IF(E22=0,"",1000000*E22/[1]TrRoad_act!E88)</f>
        <v>610.33840198936161</v>
      </c>
      <c r="F118" s="45">
        <f>IF(F22=0,"",1000000*F22/[1]TrRoad_act!F88)</f>
        <v>599.60056445310295</v>
      </c>
      <c r="G118" s="45">
        <f>IF(G22=0,"",1000000*G22/[1]TrRoad_act!G88)</f>
        <v>575.54938284523064</v>
      </c>
      <c r="H118" s="45">
        <f>IF(H22=0,"",1000000*H22/[1]TrRoad_act!H88)</f>
        <v>562.99538199142035</v>
      </c>
      <c r="I118" s="45">
        <f>IF(I22=0,"",1000000*I22/[1]TrRoad_act!I88)</f>
        <v>546.45765473935489</v>
      </c>
      <c r="J118" s="45">
        <f>IF(J22=0,"",1000000*J22/[1]TrRoad_act!J88)</f>
        <v>528.14936299080694</v>
      </c>
      <c r="K118" s="45">
        <f>IF(K22=0,"",1000000*K22/[1]TrRoad_act!K88)</f>
        <v>520.74960418997125</v>
      </c>
      <c r="L118" s="45">
        <f>IF(L22=0,"",1000000*L22/[1]TrRoad_act!L88)</f>
        <v>497.11870800213006</v>
      </c>
      <c r="M118" s="45">
        <f>IF(M22=0,"",1000000*M22/[1]TrRoad_act!M88)</f>
        <v>483.59280263897585</v>
      </c>
      <c r="N118" s="45">
        <f>IF(N22=0,"",1000000*N22/[1]TrRoad_act!N88)</f>
        <v>455.73129320844379</v>
      </c>
      <c r="O118" s="45">
        <f>IF(O22=0,"",1000000*O22/[1]TrRoad_act!O88)</f>
        <v>443.70397362434068</v>
      </c>
      <c r="P118" s="45">
        <f>IF(P22=0,"",1000000*P22/[1]TrRoad_act!P88)</f>
        <v>446.91702020276415</v>
      </c>
      <c r="Q118" s="45">
        <f>IF(Q22=0,"",1000000*Q22/[1]TrRoad_act!Q88)</f>
        <v>440.59295413554776</v>
      </c>
    </row>
    <row r="119" spans="1:17" ht="11.5" customHeight="1" x14ac:dyDescent="0.35">
      <c r="A119" s="19" t="s">
        <v>42</v>
      </c>
      <c r="B119" s="45">
        <f>IF(B24=0,"",1000000*B24/[1]TrRoad_act!B89)</f>
        <v>1050.8281735244514</v>
      </c>
      <c r="C119" s="45">
        <f>IF(C24=0,"",1000000*C24/[1]TrRoad_act!C89)</f>
        <v>1040.0711513150388</v>
      </c>
      <c r="D119" s="45">
        <f>IF(D24=0,"",1000000*D24/[1]TrRoad_act!D89)</f>
        <v>1020.1230448128894</v>
      </c>
      <c r="E119" s="45">
        <f>IF(E24=0,"",1000000*E24/[1]TrRoad_act!E89)</f>
        <v>997.15080915169017</v>
      </c>
      <c r="F119" s="45">
        <f>IF(F24=0,"",1000000*F24/[1]TrRoad_act!F89)</f>
        <v>989.87628976488736</v>
      </c>
      <c r="G119" s="45">
        <f>IF(G24=0,"",1000000*G24/[1]TrRoad_act!G89)</f>
        <v>948.43318001992418</v>
      </c>
      <c r="H119" s="45">
        <f>IF(H24=0,"",1000000*H24/[1]TrRoad_act!H89)</f>
        <v>955.5528217738098</v>
      </c>
      <c r="I119" s="45">
        <f>IF(I24=0,"",1000000*I24/[1]TrRoad_act!I89)</f>
        <v>942.87711368865052</v>
      </c>
      <c r="J119" s="45">
        <f>IF(J24=0,"",1000000*J24/[1]TrRoad_act!J89)</f>
        <v>899.71443843693726</v>
      </c>
      <c r="K119" s="45">
        <f>IF(K24=0,"",1000000*K24/[1]TrRoad_act!K89)</f>
        <v>876.33517690036592</v>
      </c>
      <c r="L119" s="45">
        <f>IF(L24=0,"",1000000*L24/[1]TrRoad_act!L89)</f>
        <v>837.91213616961204</v>
      </c>
      <c r="M119" s="45">
        <f>IF(M24=0,"",1000000*M24/[1]TrRoad_act!M89)</f>
        <v>806.62449014966319</v>
      </c>
      <c r="N119" s="45">
        <f>IF(N24=0,"",1000000*N24/[1]TrRoad_act!N89)</f>
        <v>779.00264133836367</v>
      </c>
      <c r="O119" s="45">
        <f>IF(O24=0,"",1000000*O24/[1]TrRoad_act!O89)</f>
        <v>748.22907041134249</v>
      </c>
      <c r="P119" s="45">
        <f>IF(P24=0,"",1000000*P24/[1]TrRoad_act!P89)</f>
        <v>767.02310144314038</v>
      </c>
      <c r="Q119" s="45">
        <f>IF(Q24=0,"",1000000*Q24/[1]TrRoad_act!Q89)</f>
        <v>767.47159949437673</v>
      </c>
    </row>
    <row r="120" spans="1:17" ht="11.5" customHeight="1" x14ac:dyDescent="0.35">
      <c r="A120" s="19" t="s">
        <v>43</v>
      </c>
      <c r="B120" s="45">
        <f>IF(B26=0,"",1000000*B26/[1]TrRoad_act!B90)</f>
        <v>935.70643293788567</v>
      </c>
      <c r="C120" s="45">
        <f>IF(C26=0,"",1000000*C26/[1]TrRoad_act!C90)</f>
        <v>861.1393504452177</v>
      </c>
      <c r="D120" s="45">
        <f>IF(D26=0,"",1000000*D26/[1]TrRoad_act!D90)</f>
        <v>814.89359104567461</v>
      </c>
      <c r="E120" s="45">
        <f>IF(E26=0,"",1000000*E26/[1]TrRoad_act!E90)</f>
        <v>750.54365985286859</v>
      </c>
      <c r="F120" s="45">
        <f>IF(F26=0,"",1000000*F26/[1]TrRoad_act!F90)</f>
        <v>768.12920202366354</v>
      </c>
      <c r="G120" s="45">
        <f>IF(G26=0,"",1000000*G26/[1]TrRoad_act!G90)</f>
        <v>757.36651415798269</v>
      </c>
      <c r="H120" s="45">
        <f>IF(H26=0,"",1000000*H26/[1]TrRoad_act!H90)</f>
        <v>754.93466436945766</v>
      </c>
      <c r="I120" s="45">
        <f>IF(I26=0,"",1000000*I26/[1]TrRoad_act!I90)</f>
        <v>719.82207192642534</v>
      </c>
      <c r="J120" s="45">
        <f>IF(J26=0,"",1000000*J26/[1]TrRoad_act!J90)</f>
        <v>719.85509471163027</v>
      </c>
      <c r="K120" s="45">
        <f>IF(K26=0,"",1000000*K26/[1]TrRoad_act!K90)</f>
        <v>729.89631273593488</v>
      </c>
      <c r="L120" s="45">
        <f>IF(L26=0,"",1000000*L26/[1]TrRoad_act!L90)</f>
        <v>708.20985507848138</v>
      </c>
      <c r="M120" s="45">
        <f>IF(M26=0,"",1000000*M26/[1]TrRoad_act!M90)</f>
        <v>744.95031985003823</v>
      </c>
      <c r="N120" s="45">
        <f>IF(N26=0,"",1000000*N26/[1]TrRoad_act!N90)</f>
        <v>723.05837401512929</v>
      </c>
      <c r="O120" s="45">
        <f>IF(O26=0,"",1000000*O26/[1]TrRoad_act!O90)</f>
        <v>738.23306545098205</v>
      </c>
      <c r="P120" s="45">
        <f>IF(P26=0,"",1000000*P26/[1]TrRoad_act!P90)</f>
        <v>723.92940529503232</v>
      </c>
      <c r="Q120" s="45">
        <f>IF(Q26=0,"",1000000*Q26/[1]TrRoad_act!Q90)</f>
        <v>724.92896550107469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379.06138907434007</v>
      </c>
      <c r="P122" s="45">
        <f>IF(P29=0,"",1000000*P29/[1]TrRoad_act!P92)</f>
        <v>376.64127010561822</v>
      </c>
      <c r="Q122" s="45">
        <f>IF(Q29=0,"",1000000*Q29/[1]TrRoad_act!Q92)</f>
        <v>352.15891273593735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393.94010128819821</v>
      </c>
      <c r="M123" s="45">
        <f>IF(M32=0,"",1000000*M32/[1]TrRoad_act!M93)</f>
        <v>380.57865872750449</v>
      </c>
      <c r="N123" s="45">
        <f>IF(N32=0,"",1000000*N32/[1]TrRoad_act!N93)</f>
        <v>381.0448735966566</v>
      </c>
      <c r="O123" s="45">
        <f>IF(O32=0,"",1000000*O32/[1]TrRoad_act!O93)</f>
        <v>380.91843299584724</v>
      </c>
      <c r="P123" s="45">
        <f>IF(P32=0,"",1000000*P32/[1]TrRoad_act!P93)</f>
        <v>372.07251745323867</v>
      </c>
      <c r="Q123" s="45">
        <f>IF(Q32=0,"",1000000*Q32/[1]TrRoad_act!Q93)</f>
        <v>367.03173687802445</v>
      </c>
    </row>
    <row r="124" spans="1:17" ht="11.5" customHeight="1" x14ac:dyDescent="0.35">
      <c r="A124" s="29" t="s">
        <v>49</v>
      </c>
      <c r="B124" s="44">
        <f>IF(B33=0,"",1000000*B33/[1]TrRoad_act!B94)</f>
        <v>20142.656368431166</v>
      </c>
      <c r="C124" s="44">
        <f>IF(C33=0,"",1000000*C33/[1]TrRoad_act!C94)</f>
        <v>19933.424075600375</v>
      </c>
      <c r="D124" s="44">
        <f>IF(D33=0,"",1000000*D33/[1]TrRoad_act!D94)</f>
        <v>19981.816766218799</v>
      </c>
      <c r="E124" s="44">
        <f>IF(E33=0,"",1000000*E33/[1]TrRoad_act!E94)</f>
        <v>19845.195351516522</v>
      </c>
      <c r="F124" s="44">
        <f>IF(F33=0,"",1000000*F33/[1]TrRoad_act!F94)</f>
        <v>19842.210125864138</v>
      </c>
      <c r="G124" s="44">
        <f>IF(G33=0,"",1000000*G33/[1]TrRoad_act!G94)</f>
        <v>19780.260271852032</v>
      </c>
      <c r="H124" s="44">
        <f>IF(H33=0,"",1000000*H33/[1]TrRoad_act!H94)</f>
        <v>19888.090096962696</v>
      </c>
      <c r="I124" s="44">
        <f>IF(I33=0,"",1000000*I33/[1]TrRoad_act!I94)</f>
        <v>19912.35795616977</v>
      </c>
      <c r="J124" s="44">
        <f>IF(J33=0,"",1000000*J33/[1]TrRoad_act!J94)</f>
        <v>19725.461845250735</v>
      </c>
      <c r="K124" s="44">
        <f>IF(K33=0,"",1000000*K33/[1]TrRoad_act!K94)</f>
        <v>19532.489064109202</v>
      </c>
      <c r="L124" s="44">
        <f>IF(L33=0,"",1000000*L33/[1]TrRoad_act!L94)</f>
        <v>19605.243367604227</v>
      </c>
      <c r="M124" s="44">
        <f>IF(M33=0,"",1000000*M33/[1]TrRoad_act!M94)</f>
        <v>19498.354980996675</v>
      </c>
      <c r="N124" s="44">
        <f>IF(N33=0,"",1000000*N33/[1]TrRoad_act!N94)</f>
        <v>19154.34315502251</v>
      </c>
      <c r="O124" s="44">
        <f>IF(O33=0,"",1000000*O33/[1]TrRoad_act!O94)</f>
        <v>19013.194847696126</v>
      </c>
      <c r="P124" s="44">
        <f>IF(P33=0,"",1000000*P33/[1]TrRoad_act!P94)</f>
        <v>19003.577864700954</v>
      </c>
      <c r="Q124" s="44">
        <f>IF(Q33=0,"",1000000*Q33/[1]TrRoad_act!Q94)</f>
        <v>19120.996875209192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20539.999721269178</v>
      </c>
      <c r="C126" s="45">
        <f>IF(C36=0,"",1000000*C36/[1]TrRoad_act!C96)</f>
        <v>20305.626515415977</v>
      </c>
      <c r="D126" s="45">
        <f>IF(D36=0,"",1000000*D36/[1]TrRoad_act!D96)</f>
        <v>20337.090373117546</v>
      </c>
      <c r="E126" s="45">
        <f>IF(E36=0,"",1000000*E36/[1]TrRoad_act!E96)</f>
        <v>20141.851473485494</v>
      </c>
      <c r="F126" s="45">
        <f>IF(F36=0,"",1000000*F36/[1]TrRoad_act!F96)</f>
        <v>20122.516228219203</v>
      </c>
      <c r="G126" s="45">
        <f>IF(G36=0,"",1000000*G36/[1]TrRoad_act!G96)</f>
        <v>20064.963918202568</v>
      </c>
      <c r="H126" s="45">
        <f>IF(H36=0,"",1000000*H36/[1]TrRoad_act!H96)</f>
        <v>20133.6819165216</v>
      </c>
      <c r="I126" s="45">
        <f>IF(I36=0,"",1000000*I36/[1]TrRoad_act!I96)</f>
        <v>20152.926749242059</v>
      </c>
      <c r="J126" s="45">
        <f>IF(J36=0,"",1000000*J36/[1]TrRoad_act!J96)</f>
        <v>19967.61359302963</v>
      </c>
      <c r="K126" s="45">
        <f>IF(K36=0,"",1000000*K36/[1]TrRoad_act!K96)</f>
        <v>19721.137629512839</v>
      </c>
      <c r="L126" s="45">
        <f>IF(L36=0,"",1000000*L36/[1]TrRoad_act!L96)</f>
        <v>19765.013950002791</v>
      </c>
      <c r="M126" s="45">
        <f>IF(M36=0,"",1000000*M36/[1]TrRoad_act!M96)</f>
        <v>19606.953293212591</v>
      </c>
      <c r="N126" s="45">
        <f>IF(N36=0,"",1000000*N36/[1]TrRoad_act!N96)</f>
        <v>19175.729962667981</v>
      </c>
      <c r="O126" s="45">
        <f>IF(O36=0,"",1000000*O36/[1]TrRoad_act!O96)</f>
        <v>19080.621437179692</v>
      </c>
      <c r="P126" s="45">
        <f>IF(P36=0,"",1000000*P36/[1]TrRoad_act!P96)</f>
        <v>19098.113171791418</v>
      </c>
      <c r="Q126" s="45">
        <f>IF(Q36=0,"",1000000*Q36/[1]TrRoad_act!Q96)</f>
        <v>19134.594519006183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13031.437057768409</v>
      </c>
      <c r="C129" s="45">
        <f>IF(C41=0,"",1000000*C41/[1]TrRoad_act!C99)</f>
        <v>12977.775586271664</v>
      </c>
      <c r="D129" s="45">
        <f>IF(D41=0,"",1000000*D41/[1]TrRoad_act!D99)</f>
        <v>12988.048303592557</v>
      </c>
      <c r="E129" s="45">
        <f>IF(E41=0,"",1000000*E41/[1]TrRoad_act!E99)</f>
        <v>12907.162586140015</v>
      </c>
      <c r="F129" s="45">
        <f>IF(F41=0,"",1000000*F41/[1]TrRoad_act!F99)</f>
        <v>12908.456977006994</v>
      </c>
      <c r="G129" s="45">
        <f>IF(G41=0,"",1000000*G41/[1]TrRoad_act!G99)</f>
        <v>12555.339153707801</v>
      </c>
      <c r="H129" s="45">
        <f>IF(H41=0,"",1000000*H41/[1]TrRoad_act!H99)</f>
        <v>12783.625400121395</v>
      </c>
      <c r="I129" s="45">
        <f>IF(I41=0,"",1000000*I41/[1]TrRoad_act!I99)</f>
        <v>12854.425285594039</v>
      </c>
      <c r="J129" s="45">
        <f>IF(J41=0,"",1000000*J41/[1]TrRoad_act!J99)</f>
        <v>12694.884890776966</v>
      </c>
      <c r="K129" s="45">
        <f>IF(K41=0,"",1000000*K41/[1]TrRoad_act!K99)</f>
        <v>12745.269385925554</v>
      </c>
      <c r="L129" s="45">
        <f>IF(L41=0,"",1000000*L41/[1]TrRoad_act!L99)</f>
        <v>12771.06971683313</v>
      </c>
      <c r="M129" s="45">
        <f>IF(M41=0,"",1000000*M41/[1]TrRoad_act!M99)</f>
        <v>12680.233173512326</v>
      </c>
      <c r="N129" s="45">
        <f>IF(N41=0,"",1000000*N41/[1]TrRoad_act!N99)</f>
        <v>12630.127212678162</v>
      </c>
      <c r="O129" s="45">
        <f>IF(O41=0,"",1000000*O41/[1]TrRoad_act!O99)</f>
        <v>12099.871333669778</v>
      </c>
      <c r="P129" s="45">
        <f>IF(P41=0,"",1000000*P41/[1]TrRoad_act!P99)</f>
        <v>11818.174816299834</v>
      </c>
      <c r="Q129" s="45">
        <f>IF(Q41=0,"",1000000*Q41/[1]TrRoad_act!Q99)</f>
        <v>11455.049698486233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1120.1529251527195</v>
      </c>
      <c r="C131" s="43">
        <f>IF(C43=0,"",1000000*C43/[1]TrRoad_act!C101)</f>
        <v>1104.046377156709</v>
      </c>
      <c r="D131" s="43">
        <f>IF(D43=0,"",1000000*D43/[1]TrRoad_act!D101)</f>
        <v>1097.8482854138915</v>
      </c>
      <c r="E131" s="43">
        <f>IF(E43=0,"",1000000*E43/[1]TrRoad_act!E101)</f>
        <v>1110.9980897937417</v>
      </c>
      <c r="F131" s="43">
        <f>IF(F43=0,"",1000000*F43/[1]TrRoad_act!F101)</f>
        <v>1104.9211935834078</v>
      </c>
      <c r="G131" s="43">
        <f>IF(G43=0,"",1000000*G43/[1]TrRoad_act!G101)</f>
        <v>1106.1578313499092</v>
      </c>
      <c r="H131" s="43">
        <f>IF(H43=0,"",1000000*H43/[1]TrRoad_act!H101)</f>
        <v>1072.4870081977667</v>
      </c>
      <c r="I131" s="43">
        <f>IF(I43=0,"",1000000*I43/[1]TrRoad_act!I101)</f>
        <v>1069.4858161752124</v>
      </c>
      <c r="J131" s="43">
        <f>IF(J43=0,"",1000000*J43/[1]TrRoad_act!J101)</f>
        <v>1054.7126010720929</v>
      </c>
      <c r="K131" s="43">
        <f>IF(K43=0,"",1000000*K43/[1]TrRoad_act!K101)</f>
        <v>1052.2214063275653</v>
      </c>
      <c r="L131" s="43">
        <f>IF(L43=0,"",1000000*L43/[1]TrRoad_act!L101)</f>
        <v>1069.9385933586955</v>
      </c>
      <c r="M131" s="43">
        <f>IF(M43=0,"",1000000*M43/[1]TrRoad_act!M101)</f>
        <v>1068.9992767813289</v>
      </c>
      <c r="N131" s="43">
        <f>IF(N43=0,"",1000000*N43/[1]TrRoad_act!N101)</f>
        <v>1031.6575372197221</v>
      </c>
      <c r="O131" s="43">
        <f>IF(O43=0,"",1000000*O43/[1]TrRoad_act!O101)</f>
        <v>1000.1319944585088</v>
      </c>
      <c r="P131" s="43">
        <f>IF(P43=0,"",1000000*P43/[1]TrRoad_act!P101)</f>
        <v>996.13406838686808</v>
      </c>
      <c r="Q131" s="43">
        <f>IF(Q43=0,"",1000000*Q43/[1]TrRoad_act!Q101)</f>
        <v>968.24776516878546</v>
      </c>
    </row>
    <row r="132" spans="1:17" ht="11.5" customHeight="1" x14ac:dyDescent="0.35">
      <c r="A132" s="19" t="s">
        <v>41</v>
      </c>
      <c r="B132" s="45">
        <f>IF(B44=0,"",1000000*B44/[1]TrRoad_act!B102)</f>
        <v>1001.7424565128018</v>
      </c>
      <c r="C132" s="45">
        <f>IF(C44=0,"",1000000*C44/[1]TrRoad_act!C102)</f>
        <v>974.23395653083958</v>
      </c>
      <c r="D132" s="45">
        <f>IF(D44=0,"",1000000*D44/[1]TrRoad_act!D102)</f>
        <v>960.66134158100726</v>
      </c>
      <c r="E132" s="45">
        <f>IF(E44=0,"",1000000*E44/[1]TrRoad_act!E102)</f>
        <v>941.57587435475591</v>
      </c>
      <c r="F132" s="45">
        <f>IF(F44=0,"",1000000*F44/[1]TrRoad_act!F102)</f>
        <v>913.79030131318552</v>
      </c>
      <c r="G132" s="45">
        <f>IF(G44=0,"",1000000*G44/[1]TrRoad_act!G102)</f>
        <v>890.70856379229622</v>
      </c>
      <c r="H132" s="45">
        <f>IF(H44=0,"",1000000*H44/[1]TrRoad_act!H102)</f>
        <v>872.66064661158589</v>
      </c>
      <c r="I132" s="45">
        <f>IF(I44=0,"",1000000*I44/[1]TrRoad_act!I102)</f>
        <v>858.3878544890822</v>
      </c>
      <c r="J132" s="45">
        <f>IF(J44=0,"",1000000*J44/[1]TrRoad_act!J102)</f>
        <v>812.17416290027541</v>
      </c>
      <c r="K132" s="45">
        <f>IF(K44=0,"",1000000*K44/[1]TrRoad_act!K102)</f>
        <v>799.21525283455605</v>
      </c>
      <c r="L132" s="45">
        <f>IF(L44=0,"",1000000*L44/[1]TrRoad_act!L102)</f>
        <v>766.27333921271793</v>
      </c>
      <c r="M132" s="45">
        <f>IF(M44=0,"",1000000*M44/[1]TrRoad_act!M102)</f>
        <v>740.18626175212955</v>
      </c>
      <c r="N132" s="45">
        <f>IF(N44=0,"",1000000*N44/[1]TrRoad_act!N102)</f>
        <v>706.82504186043604</v>
      </c>
      <c r="O132" s="45">
        <f>IF(O44=0,"",1000000*O44/[1]TrRoad_act!O102)</f>
        <v>689.4816621716401</v>
      </c>
      <c r="P132" s="45">
        <f>IF(P44=0,"",1000000*P44/[1]TrRoad_act!P102)</f>
        <v>676.60511252425636</v>
      </c>
      <c r="Q132" s="45">
        <f>IF(Q44=0,"",1000000*Q44/[1]TrRoad_act!Q102)</f>
        <v>657.53683181061388</v>
      </c>
    </row>
    <row r="133" spans="1:17" ht="11.5" customHeight="1" x14ac:dyDescent="0.35">
      <c r="A133" s="19" t="s">
        <v>42</v>
      </c>
      <c r="B133" s="45">
        <f>IF(B46=0,"",1000000*B46/[1]TrRoad_act!B103)</f>
        <v>1149.9526478378598</v>
      </c>
      <c r="C133" s="45">
        <f>IF(C46=0,"",1000000*C46/[1]TrRoad_act!C103)</f>
        <v>1135.3380596962429</v>
      </c>
      <c r="D133" s="45">
        <f>IF(D46=0,"",1000000*D46/[1]TrRoad_act!D103)</f>
        <v>1129.6244911705717</v>
      </c>
      <c r="E133" s="45">
        <f>IF(E46=0,"",1000000*E46/[1]TrRoad_act!E103)</f>
        <v>1147.4010040125156</v>
      </c>
      <c r="F133" s="45">
        <f>IF(F46=0,"",1000000*F46/[1]TrRoad_act!F103)</f>
        <v>1141.9167386299453</v>
      </c>
      <c r="G133" s="45">
        <f>IF(G46=0,"",1000000*G46/[1]TrRoad_act!G103)</f>
        <v>1144.5601676104018</v>
      </c>
      <c r="H133" s="45">
        <f>IF(H46=0,"",1000000*H46/[1]TrRoad_act!H103)</f>
        <v>1105.9790871864773</v>
      </c>
      <c r="I133" s="45">
        <f>IF(I46=0,"",1000000*I46/[1]TrRoad_act!I103)</f>
        <v>1101.3891604990813</v>
      </c>
      <c r="J133" s="45">
        <f>IF(J46=0,"",1000000*J46/[1]TrRoad_act!J103)</f>
        <v>1089.2026138955232</v>
      </c>
      <c r="K133" s="45">
        <f>IF(K46=0,"",1000000*K46/[1]TrRoad_act!K103)</f>
        <v>1086.0849277749678</v>
      </c>
      <c r="L133" s="45">
        <f>IF(L46=0,"",1000000*L46/[1]TrRoad_act!L103)</f>
        <v>1107.9879272435348</v>
      </c>
      <c r="M133" s="45">
        <f>IF(M46=0,"",1000000*M46/[1]TrRoad_act!M103)</f>
        <v>1107.7397594939932</v>
      </c>
      <c r="N133" s="45">
        <f>IF(N46=0,"",1000000*N46/[1]TrRoad_act!N103)</f>
        <v>1068.2393698872143</v>
      </c>
      <c r="O133" s="45">
        <f>IF(O46=0,"",1000000*O46/[1]TrRoad_act!O103)</f>
        <v>1033.8470409680494</v>
      </c>
      <c r="P133" s="45">
        <f>IF(P46=0,"",1000000*P46/[1]TrRoad_act!P103)</f>
        <v>1028.8323684727109</v>
      </c>
      <c r="Q133" s="45">
        <f>IF(Q46=0,"",1000000*Q46/[1]TrRoad_act!Q103)</f>
        <v>998.90522876206217</v>
      </c>
    </row>
    <row r="134" spans="1:17" ht="11.5" customHeight="1" x14ac:dyDescent="0.35">
      <c r="A134" s="19" t="s">
        <v>43</v>
      </c>
      <c r="B134" s="45">
        <f>IF(B48=0,"",1000000*B48/[1]TrRoad_act!B104)</f>
        <v>822.27631330147608</v>
      </c>
      <c r="C134" s="45">
        <f>IF(C48=0,"",1000000*C48/[1]TrRoad_act!C104)</f>
        <v>734.60586048922357</v>
      </c>
      <c r="D134" s="45">
        <f>IF(D48=0,"",1000000*D48/[1]TrRoad_act!D104)</f>
        <v>657.05974519129313</v>
      </c>
      <c r="E134" s="45">
        <f>IF(E48=0,"",1000000*E48/[1]TrRoad_act!E104)</f>
        <v>623.89824289663886</v>
      </c>
      <c r="F134" s="45">
        <f>IF(F48=0,"",1000000*F48/[1]TrRoad_act!F104)</f>
        <v>610.8811018406634</v>
      </c>
      <c r="G134" s="45">
        <f>IF(G48=0,"",1000000*G48/[1]TrRoad_act!G104)</f>
        <v>587.69653091419264</v>
      </c>
      <c r="H134" s="45">
        <f>IF(H48=0,"",1000000*H48/[1]TrRoad_act!H104)</f>
        <v>592.94550850045937</v>
      </c>
      <c r="I134" s="45">
        <f>IF(I48=0,"",1000000*I48/[1]TrRoad_act!I104)</f>
        <v>589.25156350506722</v>
      </c>
      <c r="J134" s="45">
        <f>IF(J48=0,"",1000000*J48/[1]TrRoad_act!J104)</f>
        <v>594.52203684683616</v>
      </c>
      <c r="K134" s="45">
        <f>IF(K48=0,"",1000000*K48/[1]TrRoad_act!K104)</f>
        <v>614.96842686004891</v>
      </c>
      <c r="L134" s="45">
        <f>IF(L48=0,"",1000000*L48/[1]TrRoad_act!L104)</f>
        <v>623.84612317146946</v>
      </c>
      <c r="M134" s="45">
        <f>IF(M48=0,"",1000000*M48/[1]TrRoad_act!M104)</f>
        <v>633.72266671929356</v>
      </c>
      <c r="N134" s="45">
        <f>IF(N48=0,"",1000000*N48/[1]TrRoad_act!N104)</f>
        <v>636.57645190114886</v>
      </c>
      <c r="O134" s="45">
        <f>IF(O48=0,"",1000000*O48/[1]TrRoad_act!O104)</f>
        <v>626.52301646334149</v>
      </c>
      <c r="P134" s="45">
        <f>IF(P48=0,"",1000000*P48/[1]TrRoad_act!P104)</f>
        <v>637.28902332816415</v>
      </c>
      <c r="Q134" s="45">
        <f>IF(Q48=0,"",1000000*Q48/[1]TrRoad_act!Q104)</f>
        <v>644.75009101323633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370.45675881584617</v>
      </c>
      <c r="G136" s="45">
        <f>IF(G51=0,"",1000000*G51/[1]TrRoad_act!G106)</f>
        <v>366.40160529912083</v>
      </c>
      <c r="H136" s="45">
        <f>IF(H51=0,"",1000000*H51/[1]TrRoad_act!H106)</f>
        <v>362.70225561034539</v>
      </c>
      <c r="I136" s="45">
        <f>IF(I51=0,"",1000000*I51/[1]TrRoad_act!I106)</f>
        <v>360.29434061180029</v>
      </c>
      <c r="J136" s="45">
        <f>IF(J51=0,"",1000000*J51/[1]TrRoad_act!J106)</f>
        <v>352.32751458290772</v>
      </c>
      <c r="K136" s="45">
        <f>IF(K51=0,"",1000000*K51/[1]TrRoad_act!K106)</f>
        <v>355.50053754707</v>
      </c>
      <c r="L136" s="45">
        <f>IF(L51=0,"",1000000*L51/[1]TrRoad_act!L106)</f>
        <v>352.47136013410108</v>
      </c>
      <c r="M136" s="45">
        <f>IF(M51=0,"",1000000*M51/[1]TrRoad_act!M106)</f>
        <v>353.27889912756456</v>
      </c>
      <c r="N136" s="45">
        <f>IF(N51=0,"",1000000*N51/[1]TrRoad_act!N106)</f>
        <v>375.1203734043047</v>
      </c>
      <c r="O136" s="45">
        <f>IF(O51=0,"",1000000*O51/[1]TrRoad_act!O106)</f>
        <v>367.84540335587229</v>
      </c>
      <c r="P136" s="45">
        <f>IF(P51=0,"",1000000*P51/[1]TrRoad_act!P106)</f>
        <v>353.70043758216968</v>
      </c>
      <c r="Q136" s="45">
        <f>IF(Q51=0,"",1000000*Q51/[1]TrRoad_act!Q106)</f>
        <v>349.22194289654345</v>
      </c>
    </row>
    <row r="137" spans="1:17" ht="11.5" customHeight="1" x14ac:dyDescent="0.35">
      <c r="A137" s="29" t="s">
        <v>58</v>
      </c>
      <c r="B137" s="44">
        <f>IF(B52=0,"",1000000*B52/[1]TrRoad_act!B107)</f>
        <v>10453.432107448301</v>
      </c>
      <c r="C137" s="44">
        <f>IF(C52=0,"",1000000*C52/[1]TrRoad_act!C107)</f>
        <v>10571.801178277363</v>
      </c>
      <c r="D137" s="44">
        <f>IF(D52=0,"",1000000*D52/[1]TrRoad_act!D107)</f>
        <v>10550.735601517566</v>
      </c>
      <c r="E137" s="44">
        <f>IF(E52=0,"",1000000*E52/[1]TrRoad_act!E107)</f>
        <v>10831.847811017331</v>
      </c>
      <c r="F137" s="44">
        <f>IF(F52=0,"",1000000*F52/[1]TrRoad_act!F107)</f>
        <v>11351.303516450151</v>
      </c>
      <c r="G137" s="44">
        <f>IF(G52=0,"",1000000*G52/[1]TrRoad_act!G107)</f>
        <v>11587.422084673068</v>
      </c>
      <c r="H137" s="44">
        <f>IF(H52=0,"",1000000*H52/[1]TrRoad_act!H107)</f>
        <v>11748.075594427939</v>
      </c>
      <c r="I137" s="44">
        <f>IF(I52=0,"",1000000*I52/[1]TrRoad_act!I107)</f>
        <v>12055.417246526142</v>
      </c>
      <c r="J137" s="44">
        <f>IF(J52=0,"",1000000*J52/[1]TrRoad_act!J107)</f>
        <v>11598.704867627104</v>
      </c>
      <c r="K137" s="44">
        <f>IF(K52=0,"",1000000*K52/[1]TrRoad_act!K107)</f>
        <v>10866.752682225397</v>
      </c>
      <c r="L137" s="44">
        <f>IF(L52=0,"",1000000*L52/[1]TrRoad_act!L107)</f>
        <v>11226.288102531442</v>
      </c>
      <c r="M137" s="44">
        <f>IF(M52=0,"",1000000*M52/[1]TrRoad_act!M107)</f>
        <v>10979.336262010265</v>
      </c>
      <c r="N137" s="44">
        <f>IF(N52=0,"",1000000*N52/[1]TrRoad_act!N107)</f>
        <v>10652.966906028198</v>
      </c>
      <c r="O137" s="44">
        <f>IF(O52=0,"",1000000*O52/[1]TrRoad_act!O107)</f>
        <v>10505.043648734258</v>
      </c>
      <c r="P137" s="44">
        <f>IF(P52=0,"",1000000*P52/[1]TrRoad_act!P107)</f>
        <v>10202.742610304233</v>
      </c>
      <c r="Q137" s="44">
        <f>IF(Q52=0,"",1000000*Q52/[1]TrRoad_act!Q107)</f>
        <v>10190.830078248018</v>
      </c>
    </row>
    <row r="138" spans="1:17" ht="11.5" customHeight="1" x14ac:dyDescent="0.35">
      <c r="A138" s="19" t="s">
        <v>52</v>
      </c>
      <c r="B138" s="45">
        <f>IF(B53=0,"",1000000*B53/[1]TrRoad_act!B108)</f>
        <v>8094.7079591336587</v>
      </c>
      <c r="C138" s="45">
        <f>IF(C53=0,"",1000000*C53/[1]TrRoad_act!C108)</f>
        <v>8220.7844275344996</v>
      </c>
      <c r="D138" s="45">
        <f>IF(D53=0,"",1000000*D53/[1]TrRoad_act!D108)</f>
        <v>8151.2329525687228</v>
      </c>
      <c r="E138" s="45">
        <f>IF(E53=0,"",1000000*E53/[1]TrRoad_act!E108)</f>
        <v>8314.0986871309542</v>
      </c>
      <c r="F138" s="45">
        <f>IF(F53=0,"",1000000*F53/[1]TrRoad_act!F108)</f>
        <v>8856.081934718788</v>
      </c>
      <c r="G138" s="45">
        <f>IF(G53=0,"",1000000*G53/[1]TrRoad_act!G108)</f>
        <v>9053.159051048011</v>
      </c>
      <c r="H138" s="45">
        <f>IF(H53=0,"",1000000*H53/[1]TrRoad_act!H108)</f>
        <v>9070.9163257121363</v>
      </c>
      <c r="I138" s="45">
        <f>IF(I53=0,"",1000000*I53/[1]TrRoad_act!I108)</f>
        <v>9427.7903192608392</v>
      </c>
      <c r="J138" s="45">
        <f>IF(J53=0,"",1000000*J53/[1]TrRoad_act!J108)</f>
        <v>9074.6408720646104</v>
      </c>
      <c r="K138" s="45">
        <f>IF(K53=0,"",1000000*K53/[1]TrRoad_act!K108)</f>
        <v>8468.5989187526611</v>
      </c>
      <c r="L138" s="45">
        <f>IF(L53=0,"",1000000*L53/[1]TrRoad_act!L108)</f>
        <v>8498.5944703754321</v>
      </c>
      <c r="M138" s="45">
        <f>IF(M53=0,"",1000000*M53/[1]TrRoad_act!M108)</f>
        <v>8323.4320449890347</v>
      </c>
      <c r="N138" s="45">
        <f>IF(N53=0,"",1000000*N53/[1]TrRoad_act!N108)</f>
        <v>7849.8972339848624</v>
      </c>
      <c r="O138" s="45">
        <f>IF(O53=0,"",1000000*O53/[1]TrRoad_act!O108)</f>
        <v>7621.4175902462521</v>
      </c>
      <c r="P138" s="45">
        <f>IF(P53=0,"",1000000*P53/[1]TrRoad_act!P108)</f>
        <v>7571.7205746555865</v>
      </c>
      <c r="Q138" s="45">
        <f>IF(Q53=0,"",1000000*Q53/[1]TrRoad_act!Q108)</f>
        <v>7498.1622051832064</v>
      </c>
    </row>
    <row r="139" spans="1:17" ht="11.5" customHeight="1" x14ac:dyDescent="0.35">
      <c r="A139" s="40" t="s">
        <v>53</v>
      </c>
      <c r="B139" s="46">
        <f>IF(B55=0,"",1000000*B55/[1]TrRoad_act!B109)</f>
        <v>46021.800692911762</v>
      </c>
      <c r="C139" s="46">
        <f>IF(C55=0,"",1000000*C55/[1]TrRoad_act!C109)</f>
        <v>44383.031625313735</v>
      </c>
      <c r="D139" s="46">
        <f>IF(D55=0,"",1000000*D55/[1]TrRoad_act!D109)</f>
        <v>43996.750419809818</v>
      </c>
      <c r="E139" s="46">
        <f>IF(E55=0,"",1000000*E55/[1]TrRoad_act!E109)</f>
        <v>45477.27098113166</v>
      </c>
      <c r="F139" s="46">
        <f>IF(F55=0,"",1000000*F55/[1]TrRoad_act!F109)</f>
        <v>40653.542606361625</v>
      </c>
      <c r="G139" s="46">
        <f>IF(G55=0,"",1000000*G55/[1]TrRoad_act!G109)</f>
        <v>40563.40768689126</v>
      </c>
      <c r="H139" s="46">
        <f>IF(H55=0,"",1000000*H55/[1]TrRoad_act!H109)</f>
        <v>41612.488761675449</v>
      </c>
      <c r="I139" s="46">
        <f>IF(I55=0,"",1000000*I55/[1]TrRoad_act!I109)</f>
        <v>40405.807064517307</v>
      </c>
      <c r="J139" s="46">
        <f>IF(J55=0,"",1000000*J55/[1]TrRoad_act!J109)</f>
        <v>39359.788019534084</v>
      </c>
      <c r="K139" s="46">
        <f>IF(K55=0,"",1000000*K55/[1]TrRoad_act!K109)</f>
        <v>40362.556623977041</v>
      </c>
      <c r="L139" s="46">
        <f>IF(L55=0,"",1000000*L55/[1]TrRoad_act!L109)</f>
        <v>43339.557518684902</v>
      </c>
      <c r="M139" s="46">
        <f>IF(M55=0,"",1000000*M55/[1]TrRoad_act!M109)</f>
        <v>42520.986940605304</v>
      </c>
      <c r="N139" s="46">
        <f>IF(N55=0,"",1000000*N55/[1]TrRoad_act!N109)</f>
        <v>43359.700868751235</v>
      </c>
      <c r="O139" s="46">
        <f>IF(O55=0,"",1000000*O55/[1]TrRoad_act!O109)</f>
        <v>42307.297507804178</v>
      </c>
      <c r="P139" s="46">
        <f>IF(P55=0,"",1000000*P55/[1]TrRoad_act!P109)</f>
        <v>39438.953767947722</v>
      </c>
      <c r="Q139" s="46">
        <f>IF(Q55=0,"",1000000*Q55/[1]TrRoad_act!Q109)</f>
        <v>40120.363706384545</v>
      </c>
    </row>
    <row r="141" spans="1:17" ht="11.5" customHeight="1" x14ac:dyDescent="0.35">
      <c r="A141" s="13" t="s">
        <v>63</v>
      </c>
      <c r="B141" s="47">
        <f t="shared" ref="B141:Q143" si="18">IF(B17=0,0,B17/B$17)</f>
        <v>1</v>
      </c>
      <c r="C141" s="47">
        <f t="shared" si="18"/>
        <v>1</v>
      </c>
      <c r="D141" s="47">
        <f t="shared" si="18"/>
        <v>1</v>
      </c>
      <c r="E141" s="47">
        <f t="shared" si="18"/>
        <v>1</v>
      </c>
      <c r="F141" s="47">
        <f t="shared" si="18"/>
        <v>1</v>
      </c>
      <c r="G141" s="47">
        <f t="shared" si="18"/>
        <v>1</v>
      </c>
      <c r="H141" s="47">
        <f t="shared" si="18"/>
        <v>1</v>
      </c>
      <c r="I141" s="47">
        <f t="shared" si="18"/>
        <v>1</v>
      </c>
      <c r="J141" s="47">
        <f t="shared" si="18"/>
        <v>1</v>
      </c>
      <c r="K141" s="47">
        <f t="shared" si="18"/>
        <v>1</v>
      </c>
      <c r="L141" s="47">
        <f t="shared" si="18"/>
        <v>1</v>
      </c>
      <c r="M141" s="47">
        <f t="shared" si="18"/>
        <v>1</v>
      </c>
      <c r="N141" s="47">
        <f t="shared" si="18"/>
        <v>1</v>
      </c>
      <c r="O141" s="47">
        <f t="shared" si="18"/>
        <v>1</v>
      </c>
      <c r="P141" s="47">
        <f t="shared" si="18"/>
        <v>1</v>
      </c>
      <c r="Q141" s="47">
        <f t="shared" si="18"/>
        <v>1</v>
      </c>
    </row>
    <row r="142" spans="1:17" ht="11.5" customHeight="1" x14ac:dyDescent="0.35">
      <c r="A142" s="23" t="s">
        <v>21</v>
      </c>
      <c r="B142" s="48">
        <f t="shared" si="18"/>
        <v>0.66784832294763385</v>
      </c>
      <c r="C142" s="48">
        <f t="shared" si="18"/>
        <v>0.66540440977495174</v>
      </c>
      <c r="D142" s="48">
        <f t="shared" si="18"/>
        <v>0.66508514481615899</v>
      </c>
      <c r="E142" s="48">
        <f t="shared" si="18"/>
        <v>0.65742437481992022</v>
      </c>
      <c r="F142" s="48">
        <f t="shared" si="18"/>
        <v>0.65061080166076191</v>
      </c>
      <c r="G142" s="48">
        <f t="shared" si="18"/>
        <v>0.64205079748846339</v>
      </c>
      <c r="H142" s="48">
        <f t="shared" si="18"/>
        <v>0.64176600612005064</v>
      </c>
      <c r="I142" s="48">
        <f t="shared" si="18"/>
        <v>0.63566513464048935</v>
      </c>
      <c r="J142" s="48">
        <f t="shared" si="18"/>
        <v>0.63761066695291424</v>
      </c>
      <c r="K142" s="48">
        <f t="shared" si="18"/>
        <v>0.64977629271137127</v>
      </c>
      <c r="L142" s="48">
        <f t="shared" si="18"/>
        <v>0.63967300054559284</v>
      </c>
      <c r="M142" s="48">
        <f t="shared" si="18"/>
        <v>0.6398158265276509</v>
      </c>
      <c r="N142" s="48">
        <f t="shared" si="18"/>
        <v>0.64300344227243256</v>
      </c>
      <c r="O142" s="48">
        <f t="shared" si="18"/>
        <v>0.64501423414082093</v>
      </c>
      <c r="P142" s="48">
        <f t="shared" si="18"/>
        <v>0.6534280633505295</v>
      </c>
      <c r="Q142" s="48">
        <f t="shared" si="18"/>
        <v>0.65313308217644628</v>
      </c>
    </row>
    <row r="143" spans="1:17" ht="11.5" customHeight="1" x14ac:dyDescent="0.35">
      <c r="A143" s="49" t="s">
        <v>56</v>
      </c>
      <c r="B143" s="50">
        <f t="shared" si="18"/>
        <v>1.3833107564638515E-2</v>
      </c>
      <c r="C143" s="50">
        <f t="shared" si="18"/>
        <v>1.3969409125135713E-2</v>
      </c>
      <c r="D143" s="50">
        <f t="shared" si="18"/>
        <v>1.3903694099447226E-2</v>
      </c>
      <c r="E143" s="50">
        <f t="shared" si="18"/>
        <v>1.4015257675854339E-2</v>
      </c>
      <c r="F143" s="50">
        <f t="shared" si="18"/>
        <v>1.3966903917014419E-2</v>
      </c>
      <c r="G143" s="50">
        <f t="shared" si="18"/>
        <v>1.4246218945717913E-2</v>
      </c>
      <c r="H143" s="50">
        <f t="shared" si="18"/>
        <v>1.3668861722810552E-2</v>
      </c>
      <c r="I143" s="50">
        <f t="shared" si="18"/>
        <v>1.2905082106450954E-2</v>
      </c>
      <c r="J143" s="50">
        <f t="shared" si="18"/>
        <v>1.3506441447362776E-2</v>
      </c>
      <c r="K143" s="50">
        <f t="shared" si="18"/>
        <v>1.3676888810365323E-2</v>
      </c>
      <c r="L143" s="50">
        <f t="shared" si="18"/>
        <v>1.4016934204910275E-2</v>
      </c>
      <c r="M143" s="50">
        <f t="shared" si="18"/>
        <v>1.4175864105494047E-2</v>
      </c>
      <c r="N143" s="50">
        <f t="shared" si="18"/>
        <v>1.4355051246701077E-2</v>
      </c>
      <c r="O143" s="50">
        <f t="shared" si="18"/>
        <v>1.4300076214490894E-2</v>
      </c>
      <c r="P143" s="50">
        <f t="shared" si="18"/>
        <v>1.4412654175026293E-2</v>
      </c>
      <c r="Q143" s="50">
        <f t="shared" si="18"/>
        <v>1.4346754393807077E-2</v>
      </c>
    </row>
    <row r="144" spans="1:17" ht="11.5" customHeight="1" x14ac:dyDescent="0.35">
      <c r="A144" s="51" t="s">
        <v>40</v>
      </c>
      <c r="B144" s="52">
        <f t="shared" ref="B144:Q145" si="19">IF(B21=0,0,B21/B$17)</f>
        <v>0.5992584992583887</v>
      </c>
      <c r="C144" s="52">
        <f t="shared" si="19"/>
        <v>0.59756233234634692</v>
      </c>
      <c r="D144" s="52">
        <f t="shared" si="19"/>
        <v>0.59833307865713703</v>
      </c>
      <c r="E144" s="52">
        <f t="shared" si="19"/>
        <v>0.59111812578520928</v>
      </c>
      <c r="F144" s="52">
        <f t="shared" si="19"/>
        <v>0.5852792281174175</v>
      </c>
      <c r="G144" s="52">
        <f t="shared" si="19"/>
        <v>0.57735903421014634</v>
      </c>
      <c r="H144" s="52">
        <f t="shared" si="19"/>
        <v>0.57831586651476963</v>
      </c>
      <c r="I144" s="52">
        <f t="shared" si="19"/>
        <v>0.57358987434825193</v>
      </c>
      <c r="J144" s="52">
        <f t="shared" si="19"/>
        <v>0.57405596586997065</v>
      </c>
      <c r="K144" s="52">
        <f t="shared" si="19"/>
        <v>0.58553271353423608</v>
      </c>
      <c r="L144" s="52">
        <f t="shared" si="19"/>
        <v>0.57498493386292915</v>
      </c>
      <c r="M144" s="52">
        <f t="shared" si="19"/>
        <v>0.57467546829570082</v>
      </c>
      <c r="N144" s="52">
        <f t="shared" si="19"/>
        <v>0.57720195192314583</v>
      </c>
      <c r="O144" s="52">
        <f t="shared" si="19"/>
        <v>0.57875274258841358</v>
      </c>
      <c r="P144" s="52">
        <f t="shared" si="19"/>
        <v>0.58724304145221973</v>
      </c>
      <c r="Q144" s="52">
        <f t="shared" si="19"/>
        <v>0.58569884630626579</v>
      </c>
    </row>
    <row r="145" spans="1:17" ht="11.5" customHeight="1" x14ac:dyDescent="0.35">
      <c r="A145" s="53" t="s">
        <v>41</v>
      </c>
      <c r="B145" s="54">
        <f t="shared" si="19"/>
        <v>0.4214354145573031</v>
      </c>
      <c r="C145" s="54">
        <f t="shared" si="19"/>
        <v>0.40819226636629125</v>
      </c>
      <c r="D145" s="54">
        <f t="shared" si="19"/>
        <v>0.39671966882443699</v>
      </c>
      <c r="E145" s="54">
        <f t="shared" si="19"/>
        <v>0.37750804260252196</v>
      </c>
      <c r="F145" s="54">
        <f t="shared" si="19"/>
        <v>0.35695069569736004</v>
      </c>
      <c r="G145" s="54">
        <f t="shared" si="19"/>
        <v>0.33969563224337757</v>
      </c>
      <c r="H145" s="54">
        <f t="shared" si="19"/>
        <v>0.32212144697725376</v>
      </c>
      <c r="I145" s="54">
        <f t="shared" si="19"/>
        <v>0.30705335471334799</v>
      </c>
      <c r="J145" s="54">
        <f t="shared" si="19"/>
        <v>0.29632902513712478</v>
      </c>
      <c r="K145" s="54">
        <f t="shared" si="19"/>
        <v>0.29267912162706483</v>
      </c>
      <c r="L145" s="54">
        <f t="shared" si="19"/>
        <v>0.27750331897741559</v>
      </c>
      <c r="M145" s="54">
        <f t="shared" si="19"/>
        <v>0.26892257280297999</v>
      </c>
      <c r="N145" s="54">
        <f t="shared" si="19"/>
        <v>0.25808102362923119</v>
      </c>
      <c r="O145" s="54">
        <f t="shared" si="19"/>
        <v>0.25214096766060301</v>
      </c>
      <c r="P145" s="54">
        <f t="shared" si="19"/>
        <v>0.24766209668407632</v>
      </c>
      <c r="Q145" s="54">
        <f t="shared" si="19"/>
        <v>0.23952266252578255</v>
      </c>
    </row>
    <row r="146" spans="1:17" ht="11.5" customHeight="1" x14ac:dyDescent="0.35">
      <c r="A146" s="53" t="s">
        <v>42</v>
      </c>
      <c r="B146" s="54">
        <f t="shared" ref="B146:Q146" si="20">IF(B24=0,0,B24/B$17)</f>
        <v>0.16230773414954111</v>
      </c>
      <c r="C146" s="54">
        <f t="shared" si="20"/>
        <v>0.17324108689655984</v>
      </c>
      <c r="D146" s="54">
        <f t="shared" si="20"/>
        <v>0.18488266876388004</v>
      </c>
      <c r="E146" s="54">
        <f t="shared" si="20"/>
        <v>0.19655845813744491</v>
      </c>
      <c r="F146" s="54">
        <f t="shared" si="20"/>
        <v>0.21042209954634852</v>
      </c>
      <c r="G146" s="54">
        <f t="shared" si="20"/>
        <v>0.21902536248097465</v>
      </c>
      <c r="H146" s="54">
        <f t="shared" si="20"/>
        <v>0.23722843461751697</v>
      </c>
      <c r="I146" s="54">
        <f t="shared" si="20"/>
        <v>0.24779384946672517</v>
      </c>
      <c r="J146" s="54">
        <f t="shared" si="20"/>
        <v>0.25804466049229119</v>
      </c>
      <c r="K146" s="54">
        <f t="shared" si="20"/>
        <v>0.27151770958625793</v>
      </c>
      <c r="L146" s="54">
        <f t="shared" si="20"/>
        <v>0.27557901704115534</v>
      </c>
      <c r="M146" s="54">
        <f t="shared" si="20"/>
        <v>0.28273153806945689</v>
      </c>
      <c r="N146" s="54">
        <f t="shared" si="20"/>
        <v>0.29510071703450724</v>
      </c>
      <c r="O146" s="54">
        <f t="shared" si="20"/>
        <v>0.300716006340774</v>
      </c>
      <c r="P146" s="54">
        <f t="shared" si="20"/>
        <v>0.31351013298797292</v>
      </c>
      <c r="Q146" s="54">
        <f t="shared" si="20"/>
        <v>0.31988272819247254</v>
      </c>
    </row>
    <row r="147" spans="1:17" ht="11.5" customHeight="1" x14ac:dyDescent="0.35">
      <c r="A147" s="53" t="s">
        <v>43</v>
      </c>
      <c r="B147" s="54">
        <f t="shared" ref="B147:Q148" si="21">IF(B26=0,0,B26/B$17)</f>
        <v>1.4290171191883316E-2</v>
      </c>
      <c r="C147" s="54">
        <f t="shared" si="21"/>
        <v>1.474767227674291E-2</v>
      </c>
      <c r="D147" s="54">
        <f t="shared" si="21"/>
        <v>1.5373306596670166E-2</v>
      </c>
      <c r="E147" s="54">
        <f t="shared" si="21"/>
        <v>1.5738701636023474E-2</v>
      </c>
      <c r="F147" s="54">
        <f t="shared" si="21"/>
        <v>1.6575812409120996E-2</v>
      </c>
      <c r="G147" s="54">
        <f t="shared" si="21"/>
        <v>1.7029845700272505E-2</v>
      </c>
      <c r="H147" s="54">
        <f t="shared" si="21"/>
        <v>1.7181825622430973E-2</v>
      </c>
      <c r="I147" s="54">
        <f t="shared" si="21"/>
        <v>1.6783227964272621E-2</v>
      </c>
      <c r="J147" s="54">
        <f t="shared" si="21"/>
        <v>1.7514315915367101E-2</v>
      </c>
      <c r="K147" s="54">
        <f t="shared" si="21"/>
        <v>1.8806448080942631E-2</v>
      </c>
      <c r="L147" s="54">
        <f t="shared" si="21"/>
        <v>1.9003140927094968E-2</v>
      </c>
      <c r="M147" s="54">
        <f t="shared" si="21"/>
        <v>1.9955105050422469E-2</v>
      </c>
      <c r="N147" s="54">
        <f t="shared" si="21"/>
        <v>2.0562660026150942E-2</v>
      </c>
      <c r="O147" s="54">
        <f t="shared" si="21"/>
        <v>2.2046533945526223E-2</v>
      </c>
      <c r="P147" s="54">
        <f t="shared" si="21"/>
        <v>2.1842046835674263E-2</v>
      </c>
      <c r="Q147" s="54">
        <f t="shared" si="21"/>
        <v>2.1780357627431347E-2</v>
      </c>
    </row>
    <row r="148" spans="1:17" ht="11.5" customHeight="1" x14ac:dyDescent="0.35">
      <c r="A148" s="53" t="s">
        <v>44</v>
      </c>
      <c r="B148" s="54">
        <f t="shared" si="21"/>
        <v>1.2251793596612462E-3</v>
      </c>
      <c r="C148" s="54">
        <f t="shared" si="21"/>
        <v>1.3813068067529428E-3</v>
      </c>
      <c r="D148" s="54">
        <f t="shared" si="21"/>
        <v>1.3574344721498537E-3</v>
      </c>
      <c r="E148" s="54">
        <f t="shared" si="21"/>
        <v>1.3129147643923761E-3</v>
      </c>
      <c r="F148" s="54">
        <f t="shared" si="21"/>
        <v>1.3306081151203228E-3</v>
      </c>
      <c r="G148" s="54">
        <f t="shared" si="21"/>
        <v>1.6081790968988337E-3</v>
      </c>
      <c r="H148" s="54">
        <f t="shared" si="21"/>
        <v>1.7840892742233346E-3</v>
      </c>
      <c r="I148" s="54">
        <f t="shared" si="21"/>
        <v>1.959338405015245E-3</v>
      </c>
      <c r="J148" s="54">
        <f t="shared" si="21"/>
        <v>2.1658407543628101E-3</v>
      </c>
      <c r="K148" s="54">
        <f t="shared" si="21"/>
        <v>2.5252280727967071E-3</v>
      </c>
      <c r="L148" s="54">
        <f t="shared" si="21"/>
        <v>2.88639983612055E-3</v>
      </c>
      <c r="M148" s="54">
        <f t="shared" si="21"/>
        <v>3.0291851499512292E-3</v>
      </c>
      <c r="N148" s="54">
        <f t="shared" si="21"/>
        <v>3.3860532999119104E-3</v>
      </c>
      <c r="O148" s="54">
        <f t="shared" si="21"/>
        <v>3.7024723266489258E-3</v>
      </c>
      <c r="P148" s="54">
        <f t="shared" si="21"/>
        <v>3.9405211166425739E-3</v>
      </c>
      <c r="Q148" s="54">
        <f t="shared" si="21"/>
        <v>4.0377999650437167E-3</v>
      </c>
    </row>
    <row r="149" spans="1:17" ht="11.5" customHeight="1" x14ac:dyDescent="0.35">
      <c r="A149" s="53" t="s">
        <v>57</v>
      </c>
      <c r="B149" s="54">
        <f t="shared" ref="B149:Q149" si="22">IF(B29=0,0,B29/B$17)</f>
        <v>0</v>
      </c>
      <c r="C149" s="54">
        <f t="shared" si="22"/>
        <v>0</v>
      </c>
      <c r="D149" s="54">
        <f t="shared" si="22"/>
        <v>0</v>
      </c>
      <c r="E149" s="54">
        <f t="shared" si="22"/>
        <v>0</v>
      </c>
      <c r="F149" s="54">
        <f t="shared" si="22"/>
        <v>0</v>
      </c>
      <c r="G149" s="54">
        <f t="shared" si="22"/>
        <v>0</v>
      </c>
      <c r="H149" s="54">
        <f t="shared" si="22"/>
        <v>0</v>
      </c>
      <c r="I149" s="54">
        <f t="shared" si="22"/>
        <v>0</v>
      </c>
      <c r="J149" s="54">
        <f t="shared" si="22"/>
        <v>2.2118444067665956E-7</v>
      </c>
      <c r="K149" s="54">
        <f t="shared" si="22"/>
        <v>2.8670000438302455E-7</v>
      </c>
      <c r="L149" s="54">
        <f t="shared" si="22"/>
        <v>7.5570498758520554E-7</v>
      </c>
      <c r="M149" s="54">
        <f t="shared" si="22"/>
        <v>1.070849025356782E-6</v>
      </c>
      <c r="N149" s="54">
        <f t="shared" si="22"/>
        <v>1.1420678046430947E-5</v>
      </c>
      <c r="O149" s="54">
        <f t="shared" si="22"/>
        <v>4.7178574200207904E-5</v>
      </c>
      <c r="P149" s="54">
        <f t="shared" si="22"/>
        <v>1.3872705678737727E-4</v>
      </c>
      <c r="Q149" s="54">
        <f t="shared" si="22"/>
        <v>2.4996543715525166E-4</v>
      </c>
    </row>
    <row r="150" spans="1:17" ht="11.5" customHeight="1" x14ac:dyDescent="0.35">
      <c r="A150" s="53" t="s">
        <v>48</v>
      </c>
      <c r="B150" s="54">
        <f t="shared" ref="B150:Q152" si="23">IF(B32=0,0,B32/B$17)</f>
        <v>0</v>
      </c>
      <c r="C150" s="54">
        <f t="shared" si="23"/>
        <v>0</v>
      </c>
      <c r="D150" s="54">
        <f t="shared" si="23"/>
        <v>0</v>
      </c>
      <c r="E150" s="54">
        <f t="shared" si="23"/>
        <v>8.6448264756363214E-9</v>
      </c>
      <c r="F150" s="54">
        <f t="shared" si="23"/>
        <v>1.2349467549707775E-8</v>
      </c>
      <c r="G150" s="54">
        <f t="shared" si="23"/>
        <v>1.4688622584219428E-8</v>
      </c>
      <c r="H150" s="54">
        <f t="shared" si="23"/>
        <v>7.0023344643500653E-8</v>
      </c>
      <c r="I150" s="54">
        <f t="shared" si="23"/>
        <v>1.0379889098657097E-7</v>
      </c>
      <c r="J150" s="54">
        <f t="shared" si="23"/>
        <v>1.9023863842196443E-6</v>
      </c>
      <c r="K150" s="54">
        <f t="shared" si="23"/>
        <v>3.9194671695641097E-6</v>
      </c>
      <c r="L150" s="54">
        <f t="shared" si="23"/>
        <v>1.2301376155201818E-5</v>
      </c>
      <c r="M150" s="54">
        <f t="shared" si="23"/>
        <v>3.5996373864857522E-5</v>
      </c>
      <c r="N150" s="54">
        <f t="shared" si="23"/>
        <v>6.0077255298142477E-5</v>
      </c>
      <c r="O150" s="54">
        <f t="shared" si="23"/>
        <v>9.9583740661244953E-5</v>
      </c>
      <c r="P150" s="54">
        <f t="shared" si="23"/>
        <v>1.4951677106614448E-4</v>
      </c>
      <c r="Q150" s="54">
        <f t="shared" si="23"/>
        <v>2.2533255838020651E-4</v>
      </c>
    </row>
    <row r="151" spans="1:17" ht="11.5" customHeight="1" x14ac:dyDescent="0.35">
      <c r="A151" s="51" t="s">
        <v>49</v>
      </c>
      <c r="B151" s="52">
        <f t="shared" si="23"/>
        <v>5.475671612460651E-2</v>
      </c>
      <c r="C151" s="52">
        <f t="shared" si="23"/>
        <v>5.3872668303469068E-2</v>
      </c>
      <c r="D151" s="52">
        <f t="shared" si="23"/>
        <v>5.2848372059574739E-2</v>
      </c>
      <c r="E151" s="52">
        <f t="shared" si="23"/>
        <v>5.2290991358856662E-2</v>
      </c>
      <c r="F151" s="52">
        <f t="shared" si="23"/>
        <v>5.1364669626329948E-2</v>
      </c>
      <c r="G151" s="52">
        <f t="shared" si="23"/>
        <v>5.0445544332599158E-2</v>
      </c>
      <c r="H151" s="52">
        <f t="shared" si="23"/>
        <v>4.9781277882470464E-2</v>
      </c>
      <c r="I151" s="52">
        <f t="shared" si="23"/>
        <v>4.9170178185786319E-2</v>
      </c>
      <c r="J151" s="52">
        <f t="shared" si="23"/>
        <v>5.004825963558085E-2</v>
      </c>
      <c r="K151" s="52">
        <f t="shared" si="23"/>
        <v>5.0566690366769869E-2</v>
      </c>
      <c r="L151" s="52">
        <f t="shared" si="23"/>
        <v>5.0671132477753546E-2</v>
      </c>
      <c r="M151" s="52">
        <f t="shared" si="23"/>
        <v>5.0964494126456102E-2</v>
      </c>
      <c r="N151" s="52">
        <f t="shared" si="23"/>
        <v>5.1446439102585784E-2</v>
      </c>
      <c r="O151" s="52">
        <f t="shared" si="23"/>
        <v>5.1961415337916442E-2</v>
      </c>
      <c r="P151" s="52">
        <f t="shared" si="23"/>
        <v>5.1772367723283585E-2</v>
      </c>
      <c r="Q151" s="52">
        <f t="shared" si="23"/>
        <v>5.3087481476373384E-2</v>
      </c>
    </row>
    <row r="152" spans="1:17" ht="11.5" customHeight="1" x14ac:dyDescent="0.35">
      <c r="A152" s="53" t="s">
        <v>41</v>
      </c>
      <c r="B152" s="54">
        <f t="shared" si="23"/>
        <v>2.5908583588072861E-4</v>
      </c>
      <c r="C152" s="54">
        <f t="shared" si="23"/>
        <v>2.4071034887812554E-4</v>
      </c>
      <c r="D152" s="54">
        <f t="shared" si="23"/>
        <v>2.2545046546347593E-4</v>
      </c>
      <c r="E152" s="54">
        <f t="shared" si="23"/>
        <v>1.8462664882224129E-4</v>
      </c>
      <c r="F152" s="54">
        <f t="shared" si="23"/>
        <v>1.5939953600644638E-4</v>
      </c>
      <c r="G152" s="54">
        <f t="shared" si="23"/>
        <v>1.3961935230076843E-4</v>
      </c>
      <c r="H152" s="54">
        <f t="shared" si="23"/>
        <v>1.2576117393114778E-4</v>
      </c>
      <c r="I152" s="54">
        <f t="shared" si="23"/>
        <v>1.0759566834019904E-4</v>
      </c>
      <c r="J152" s="54">
        <f t="shared" si="23"/>
        <v>9.9045329784767824E-5</v>
      </c>
      <c r="K152" s="54">
        <f t="shared" si="23"/>
        <v>8.8721033740190688E-5</v>
      </c>
      <c r="L152" s="54">
        <f t="shared" si="23"/>
        <v>7.9307945172212244E-5</v>
      </c>
      <c r="M152" s="54">
        <f t="shared" si="23"/>
        <v>7.0821726486707142E-5</v>
      </c>
      <c r="N152" s="54">
        <f t="shared" si="23"/>
        <v>6.4959461978695437E-5</v>
      </c>
      <c r="O152" s="54">
        <f t="shared" si="23"/>
        <v>6.5560853680062908E-5</v>
      </c>
      <c r="P152" s="54">
        <f t="shared" si="23"/>
        <v>5.5112997944683416E-5</v>
      </c>
      <c r="Q152" s="54">
        <f t="shared" si="23"/>
        <v>4.9633104556261453E-5</v>
      </c>
    </row>
    <row r="153" spans="1:17" ht="11.5" customHeight="1" x14ac:dyDescent="0.35">
      <c r="A153" s="53" t="s">
        <v>42</v>
      </c>
      <c r="B153" s="54">
        <f t="shared" ref="B153:Q153" si="24">IF(B36=0,0,B36/B$17)</f>
        <v>5.407215185060011E-2</v>
      </c>
      <c r="C153" s="54">
        <f t="shared" si="24"/>
        <v>5.3060607773841702E-2</v>
      </c>
      <c r="D153" s="54">
        <f t="shared" si="24"/>
        <v>5.2047786781003788E-2</v>
      </c>
      <c r="E153" s="54">
        <f t="shared" si="24"/>
        <v>5.133633431976254E-2</v>
      </c>
      <c r="F153" s="54">
        <f t="shared" si="24"/>
        <v>5.0340903205934998E-2</v>
      </c>
      <c r="G153" s="54">
        <f t="shared" si="24"/>
        <v>4.9406079425029968E-2</v>
      </c>
      <c r="H153" s="54">
        <f t="shared" si="24"/>
        <v>4.8549943762625697E-2</v>
      </c>
      <c r="I153" s="54">
        <f t="shared" si="24"/>
        <v>4.7884617936981094E-2</v>
      </c>
      <c r="J153" s="54">
        <f t="shared" si="24"/>
        <v>4.8689700774741697E-2</v>
      </c>
      <c r="K153" s="54">
        <f t="shared" si="24"/>
        <v>4.9016471582065027E-2</v>
      </c>
      <c r="L153" s="54">
        <f t="shared" si="24"/>
        <v>4.8983258511381855E-2</v>
      </c>
      <c r="M153" s="54">
        <f t="shared" si="24"/>
        <v>4.8997244651766449E-2</v>
      </c>
      <c r="N153" s="54">
        <f t="shared" si="24"/>
        <v>4.9154060703199304E-2</v>
      </c>
      <c r="O153" s="54">
        <f t="shared" si="24"/>
        <v>4.9524071469418861E-2</v>
      </c>
      <c r="P153" s="54">
        <f t="shared" si="24"/>
        <v>4.9309285626158987E-2</v>
      </c>
      <c r="Q153" s="54">
        <f t="shared" si="24"/>
        <v>4.9737389112921478E-2</v>
      </c>
    </row>
    <row r="154" spans="1:17" ht="11.5" customHeight="1" x14ac:dyDescent="0.35">
      <c r="A154" s="53" t="s">
        <v>43</v>
      </c>
      <c r="B154" s="54">
        <f t="shared" ref="B154:Q155" si="25">IF(B38=0,0,B38/B$17)</f>
        <v>5.4145230413359925E-5</v>
      </c>
      <c r="C154" s="54">
        <f t="shared" si="25"/>
        <v>5.1815300443854878E-5</v>
      </c>
      <c r="D154" s="54">
        <f t="shared" si="25"/>
        <v>4.8542376667470472E-5</v>
      </c>
      <c r="E154" s="54">
        <f t="shared" si="25"/>
        <v>4.6545331114950653E-5</v>
      </c>
      <c r="F154" s="54">
        <f t="shared" si="25"/>
        <v>8.8563814791425938E-5</v>
      </c>
      <c r="G154" s="54">
        <f t="shared" si="25"/>
        <v>8.9426298490241415E-5</v>
      </c>
      <c r="H154" s="54">
        <f t="shared" si="25"/>
        <v>8.4625694023387436E-5</v>
      </c>
      <c r="I154" s="54">
        <f t="shared" si="25"/>
        <v>8.7886141304810048E-5</v>
      </c>
      <c r="J154" s="54">
        <f t="shared" si="25"/>
        <v>9.0592580613499895E-5</v>
      </c>
      <c r="K154" s="54">
        <f t="shared" si="25"/>
        <v>9.7044153938492231E-5</v>
      </c>
      <c r="L154" s="54">
        <f t="shared" si="25"/>
        <v>9.856808577430279E-5</v>
      </c>
      <c r="M154" s="54">
        <f t="shared" si="25"/>
        <v>9.7636433842301546E-5</v>
      </c>
      <c r="N154" s="54">
        <f t="shared" si="25"/>
        <v>9.6555629196280526E-5</v>
      </c>
      <c r="O154" s="54">
        <f t="shared" si="25"/>
        <v>9.5163142982062276E-5</v>
      </c>
      <c r="P154" s="54">
        <f t="shared" si="25"/>
        <v>9.1823003217164075E-5</v>
      </c>
      <c r="Q154" s="54">
        <f t="shared" si="25"/>
        <v>8.5717890414905456E-5</v>
      </c>
    </row>
    <row r="155" spans="1:17" ht="11.5" customHeight="1" x14ac:dyDescent="0.35">
      <c r="A155" s="53" t="s">
        <v>44</v>
      </c>
      <c r="B155" s="54">
        <f t="shared" si="25"/>
        <v>2.7934825060040778E-4</v>
      </c>
      <c r="C155" s="54">
        <f t="shared" si="25"/>
        <v>4.2651903537874365E-4</v>
      </c>
      <c r="D155" s="54">
        <f t="shared" si="25"/>
        <v>4.3308459218943272E-4</v>
      </c>
      <c r="E155" s="54">
        <f t="shared" si="25"/>
        <v>6.3400182416351503E-4</v>
      </c>
      <c r="F155" s="54">
        <f t="shared" si="25"/>
        <v>6.8806259001944674E-4</v>
      </c>
      <c r="G155" s="54">
        <f t="shared" si="25"/>
        <v>7.0621638713758421E-4</v>
      </c>
      <c r="H155" s="54">
        <f t="shared" si="25"/>
        <v>9.1921766043914083E-4</v>
      </c>
      <c r="I155" s="54">
        <f t="shared" si="25"/>
        <v>9.9030068757223347E-4</v>
      </c>
      <c r="J155" s="54">
        <f t="shared" si="25"/>
        <v>1.0669336439953726E-3</v>
      </c>
      <c r="K155" s="54">
        <f t="shared" si="25"/>
        <v>1.2572709104615898E-3</v>
      </c>
      <c r="L155" s="54">
        <f t="shared" si="25"/>
        <v>1.3854321745366762E-3</v>
      </c>
      <c r="M155" s="54">
        <f t="shared" si="25"/>
        <v>1.6685114840160413E-3</v>
      </c>
      <c r="N155" s="54">
        <f t="shared" si="25"/>
        <v>1.9969178226735347E-3</v>
      </c>
      <c r="O155" s="54">
        <f t="shared" si="25"/>
        <v>2.0921816376666675E-3</v>
      </c>
      <c r="P155" s="54">
        <f t="shared" si="25"/>
        <v>2.1418988513252548E-3</v>
      </c>
      <c r="Q155" s="54">
        <f t="shared" si="25"/>
        <v>3.0303228943772431E-3</v>
      </c>
    </row>
    <row r="156" spans="1:17" ht="11.5" customHeight="1" x14ac:dyDescent="0.35">
      <c r="A156" s="53" t="s">
        <v>48</v>
      </c>
      <c r="B156" s="54">
        <f t="shared" ref="B156:Q159" si="26">IF(B41=0,0,B41/B$17)</f>
        <v>9.1984957111893869E-5</v>
      </c>
      <c r="C156" s="54">
        <f t="shared" si="26"/>
        <v>9.3015844926636865E-5</v>
      </c>
      <c r="D156" s="54">
        <f t="shared" si="26"/>
        <v>9.3507844250573786E-5</v>
      </c>
      <c r="E156" s="54">
        <f t="shared" si="26"/>
        <v>8.9483234993414522E-5</v>
      </c>
      <c r="F156" s="54">
        <f t="shared" si="26"/>
        <v>8.7740479577636416E-5</v>
      </c>
      <c r="G156" s="54">
        <f t="shared" si="26"/>
        <v>1.0420286964059073E-4</v>
      </c>
      <c r="H156" s="54">
        <f t="shared" si="26"/>
        <v>1.0172959145110282E-4</v>
      </c>
      <c r="I156" s="54">
        <f t="shared" si="26"/>
        <v>9.9777751587985957E-5</v>
      </c>
      <c r="J156" s="54">
        <f t="shared" si="26"/>
        <v>1.0198730644550847E-4</v>
      </c>
      <c r="K156" s="54">
        <f t="shared" si="26"/>
        <v>1.0718268656457135E-4</v>
      </c>
      <c r="L156" s="54">
        <f t="shared" si="26"/>
        <v>1.2456576088850052E-4</v>
      </c>
      <c r="M156" s="54">
        <f t="shared" si="26"/>
        <v>1.3027983034459575E-4</v>
      </c>
      <c r="N156" s="54">
        <f t="shared" si="26"/>
        <v>1.3394548553796268E-4</v>
      </c>
      <c r="O156" s="54">
        <f t="shared" si="26"/>
        <v>1.8443823416878285E-4</v>
      </c>
      <c r="P156" s="54">
        <f t="shared" si="26"/>
        <v>1.7424724463749349E-4</v>
      </c>
      <c r="Q156" s="54">
        <f t="shared" si="26"/>
        <v>1.8441847410349338E-4</v>
      </c>
    </row>
    <row r="157" spans="1:17" ht="11.5" customHeight="1" x14ac:dyDescent="0.35">
      <c r="A157" s="23" t="s">
        <v>22</v>
      </c>
      <c r="B157" s="48">
        <f t="shared" si="26"/>
        <v>0.33215167705236626</v>
      </c>
      <c r="C157" s="48">
        <f t="shared" si="26"/>
        <v>0.33459559022504826</v>
      </c>
      <c r="D157" s="48">
        <f t="shared" si="26"/>
        <v>0.33491485518384106</v>
      </c>
      <c r="E157" s="48">
        <f t="shared" si="26"/>
        <v>0.34257562518007978</v>
      </c>
      <c r="F157" s="48">
        <f t="shared" si="26"/>
        <v>0.34938919833923815</v>
      </c>
      <c r="G157" s="48">
        <f t="shared" si="26"/>
        <v>0.35794920251153656</v>
      </c>
      <c r="H157" s="48">
        <f t="shared" si="26"/>
        <v>0.35823399387994942</v>
      </c>
      <c r="I157" s="48">
        <f t="shared" si="26"/>
        <v>0.36433486535951065</v>
      </c>
      <c r="J157" s="48">
        <f t="shared" si="26"/>
        <v>0.36238933304708576</v>
      </c>
      <c r="K157" s="48">
        <f t="shared" si="26"/>
        <v>0.35022370728862878</v>
      </c>
      <c r="L157" s="48">
        <f t="shared" si="26"/>
        <v>0.3603269994544071</v>
      </c>
      <c r="M157" s="48">
        <f t="shared" si="26"/>
        <v>0.36018417347234905</v>
      </c>
      <c r="N157" s="48">
        <f t="shared" si="26"/>
        <v>0.35699655772756739</v>
      </c>
      <c r="O157" s="48">
        <f t="shared" si="26"/>
        <v>0.35498576585917918</v>
      </c>
      <c r="P157" s="48">
        <f t="shared" si="26"/>
        <v>0.3465719366494705</v>
      </c>
      <c r="Q157" s="48">
        <f t="shared" si="26"/>
        <v>0.34686691782355372</v>
      </c>
    </row>
    <row r="158" spans="1:17" ht="11.5" customHeight="1" x14ac:dyDescent="0.35">
      <c r="A158" s="49" t="s">
        <v>50</v>
      </c>
      <c r="B158" s="50">
        <f t="shared" si="26"/>
        <v>0.10500017158819368</v>
      </c>
      <c r="C158" s="50">
        <f t="shared" si="26"/>
        <v>0.10502460838655335</v>
      </c>
      <c r="D158" s="50">
        <f t="shared" si="26"/>
        <v>0.10476423407483541</v>
      </c>
      <c r="E158" s="50">
        <f t="shared" si="26"/>
        <v>0.10717924365559886</v>
      </c>
      <c r="F158" s="50">
        <f t="shared" si="26"/>
        <v>0.10698198701873589</v>
      </c>
      <c r="G158" s="50">
        <f t="shared" si="26"/>
        <v>0.10959337947515535</v>
      </c>
      <c r="H158" s="50">
        <f t="shared" si="26"/>
        <v>0.10650524431300562</v>
      </c>
      <c r="I158" s="50">
        <f t="shared" si="26"/>
        <v>0.10950376529451283</v>
      </c>
      <c r="J158" s="50">
        <f t="shared" si="26"/>
        <v>0.11046080121717917</v>
      </c>
      <c r="K158" s="50">
        <f t="shared" si="26"/>
        <v>0.11129528274346984</v>
      </c>
      <c r="L158" s="50">
        <f t="shared" si="26"/>
        <v>0.11409889669872313</v>
      </c>
      <c r="M158" s="50">
        <f t="shared" si="26"/>
        <v>0.11550844941402544</v>
      </c>
      <c r="N158" s="50">
        <f t="shared" si="26"/>
        <v>0.11428957610619472</v>
      </c>
      <c r="O158" s="50">
        <f t="shared" si="26"/>
        <v>0.11253333263288058</v>
      </c>
      <c r="P158" s="50">
        <f t="shared" si="26"/>
        <v>0.112100012028175</v>
      </c>
      <c r="Q158" s="50">
        <f t="shared" si="26"/>
        <v>0.11033341385816611</v>
      </c>
    </row>
    <row r="159" spans="1:17" ht="11.5" customHeight="1" x14ac:dyDescent="0.35">
      <c r="A159" s="53" t="s">
        <v>41</v>
      </c>
      <c r="B159" s="54">
        <f t="shared" si="26"/>
        <v>1.7457017200579426E-2</v>
      </c>
      <c r="C159" s="54">
        <f t="shared" si="26"/>
        <v>1.6179434080338794E-2</v>
      </c>
      <c r="D159" s="54">
        <f t="shared" si="26"/>
        <v>1.4778664140093606E-2</v>
      </c>
      <c r="E159" s="54">
        <f t="shared" si="26"/>
        <v>1.3670808932041017E-2</v>
      </c>
      <c r="F159" s="54">
        <f t="shared" si="26"/>
        <v>1.2166261159776183E-2</v>
      </c>
      <c r="G159" s="54">
        <f t="shared" si="26"/>
        <v>1.1249025123861184E-2</v>
      </c>
      <c r="H159" s="54">
        <f t="shared" si="26"/>
        <v>1.0282504206275698E-2</v>
      </c>
      <c r="I159" s="54">
        <f t="shared" si="26"/>
        <v>9.5363195669417936E-3</v>
      </c>
      <c r="J159" s="54">
        <f t="shared" si="26"/>
        <v>8.926382160288052E-3</v>
      </c>
      <c r="K159" s="54">
        <f t="shared" si="26"/>
        <v>8.4570878199125097E-3</v>
      </c>
      <c r="L159" s="54">
        <f t="shared" si="26"/>
        <v>7.8042314380751075E-3</v>
      </c>
      <c r="M159" s="54">
        <f t="shared" si="26"/>
        <v>7.2429677660704574E-3</v>
      </c>
      <c r="N159" s="54">
        <f t="shared" si="26"/>
        <v>6.8167749946344315E-3</v>
      </c>
      <c r="O159" s="54">
        <f t="shared" si="26"/>
        <v>6.5095908742389312E-3</v>
      </c>
      <c r="P159" s="54">
        <f t="shared" si="26"/>
        <v>6.0031225827729901E-3</v>
      </c>
      <c r="Q159" s="54">
        <f t="shared" si="26"/>
        <v>5.7248117606585741E-3</v>
      </c>
    </row>
    <row r="160" spans="1:17" ht="11.5" customHeight="1" x14ac:dyDescent="0.35">
      <c r="A160" s="53" t="s">
        <v>42</v>
      </c>
      <c r="B160" s="54">
        <f t="shared" ref="B160:Q160" si="27">IF(B46=0,0,B46/B$17)</f>
        <v>8.6978495298385777E-2</v>
      </c>
      <c r="C160" s="54">
        <f t="shared" si="27"/>
        <v>8.8247227280450008E-2</v>
      </c>
      <c r="D160" s="54">
        <f t="shared" si="27"/>
        <v>8.9325382372414136E-2</v>
      </c>
      <c r="E160" s="54">
        <f t="shared" si="27"/>
        <v>9.2816438982431401E-2</v>
      </c>
      <c r="F160" s="54">
        <f t="shared" si="27"/>
        <v>9.4117276762976598E-2</v>
      </c>
      <c r="G160" s="54">
        <f t="shared" si="27"/>
        <v>9.7627414209642854E-2</v>
      </c>
      <c r="H160" s="54">
        <f t="shared" si="27"/>
        <v>9.5396860872647191E-2</v>
      </c>
      <c r="I160" s="54">
        <f t="shared" si="27"/>
        <v>9.9122885029987687E-2</v>
      </c>
      <c r="J160" s="54">
        <f t="shared" si="27"/>
        <v>0.10059349314155658</v>
      </c>
      <c r="K160" s="54">
        <f t="shared" si="27"/>
        <v>0.10177822709520111</v>
      </c>
      <c r="L160" s="54">
        <f t="shared" si="27"/>
        <v>0.10510710477400419</v>
      </c>
      <c r="M160" s="54">
        <f t="shared" si="27"/>
        <v>0.1070140881836829</v>
      </c>
      <c r="N160" s="54">
        <f t="shared" si="27"/>
        <v>0.10618299048325631</v>
      </c>
      <c r="O160" s="54">
        <f t="shared" si="27"/>
        <v>0.10472160401472647</v>
      </c>
      <c r="P160" s="54">
        <f t="shared" si="27"/>
        <v>0.10472755853036816</v>
      </c>
      <c r="Q160" s="54">
        <f t="shared" si="27"/>
        <v>0.10321578491697295</v>
      </c>
    </row>
    <row r="161" spans="1:17" ht="11.5" customHeight="1" x14ac:dyDescent="0.35">
      <c r="A161" s="53" t="s">
        <v>43</v>
      </c>
      <c r="B161" s="54">
        <f t="shared" ref="B161:Q162" si="28">IF(B48=0,0,B48/B$17)</f>
        <v>5.1153373689567317E-4</v>
      </c>
      <c r="C161" s="54">
        <f t="shared" si="28"/>
        <v>5.3806799300765184E-4</v>
      </c>
      <c r="D161" s="54">
        <f t="shared" si="28"/>
        <v>5.9179761393472372E-4</v>
      </c>
      <c r="E161" s="54">
        <f t="shared" si="28"/>
        <v>6.1365342968071703E-4</v>
      </c>
      <c r="F161" s="54">
        <f t="shared" si="28"/>
        <v>6.1255012746328538E-4</v>
      </c>
      <c r="G161" s="54">
        <f t="shared" si="28"/>
        <v>6.1969524108082021E-4</v>
      </c>
      <c r="H161" s="54">
        <f t="shared" si="28"/>
        <v>6.6688465524785225E-4</v>
      </c>
      <c r="I161" s="54">
        <f t="shared" si="28"/>
        <v>6.6138415784007597E-4</v>
      </c>
      <c r="J161" s="54">
        <f t="shared" si="28"/>
        <v>7.0073718122434445E-4</v>
      </c>
      <c r="K161" s="54">
        <f t="shared" si="28"/>
        <v>7.3584371391602365E-4</v>
      </c>
      <c r="L161" s="54">
        <f t="shared" si="28"/>
        <v>7.6361950933854594E-4</v>
      </c>
      <c r="M161" s="54">
        <f t="shared" si="28"/>
        <v>7.9696185352035368E-4</v>
      </c>
      <c r="N161" s="54">
        <f t="shared" si="28"/>
        <v>8.1506076408835394E-4</v>
      </c>
      <c r="O161" s="54">
        <f t="shared" si="28"/>
        <v>7.8983347949348234E-4</v>
      </c>
      <c r="P161" s="54">
        <f t="shared" si="28"/>
        <v>8.184182943995565E-4</v>
      </c>
      <c r="Q161" s="54">
        <f t="shared" si="28"/>
        <v>8.0853372010740172E-4</v>
      </c>
    </row>
    <row r="162" spans="1:17" ht="11.5" customHeight="1" x14ac:dyDescent="0.35">
      <c r="A162" s="53" t="s">
        <v>44</v>
      </c>
      <c r="B162" s="54">
        <f t="shared" si="28"/>
        <v>4.3526200064421216E-5</v>
      </c>
      <c r="C162" s="54">
        <f t="shared" si="28"/>
        <v>4.953668189791992E-5</v>
      </c>
      <c r="D162" s="54">
        <f t="shared" si="28"/>
        <v>5.7781402944414415E-5</v>
      </c>
      <c r="E162" s="54">
        <f t="shared" si="28"/>
        <v>6.7691251012840111E-5</v>
      </c>
      <c r="F162" s="54">
        <f t="shared" si="28"/>
        <v>7.5271490765427813E-5</v>
      </c>
      <c r="G162" s="54">
        <f t="shared" si="28"/>
        <v>8.6925857037138725E-5</v>
      </c>
      <c r="H162" s="54">
        <f t="shared" si="28"/>
        <v>1.4884636520328128E-4</v>
      </c>
      <c r="I162" s="54">
        <f t="shared" si="28"/>
        <v>1.7301231945842291E-4</v>
      </c>
      <c r="J162" s="54">
        <f t="shared" si="28"/>
        <v>2.3075590882775526E-4</v>
      </c>
      <c r="K162" s="54">
        <f t="shared" si="28"/>
        <v>3.1391737806549751E-4</v>
      </c>
      <c r="L162" s="54">
        <f t="shared" si="28"/>
        <v>4.1405848533228947E-4</v>
      </c>
      <c r="M162" s="54">
        <f t="shared" si="28"/>
        <v>4.4292218933264575E-4</v>
      </c>
      <c r="N162" s="54">
        <f t="shared" si="28"/>
        <v>4.5221699151832363E-4</v>
      </c>
      <c r="O162" s="54">
        <f t="shared" si="28"/>
        <v>4.7890824510563523E-4</v>
      </c>
      <c r="P162" s="54">
        <f t="shared" si="28"/>
        <v>5.0742844689530069E-4</v>
      </c>
      <c r="Q162" s="54">
        <f t="shared" si="28"/>
        <v>5.2898404468361263E-4</v>
      </c>
    </row>
    <row r="163" spans="1:17" ht="11.5" customHeight="1" x14ac:dyDescent="0.35">
      <c r="A163" s="53" t="s">
        <v>48</v>
      </c>
      <c r="B163" s="54">
        <f t="shared" ref="B163:Q165" si="29">IF(B51=0,0,B51/B$17)</f>
        <v>9.5991522683849794E-6</v>
      </c>
      <c r="C163" s="54">
        <f t="shared" si="29"/>
        <v>1.0342350858976613E-5</v>
      </c>
      <c r="D163" s="54">
        <f t="shared" si="29"/>
        <v>1.0608545448545774E-5</v>
      </c>
      <c r="E163" s="54">
        <f t="shared" si="29"/>
        <v>1.0651060432889052E-5</v>
      </c>
      <c r="F163" s="54">
        <f t="shared" si="29"/>
        <v>1.0627477754388039E-5</v>
      </c>
      <c r="G163" s="54">
        <f t="shared" si="29"/>
        <v>1.0319043533361697E-5</v>
      </c>
      <c r="H163" s="54">
        <f t="shared" si="29"/>
        <v>1.0148213631586661E-5</v>
      </c>
      <c r="I163" s="54">
        <f t="shared" si="29"/>
        <v>1.0164220284842237E-5</v>
      </c>
      <c r="J163" s="54">
        <f t="shared" si="29"/>
        <v>9.4328252824373957E-6</v>
      </c>
      <c r="K163" s="54">
        <f t="shared" si="29"/>
        <v>1.0206736374707618E-5</v>
      </c>
      <c r="L163" s="54">
        <f t="shared" si="29"/>
        <v>9.8824919729944403E-6</v>
      </c>
      <c r="M163" s="54">
        <f t="shared" si="29"/>
        <v>1.150942141906214E-5</v>
      </c>
      <c r="N163" s="54">
        <f t="shared" si="29"/>
        <v>2.253287269730096E-5</v>
      </c>
      <c r="O163" s="54">
        <f t="shared" si="29"/>
        <v>3.3396019316076269E-5</v>
      </c>
      <c r="P163" s="54">
        <f t="shared" si="29"/>
        <v>4.3484173738995988E-5</v>
      </c>
      <c r="Q163" s="54">
        <f t="shared" si="29"/>
        <v>5.5299415743573716E-5</v>
      </c>
    </row>
    <row r="164" spans="1:17" ht="11.5" customHeight="1" x14ac:dyDescent="0.35">
      <c r="A164" s="51" t="s">
        <v>58</v>
      </c>
      <c r="B164" s="52">
        <f t="shared" si="29"/>
        <v>0.22715150546417257</v>
      </c>
      <c r="C164" s="52">
        <f t="shared" si="29"/>
        <v>0.22957098183849498</v>
      </c>
      <c r="D164" s="52">
        <f t="shared" si="29"/>
        <v>0.23015062110900567</v>
      </c>
      <c r="E164" s="52">
        <f t="shared" si="29"/>
        <v>0.23539638152448092</v>
      </c>
      <c r="F164" s="52">
        <f t="shared" si="29"/>
        <v>0.24240721132050225</v>
      </c>
      <c r="G164" s="52">
        <f t="shared" si="29"/>
        <v>0.24835582303638121</v>
      </c>
      <c r="H164" s="52">
        <f t="shared" si="29"/>
        <v>0.2517287495669438</v>
      </c>
      <c r="I164" s="52">
        <f t="shared" si="29"/>
        <v>0.25483110006499782</v>
      </c>
      <c r="J164" s="52">
        <f t="shared" si="29"/>
        <v>0.25192853182990654</v>
      </c>
      <c r="K164" s="52">
        <f t="shared" si="29"/>
        <v>0.23892842454515895</v>
      </c>
      <c r="L164" s="52">
        <f t="shared" si="29"/>
        <v>0.24622810275568399</v>
      </c>
      <c r="M164" s="52">
        <f t="shared" si="29"/>
        <v>0.24467572405832363</v>
      </c>
      <c r="N164" s="52">
        <f t="shared" si="29"/>
        <v>0.24270698162137264</v>
      </c>
      <c r="O164" s="52">
        <f t="shared" si="29"/>
        <v>0.24245243322629859</v>
      </c>
      <c r="P164" s="52">
        <f t="shared" si="29"/>
        <v>0.23447192462129549</v>
      </c>
      <c r="Q164" s="52">
        <f t="shared" si="29"/>
        <v>0.23653350396538758</v>
      </c>
    </row>
    <row r="165" spans="1:17" ht="11.5" customHeight="1" x14ac:dyDescent="0.35">
      <c r="A165" s="55" t="s">
        <v>52</v>
      </c>
      <c r="B165" s="56">
        <f t="shared" si="29"/>
        <v>0.16495758647760003</v>
      </c>
      <c r="C165" s="56">
        <f t="shared" si="29"/>
        <v>0.16691171897830007</v>
      </c>
      <c r="D165" s="56">
        <f t="shared" si="29"/>
        <v>0.16590605627697891</v>
      </c>
      <c r="E165" s="56">
        <f t="shared" si="29"/>
        <v>0.16844010360561723</v>
      </c>
      <c r="F165" s="56">
        <f t="shared" si="29"/>
        <v>0.17428089996314311</v>
      </c>
      <c r="G165" s="56">
        <f t="shared" si="29"/>
        <v>0.17843253996585151</v>
      </c>
      <c r="H165" s="56">
        <f t="shared" si="29"/>
        <v>0.17837447081630148</v>
      </c>
      <c r="I165" s="56">
        <f t="shared" si="29"/>
        <v>0.18238349019947658</v>
      </c>
      <c r="J165" s="56">
        <f t="shared" si="29"/>
        <v>0.18067747958517702</v>
      </c>
      <c r="K165" s="56">
        <f t="shared" si="29"/>
        <v>0.17219931719281256</v>
      </c>
      <c r="L165" s="56">
        <f t="shared" si="29"/>
        <v>0.17180781460533501</v>
      </c>
      <c r="M165" s="56">
        <f t="shared" si="29"/>
        <v>0.17108289723680317</v>
      </c>
      <c r="N165" s="56">
        <f t="shared" si="29"/>
        <v>0.1647269170146809</v>
      </c>
      <c r="O165" s="56">
        <f t="shared" si="29"/>
        <v>0.16127595694638708</v>
      </c>
      <c r="P165" s="56">
        <f t="shared" si="29"/>
        <v>0.1596412896833703</v>
      </c>
      <c r="Q165" s="56">
        <f t="shared" si="29"/>
        <v>0.15967047597728526</v>
      </c>
    </row>
    <row r="166" spans="1:17" ht="11.5" customHeight="1" x14ac:dyDescent="0.35">
      <c r="A166" s="57" t="s">
        <v>53</v>
      </c>
      <c r="B166" s="58">
        <f t="shared" ref="B166:Q166" si="30">IF(B55=0,0,B55/B$17)</f>
        <v>6.2193918986572526E-2</v>
      </c>
      <c r="C166" s="58">
        <f t="shared" si="30"/>
        <v>6.2659262860194881E-2</v>
      </c>
      <c r="D166" s="58">
        <f t="shared" si="30"/>
        <v>6.4244564832026771E-2</v>
      </c>
      <c r="E166" s="58">
        <f t="shared" si="30"/>
        <v>6.6956277918863702E-2</v>
      </c>
      <c r="F166" s="58">
        <f t="shared" si="30"/>
        <v>6.8126311357359137E-2</v>
      </c>
      <c r="G166" s="58">
        <f t="shared" si="30"/>
        <v>6.9923283070529696E-2</v>
      </c>
      <c r="H166" s="58">
        <f t="shared" si="30"/>
        <v>7.3354278750642321E-2</v>
      </c>
      <c r="I166" s="58">
        <f t="shared" si="30"/>
        <v>7.2447609865521248E-2</v>
      </c>
      <c r="J166" s="58">
        <f t="shared" si="30"/>
        <v>7.1251052244729551E-2</v>
      </c>
      <c r="K166" s="58">
        <f t="shared" si="30"/>
        <v>6.672910735234637E-2</v>
      </c>
      <c r="L166" s="58">
        <f t="shared" si="30"/>
        <v>7.4420288150348984E-2</v>
      </c>
      <c r="M166" s="58">
        <f t="shared" si="30"/>
        <v>7.3592826821520477E-2</v>
      </c>
      <c r="N166" s="58">
        <f t="shared" si="30"/>
        <v>7.7980064606691754E-2</v>
      </c>
      <c r="O166" s="58">
        <f t="shared" si="30"/>
        <v>8.1176476279911522E-2</v>
      </c>
      <c r="P166" s="58">
        <f t="shared" si="30"/>
        <v>7.4830634937925189E-2</v>
      </c>
      <c r="Q166" s="58">
        <f t="shared" si="30"/>
        <v>7.6863027988102323E-2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K11"/>
  <sheetViews>
    <sheetView workbookViewId="0">
      <selection activeCell="H17" sqref="H1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K11"/>
  <sheetViews>
    <sheetView workbookViewId="0">
      <selection activeCell="H16" sqref="H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K11"/>
  <sheetViews>
    <sheetView workbookViewId="0">
      <selection activeCell="I16" sqref="I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K11"/>
  <sheetViews>
    <sheetView workbookViewId="0">
      <selection activeCell="K19" sqref="K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K11"/>
  <sheetViews>
    <sheetView workbookViewId="0">
      <selection activeCell="J19" sqref="J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K11"/>
  <sheetViews>
    <sheetView workbookViewId="0">
      <selection activeCell="G14" sqref="G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K11"/>
  <sheetViews>
    <sheetView workbookViewId="0">
      <selection activeCell="I15" sqref="I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ColWidth="9.08984375" defaultRowHeight="14.5" x14ac:dyDescent="0.3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ColWidth="9.08984375" defaultRowHeight="14.5" x14ac:dyDescent="0.35"/>
  <cols>
    <col min="1" max="1" width="25.0898437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K11"/>
  <sheetViews>
    <sheetView workbookViewId="0">
      <selection activeCell="E16" sqref="E16"/>
    </sheetView>
  </sheetViews>
  <sheetFormatPr defaultColWidth="9.08984375" defaultRowHeight="14.5" x14ac:dyDescent="0.35"/>
  <cols>
    <col min="1" max="1" width="22.6328125" customWidth="1"/>
    <col min="2" max="2" width="7" bestFit="1" customWidth="1"/>
    <col min="3" max="3" width="7.2695312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f>'TrRoad_ene - Summary'!Q20/'TrRoad_ene - Summary'!Q19</f>
        <v>0.97335688141864785</v>
      </c>
      <c r="C4">
        <f>'TrRoad_ene - Summary'!R20/'TrRoad_ene - Summary'!R19</f>
        <v>0.97151282606618627</v>
      </c>
      <c r="D4">
        <f>'TrRoad_ene - Summary'!S20/'TrRoad_ene - Summary'!S19</f>
        <v>0.97096301326913848</v>
      </c>
      <c r="E4">
        <f>'TrRoad_ene - Summary'!T20/'TrRoad_ene - Summary'!T19</f>
        <v>0.97041134258765427</v>
      </c>
      <c r="F4">
        <f>'TrRoad_ene - Summary'!U20/'TrRoad_ene - Summary'!U19</f>
        <v>0.96986066635344637</v>
      </c>
      <c r="G4">
        <f>'TrRoad_ene - Summary'!V20/'TrRoad_ene - Summary'!V19</f>
        <v>0.96926576663223896</v>
      </c>
      <c r="H4">
        <f>'TrRoad_ene - Summary'!W20/'TrRoad_ene - Summary'!W19</f>
        <v>0.96870614176475955</v>
      </c>
      <c r="I4">
        <f>'TrRoad_ene - Summary'!X20/'TrRoad_ene - Summary'!X19</f>
        <v>0.968091502998081</v>
      </c>
      <c r="J4">
        <f>'TrRoad_ene - Summary'!Y20/'TrRoad_ene - Summary'!Y19</f>
        <v>0.96744424694419362</v>
      </c>
      <c r="K4">
        <f>'TrRoad_ene - Summary'!Z20/'TrRoad_ene - Summary'!Z19</f>
        <v>0.96675731893919248</v>
      </c>
      <c r="L4">
        <f>'TrRoad_ene - Summary'!AA20/'TrRoad_ene - Summary'!AA19</f>
        <v>0.96601725948773498</v>
      </c>
      <c r="M4">
        <f>'TrRoad_ene - Summary'!AB20/'TrRoad_ene - Summary'!AB19</f>
        <v>0.96523766912509945</v>
      </c>
      <c r="N4">
        <f>'TrRoad_ene - Summary'!AC20/'TrRoad_ene - Summary'!AC19</f>
        <v>0.96444505433239824</v>
      </c>
      <c r="O4">
        <f>'TrRoad_ene - Summary'!AD20/'TrRoad_ene - Summary'!AD19</f>
        <v>0.9636528285043201</v>
      </c>
      <c r="P4">
        <f>'TrRoad_ene - Summary'!AE20/'TrRoad_ene - Summary'!AE19</f>
        <v>0.96283572970289244</v>
      </c>
      <c r="Q4">
        <f>'TrRoad_ene - Summary'!AF20/'TrRoad_ene - Summary'!AF19</f>
        <v>0.96199041171281841</v>
      </c>
      <c r="R4">
        <f>'TrRoad_ene - Summary'!AG20/'TrRoad_ene - Summary'!AG19</f>
        <v>0.96157090807860401</v>
      </c>
      <c r="S4">
        <f>'TrRoad_ene - Summary'!AH20/'TrRoad_ene - Summary'!AH19</f>
        <v>0.96115976999993091</v>
      </c>
      <c r="T4">
        <f>'TrRoad_ene - Summary'!AI20/'TrRoad_ene - Summary'!AI19</f>
        <v>0.96076074485587615</v>
      </c>
      <c r="U4">
        <f>'TrRoad_ene - Summary'!AJ20/'TrRoad_ene - Summary'!AJ19</f>
        <v>0.96036159907607954</v>
      </c>
      <c r="V4">
        <f>'TrRoad_ene - Summary'!AK20/'TrRoad_ene - Summary'!AK19</f>
        <v>0.95995952382608685</v>
      </c>
      <c r="W4">
        <f>'TrRoad_ene - Summary'!AL20/'TrRoad_ene - Summary'!AL19</f>
        <v>0.95955031543401736</v>
      </c>
      <c r="X4">
        <f>'TrRoad_ene - Summary'!AM20/'TrRoad_ene - Summary'!AM19</f>
        <v>0.95914564939741709</v>
      </c>
      <c r="Y4">
        <f>'TrRoad_ene - Summary'!AN20/'TrRoad_ene - Summary'!AN19</f>
        <v>0.95872952177528226</v>
      </c>
      <c r="Z4">
        <f>'TrRoad_ene - Summary'!AO20/'TrRoad_ene - Summary'!AO19</f>
        <v>0.95830361070280312</v>
      </c>
      <c r="AA4">
        <f>'TrRoad_ene - Summary'!AP20/'TrRoad_ene - Summary'!AP19</f>
        <v>0.95786167823833435</v>
      </c>
      <c r="AB4">
        <f>'TrRoad_ene - Summary'!AQ20/'TrRoad_ene - Summary'!AQ19</f>
        <v>0.95740559555148919</v>
      </c>
      <c r="AC4">
        <f>'TrRoad_ene - Summary'!AR20/'TrRoad_ene - Summary'!AR19</f>
        <v>0.9569409234914118</v>
      </c>
      <c r="AD4">
        <f>'TrRoad_ene - Summary'!AS20/'TrRoad_ene - Summary'!AS19</f>
        <v>0.95647381880681093</v>
      </c>
      <c r="AE4">
        <f>'TrRoad_ene - Summary'!AT20/'TrRoad_ene - Summary'!AT19</f>
        <v>0.95600489180008374</v>
      </c>
      <c r="AF4">
        <f>'TrRoad_ene - Summary'!AU20/'TrRoad_ene - Summary'!AU19</f>
        <v>0.95553811768501296</v>
      </c>
      <c r="AG4">
        <f>'TrRoad_ene - Summary'!AV20/'TrRoad_ene - Summary'!AV19</f>
        <v>0.95506928056760643</v>
      </c>
      <c r="AH4">
        <f>'TrRoad_ene - Summary'!AW20/'TrRoad_ene - Summary'!AW19</f>
        <v>0.95459714779367688</v>
      </c>
      <c r="AI4">
        <f>'TrRoad_ene - Summary'!AX20/'TrRoad_ene - Summary'!AX19</f>
        <v>0.95412411475200598</v>
      </c>
      <c r="AJ4">
        <f>'TrRoad_ene - Summary'!AY20/'TrRoad_ene - Summary'!AY19</f>
        <v>0.9536498350646988</v>
      </c>
      <c r="AK4">
        <f>'TrRoad_ene - Summary'!AZ20/'TrRoad_ene - Summary'!AZ19</f>
        <v>0.95317820579542867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f>'TrRoad_ene - Summary'!Q22/'TrRoad_ene - Summary'!Q19</f>
        <v>2.6643118581352172E-2</v>
      </c>
      <c r="C6">
        <f>'TrRoad_ene - Summary'!R22/'TrRoad_ene - Summary'!R19</f>
        <v>2.8487173933813711E-2</v>
      </c>
      <c r="D6">
        <f>'TrRoad_ene - Summary'!S22/'TrRoad_ene - Summary'!S19</f>
        <v>2.9036986730861501E-2</v>
      </c>
      <c r="E6">
        <f>'TrRoad_ene - Summary'!T22/'TrRoad_ene - Summary'!T19</f>
        <v>2.9588657412345773E-2</v>
      </c>
      <c r="F6">
        <f>'TrRoad_ene - Summary'!U22/'TrRoad_ene - Summary'!U19</f>
        <v>3.0139333646553561E-2</v>
      </c>
      <c r="G6">
        <f>'TrRoad_ene - Summary'!V22/'TrRoad_ene - Summary'!V19</f>
        <v>3.0734233367761047E-2</v>
      </c>
      <c r="H6">
        <f>'TrRoad_ene - Summary'!W22/'TrRoad_ene - Summary'!W19</f>
        <v>3.1293858235240411E-2</v>
      </c>
      <c r="I6">
        <f>'TrRoad_ene - Summary'!X22/'TrRoad_ene - Summary'!X19</f>
        <v>3.1908497001918973E-2</v>
      </c>
      <c r="J6">
        <f>'TrRoad_ene - Summary'!Y22/'TrRoad_ene - Summary'!Y19</f>
        <v>3.2555753055806401E-2</v>
      </c>
      <c r="K6">
        <f>'TrRoad_ene - Summary'!Z22/'TrRoad_ene - Summary'!Z19</f>
        <v>3.324268106080764E-2</v>
      </c>
      <c r="L6">
        <f>'TrRoad_ene - Summary'!AA22/'TrRoad_ene - Summary'!AA19</f>
        <v>3.3982740512264964E-2</v>
      </c>
      <c r="M6">
        <f>'TrRoad_ene - Summary'!AB22/'TrRoad_ene - Summary'!AB19</f>
        <v>3.4762330874900549E-2</v>
      </c>
      <c r="N6">
        <f>'TrRoad_ene - Summary'!AC22/'TrRoad_ene - Summary'!AC19</f>
        <v>3.5554945667601763E-2</v>
      </c>
      <c r="O6">
        <f>'TrRoad_ene - Summary'!AD22/'TrRoad_ene - Summary'!AD19</f>
        <v>3.6347171495679786E-2</v>
      </c>
      <c r="P6">
        <f>'TrRoad_ene - Summary'!AE22/'TrRoad_ene - Summary'!AE19</f>
        <v>3.7164270297107553E-2</v>
      </c>
      <c r="Q6">
        <f>'TrRoad_ene - Summary'!AF22/'TrRoad_ene - Summary'!AF19</f>
        <v>3.8009588287181525E-2</v>
      </c>
      <c r="R6">
        <f>'TrRoad_ene - Summary'!AG22/'TrRoad_ene - Summary'!AG19</f>
        <v>3.8429091921396034E-2</v>
      </c>
      <c r="S6">
        <f>'TrRoad_ene - Summary'!AH22/'TrRoad_ene - Summary'!AH19</f>
        <v>3.8840230000069038E-2</v>
      </c>
      <c r="T6">
        <f>'TrRoad_ene - Summary'!AI22/'TrRoad_ene - Summary'!AI19</f>
        <v>3.923925514412379E-2</v>
      </c>
      <c r="U6">
        <f>'TrRoad_ene - Summary'!AJ22/'TrRoad_ene - Summary'!AJ19</f>
        <v>3.9638400923920361E-2</v>
      </c>
      <c r="V6">
        <f>'TrRoad_ene - Summary'!AK22/'TrRoad_ene - Summary'!AK19</f>
        <v>4.0040476173913042E-2</v>
      </c>
      <c r="W6">
        <f>'TrRoad_ene - Summary'!AL22/'TrRoad_ene - Summary'!AL19</f>
        <v>4.0449684565982753E-2</v>
      </c>
      <c r="X6">
        <f>'TrRoad_ene - Summary'!AM22/'TrRoad_ene - Summary'!AM19</f>
        <v>4.0854350602582995E-2</v>
      </c>
      <c r="Y6">
        <f>'TrRoad_ene - Summary'!AN22/'TrRoad_ene - Summary'!AN19</f>
        <v>4.1270478224717765E-2</v>
      </c>
      <c r="Z6">
        <f>'TrRoad_ene - Summary'!AO22/'TrRoad_ene - Summary'!AO19</f>
        <v>4.1696389297196781E-2</v>
      </c>
      <c r="AA6">
        <f>'TrRoad_ene - Summary'!AP22/'TrRoad_ene - Summary'!AP19</f>
        <v>4.2138321761665626E-2</v>
      </c>
      <c r="AB6">
        <f>'TrRoad_ene - Summary'!AQ22/'TrRoad_ene - Summary'!AQ19</f>
        <v>4.2594404448510738E-2</v>
      </c>
      <c r="AC6">
        <f>'TrRoad_ene - Summary'!AR22/'TrRoad_ene - Summary'!AR19</f>
        <v>4.3059076508588118E-2</v>
      </c>
      <c r="AD6">
        <f>'TrRoad_ene - Summary'!AS22/'TrRoad_ene - Summary'!AS19</f>
        <v>4.3526181193189122E-2</v>
      </c>
      <c r="AE6">
        <f>'TrRoad_ene - Summary'!AT22/'TrRoad_ene - Summary'!AT19</f>
        <v>4.3995108199916255E-2</v>
      </c>
      <c r="AF6">
        <f>'TrRoad_ene - Summary'!AU22/'TrRoad_ene - Summary'!AU19</f>
        <v>4.4461882314987093E-2</v>
      </c>
      <c r="AG6">
        <f>'TrRoad_ene - Summary'!AV22/'TrRoad_ene - Summary'!AV19</f>
        <v>4.4930719432393525E-2</v>
      </c>
      <c r="AH6">
        <f>'TrRoad_ene - Summary'!AW22/'TrRoad_ene - Summary'!AW19</f>
        <v>4.5402852206323105E-2</v>
      </c>
      <c r="AI6">
        <f>'TrRoad_ene - Summary'!AX22/'TrRoad_ene - Summary'!AX19</f>
        <v>4.5875885247994019E-2</v>
      </c>
      <c r="AJ6">
        <f>'TrRoad_ene - Summary'!AY22/'TrRoad_ene - Summary'!AY19</f>
        <v>4.6350164935301252E-2</v>
      </c>
      <c r="AK6">
        <f>'TrRoad_ene - Summary'!AZ22/'TrRoad_ene - Summary'!AZ19</f>
        <v>4.6821794204571332E-2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K11"/>
  <sheetViews>
    <sheetView workbookViewId="0">
      <selection activeCell="G15" sqref="G15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K11"/>
  <sheetViews>
    <sheetView workbookViewId="0">
      <selection activeCell="I29" sqref="I29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R34" sqref="R34"/>
    </sheetView>
  </sheetViews>
  <sheetFormatPr defaultColWidth="9.08984375" defaultRowHeight="14.5" x14ac:dyDescent="0.35"/>
  <cols>
    <col min="1" max="1" width="22.632812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K11"/>
  <sheetViews>
    <sheetView workbookViewId="0">
      <selection activeCell="D13" sqref="D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K11"/>
  <sheetViews>
    <sheetView workbookViewId="0">
      <selection activeCell="E15" sqref="E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K11"/>
  <sheetViews>
    <sheetView workbookViewId="0">
      <selection activeCell="H24" sqref="H2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11"/>
  <sheetViews>
    <sheetView workbookViewId="0">
      <selection activeCell="L6" sqref="L6"/>
    </sheetView>
  </sheetViews>
  <sheetFormatPr defaultColWidth="9.08984375" defaultRowHeight="14.5" x14ac:dyDescent="0.35"/>
  <cols>
    <col min="1" max="1" width="22.6328125" customWidth="1"/>
    <col min="2" max="3" width="8.3632812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Summary'!Q25/'TrRoad_ene - Summary'!Q24</f>
        <v>0.96535438273479102</v>
      </c>
      <c r="C4" s="2">
        <f>'TrRoad_ene - Summary'!R25/'TrRoad_ene - Summary'!R24</f>
        <v>0.96503816105545603</v>
      </c>
      <c r="D4" s="2">
        <f>'TrRoad_ene - Summary'!S25/'TrRoad_ene - Summary'!S24</f>
        <v>0.9649081536037748</v>
      </c>
      <c r="E4" s="2">
        <f>'TrRoad_ene - Summary'!T25/'TrRoad_ene - Summary'!T24</f>
        <v>0.96488278880342604</v>
      </c>
      <c r="F4" s="2">
        <f>'TrRoad_ene - Summary'!U25/'TrRoad_ene - Summary'!U24</f>
        <v>0.96449438145368294</v>
      </c>
      <c r="G4" s="2">
        <f>'TrRoad_ene - Summary'!V25/'TrRoad_ene - Summary'!V24</f>
        <v>0.96399648800674143</v>
      </c>
      <c r="H4" s="2">
        <f>'TrRoad_ene - Summary'!W25/'TrRoad_ene - Summary'!W24</f>
        <v>0.96351643703292</v>
      </c>
      <c r="I4" s="2">
        <f>'TrRoad_ene - Summary'!X25/'TrRoad_ene - Summary'!X24</f>
        <v>0.96287062391559031</v>
      </c>
      <c r="J4" s="2">
        <f>'TrRoad_ene - Summary'!Y25/'TrRoad_ene - Summary'!Y24</f>
        <v>0.96225586958720011</v>
      </c>
      <c r="K4" s="2">
        <f>'TrRoad_ene - Summary'!Z25/'TrRoad_ene - Summary'!Z24</f>
        <v>0.96143563819120426</v>
      </c>
      <c r="L4" s="2">
        <f>'TrRoad_ene - Summary'!AA25/'TrRoad_ene - Summary'!AA24</f>
        <v>0.96055687766961284</v>
      </c>
      <c r="M4" s="2">
        <f>'TrRoad_ene - Summary'!AB25/'TrRoad_ene - Summary'!AB24</f>
        <v>0.95961292961428257</v>
      </c>
      <c r="N4" s="2">
        <f>'TrRoad_ene - Summary'!AC25/'TrRoad_ene - Summary'!AC24</f>
        <v>0.95868776031823899</v>
      </c>
      <c r="O4" s="2">
        <f>'TrRoad_ene - Summary'!AD25/'TrRoad_ene - Summary'!AD24</f>
        <v>0.95770755008529973</v>
      </c>
      <c r="P4" s="2">
        <f>'TrRoad_ene - Summary'!AE25/'TrRoad_ene - Summary'!AE24</f>
        <v>0.95677576785864671</v>
      </c>
      <c r="Q4" s="2">
        <f>'TrRoad_ene - Summary'!AF25/'TrRoad_ene - Summary'!AF24</f>
        <v>0.95582333311616419</v>
      </c>
      <c r="R4" s="2">
        <f>'TrRoad_ene - Summary'!AG25/'TrRoad_ene - Summary'!AG24</f>
        <v>0.95523472922641606</v>
      </c>
      <c r="S4" s="2">
        <f>'TrRoad_ene - Summary'!AH25/'TrRoad_ene - Summary'!AH24</f>
        <v>0.95464309177837559</v>
      </c>
      <c r="T4" s="2">
        <f>'TrRoad_ene - Summary'!AI25/'TrRoad_ene - Summary'!AI24</f>
        <v>0.95403294886814094</v>
      </c>
      <c r="U4" s="2">
        <f>'TrRoad_ene - Summary'!AJ25/'TrRoad_ene - Summary'!AJ24</f>
        <v>0.95339858599788552</v>
      </c>
      <c r="V4" s="2">
        <f>'TrRoad_ene - Summary'!AK25/'TrRoad_ene - Summary'!AK24</f>
        <v>0.95271527423461766</v>
      </c>
      <c r="W4" s="2">
        <f>'TrRoad_ene - Summary'!AL25/'TrRoad_ene - Summary'!AL24</f>
        <v>0.95198791280900397</v>
      </c>
      <c r="X4" s="2">
        <f>'TrRoad_ene - Summary'!AM25/'TrRoad_ene - Summary'!AM24</f>
        <v>0.95119996698577447</v>
      </c>
      <c r="Y4" s="2">
        <f>'TrRoad_ene - Summary'!AN25/'TrRoad_ene - Summary'!AN24</f>
        <v>0.95036171810702086</v>
      </c>
      <c r="Z4" s="2">
        <f>'TrRoad_ene - Summary'!AO25/'TrRoad_ene - Summary'!AO24</f>
        <v>0.94946327023509347</v>
      </c>
      <c r="AA4" s="2">
        <f>'TrRoad_ene - Summary'!AP25/'TrRoad_ene - Summary'!AP24</f>
        <v>0.94849105753577911</v>
      </c>
      <c r="AB4" s="2">
        <f>'TrRoad_ene - Summary'!AQ25/'TrRoad_ene - Summary'!AQ24</f>
        <v>0.94742094448491398</v>
      </c>
      <c r="AC4" s="2">
        <f>'TrRoad_ene - Summary'!AR25/'TrRoad_ene - Summary'!AR24</f>
        <v>0.94631471686314372</v>
      </c>
      <c r="AD4" s="2">
        <f>'TrRoad_ene - Summary'!AS25/'TrRoad_ene - Summary'!AS24</f>
        <v>0.94512158441409888</v>
      </c>
      <c r="AE4" s="2">
        <f>'TrRoad_ene - Summary'!AT25/'TrRoad_ene - Summary'!AT24</f>
        <v>0.94386714514774761</v>
      </c>
      <c r="AF4" s="2">
        <f>'TrRoad_ene - Summary'!AU25/'TrRoad_ene - Summary'!AU24</f>
        <v>0.94248868973202116</v>
      </c>
      <c r="AG4" s="2">
        <f>'TrRoad_ene - Summary'!AV25/'TrRoad_ene - Summary'!AV24</f>
        <v>0.94104988482982643</v>
      </c>
      <c r="AH4" s="2">
        <f>'TrRoad_ene - Summary'!AW25/'TrRoad_ene - Summary'!AW24</f>
        <v>0.93952771647943412</v>
      </c>
      <c r="AI4" s="2">
        <f>'TrRoad_ene - Summary'!AX25/'TrRoad_ene - Summary'!AX24</f>
        <v>0.93792261428023571</v>
      </c>
      <c r="AJ4" s="2">
        <f>'TrRoad_ene - Summary'!AY25/'TrRoad_ene - Summary'!AY24</f>
        <v>0.9362040836326021</v>
      </c>
      <c r="AK4" s="2">
        <f>'TrRoad_ene - Summary'!AZ25/'TrRoad_ene - Summary'!AZ24</f>
        <v>0.93441632617119141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Summary'!Q26/'TrRoad_ene - Summary'!Q24</f>
        <v>3.4645617265209004E-2</v>
      </c>
      <c r="C6" s="2">
        <f>'TrRoad_ene - Summary'!R26/'TrRoad_ene - Summary'!R24</f>
        <v>3.4961838944543883E-2</v>
      </c>
      <c r="D6" s="2">
        <f>'TrRoad_ene - Summary'!S26/'TrRoad_ene - Summary'!S24</f>
        <v>3.5091846396225236E-2</v>
      </c>
      <c r="E6" s="2">
        <f>'TrRoad_ene - Summary'!T26/'TrRoad_ene - Summary'!T24</f>
        <v>3.5117211196573982E-2</v>
      </c>
      <c r="F6" s="2">
        <f>'TrRoad_ene - Summary'!U26/'TrRoad_ene - Summary'!U24</f>
        <v>3.5505618546317015E-2</v>
      </c>
      <c r="G6" s="2">
        <f>'TrRoad_ene - Summary'!V26/'TrRoad_ene - Summary'!V24</f>
        <v>3.6003511993258658E-2</v>
      </c>
      <c r="H6" s="2">
        <f>'TrRoad_ene - Summary'!W26/'TrRoad_ene - Summary'!W24</f>
        <v>3.6483562967080024E-2</v>
      </c>
      <c r="I6" s="2">
        <f>'TrRoad_ene - Summary'!X26/'TrRoad_ene - Summary'!X24</f>
        <v>3.7129376084409652E-2</v>
      </c>
      <c r="J6" s="2">
        <f>'TrRoad_ene - Summary'!Y26/'TrRoad_ene - Summary'!Y24</f>
        <v>3.7744130412799885E-2</v>
      </c>
      <c r="K6" s="2">
        <f>'TrRoad_ene - Summary'!Z26/'TrRoad_ene - Summary'!Z24</f>
        <v>3.856436180879573E-2</v>
      </c>
      <c r="L6" s="2">
        <f>'TrRoad_ene - Summary'!AA26/'TrRoad_ene - Summary'!AA24</f>
        <v>3.9443122330387131E-2</v>
      </c>
      <c r="M6" s="2">
        <f>'TrRoad_ene - Summary'!AB26/'TrRoad_ene - Summary'!AB24</f>
        <v>4.0387070385717344E-2</v>
      </c>
      <c r="N6" s="2">
        <f>'TrRoad_ene - Summary'!AC26/'TrRoad_ene - Summary'!AC24</f>
        <v>4.1312239681760995E-2</v>
      </c>
      <c r="O6" s="2">
        <f>'TrRoad_ene - Summary'!AD26/'TrRoad_ene - Summary'!AD24</f>
        <v>4.229244991470027E-2</v>
      </c>
      <c r="P6" s="2">
        <f>'TrRoad_ene - Summary'!AE26/'TrRoad_ene - Summary'!AE24</f>
        <v>4.3224232141353375E-2</v>
      </c>
      <c r="Q6" s="2">
        <f>'TrRoad_ene - Summary'!AF26/'TrRoad_ene - Summary'!AF24</f>
        <v>4.4176666883835772E-2</v>
      </c>
      <c r="R6" s="2">
        <f>'TrRoad_ene - Summary'!AG26/'TrRoad_ene - Summary'!AG24</f>
        <v>4.4765270773584005E-2</v>
      </c>
      <c r="S6" s="2">
        <f>'TrRoad_ene - Summary'!AH26/'TrRoad_ene - Summary'!AH24</f>
        <v>4.5356908221624415E-2</v>
      </c>
      <c r="T6" s="2">
        <f>'TrRoad_ene - Summary'!AI26/'TrRoad_ene - Summary'!AI24</f>
        <v>4.5967051131859109E-2</v>
      </c>
      <c r="U6" s="2">
        <f>'TrRoad_ene - Summary'!AJ26/'TrRoad_ene - Summary'!AJ24</f>
        <v>4.6601414002114455E-2</v>
      </c>
      <c r="V6" s="2">
        <f>'TrRoad_ene - Summary'!AK26/'TrRoad_ene - Summary'!AK24</f>
        <v>4.7284725765382382E-2</v>
      </c>
      <c r="W6" s="2">
        <f>'TrRoad_ene - Summary'!AL26/'TrRoad_ene - Summary'!AL24</f>
        <v>4.8012087190996013E-2</v>
      </c>
      <c r="X6" s="2">
        <f>'TrRoad_ene - Summary'!AM26/'TrRoad_ene - Summary'!AM24</f>
        <v>4.8800033014225468E-2</v>
      </c>
      <c r="Y6" s="2">
        <f>'TrRoad_ene - Summary'!AN26/'TrRoad_ene - Summary'!AN24</f>
        <v>4.9638281892979197E-2</v>
      </c>
      <c r="Z6" s="2">
        <f>'TrRoad_ene - Summary'!AO26/'TrRoad_ene - Summary'!AO24</f>
        <v>5.0536729764906578E-2</v>
      </c>
      <c r="AA6" s="2">
        <f>'TrRoad_ene - Summary'!AP26/'TrRoad_ene - Summary'!AP24</f>
        <v>5.1508942464220858E-2</v>
      </c>
      <c r="AB6" s="2">
        <f>'TrRoad_ene - Summary'!AQ26/'TrRoad_ene - Summary'!AQ24</f>
        <v>5.2579055515086126E-2</v>
      </c>
      <c r="AC6" s="2">
        <f>'TrRoad_ene - Summary'!AR26/'TrRoad_ene - Summary'!AR24</f>
        <v>5.3685283136856249E-2</v>
      </c>
      <c r="AD6" s="2">
        <f>'TrRoad_ene - Summary'!AS26/'TrRoad_ene - Summary'!AS24</f>
        <v>5.4878415585901064E-2</v>
      </c>
      <c r="AE6" s="2">
        <f>'TrRoad_ene - Summary'!AT26/'TrRoad_ene - Summary'!AT24</f>
        <v>5.6132854852252417E-2</v>
      </c>
      <c r="AF6" s="2">
        <f>'TrRoad_ene - Summary'!AU26/'TrRoad_ene - Summary'!AU24</f>
        <v>5.751131026797892E-2</v>
      </c>
      <c r="AG6" s="2">
        <f>'TrRoad_ene - Summary'!AV26/'TrRoad_ene - Summary'!AV24</f>
        <v>5.8950115170173581E-2</v>
      </c>
      <c r="AH6" s="2">
        <f>'TrRoad_ene - Summary'!AW26/'TrRoad_ene - Summary'!AW24</f>
        <v>6.0472283520565807E-2</v>
      </c>
      <c r="AI6" s="2">
        <f>'TrRoad_ene - Summary'!AX26/'TrRoad_ene - Summary'!AX24</f>
        <v>6.2077385719764171E-2</v>
      </c>
      <c r="AJ6" s="2">
        <f>'TrRoad_ene - Summary'!AY26/'TrRoad_ene - Summary'!AY24</f>
        <v>6.3795916367397912E-2</v>
      </c>
      <c r="AK6" s="2">
        <f>'TrRoad_ene - Summary'!AZ26/'TrRoad_ene - Summary'!AZ24</f>
        <v>6.5583673828808489E-2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4</vt:i4>
      </vt:variant>
    </vt:vector>
  </HeadingPairs>
  <TitlesOfParts>
    <vt:vector size="93" baseType="lpstr">
      <vt:lpstr>About</vt:lpstr>
      <vt:lpstr>TrRoad_ene - Summary</vt:lpstr>
      <vt:lpstr>TrRoad_ene EU28</vt:lpstr>
      <vt:lpstr>TrRoad_ene UK</vt:lpstr>
      <vt:lpstr>TrRoad_ene EU27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'TrRoad_ene - Summary'!Print_Titles</vt:lpstr>
      <vt:lpstr>'TrRoad_ene EU27'!Print_Titles</vt:lpstr>
      <vt:lpstr>'TrRoad_ene EU28'!Print_Titles</vt:lpstr>
      <vt:lpstr>'TrRoad_ene 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2017-06-23T20:50:52Z</dcterms:created>
  <dcterms:modified xsi:type="dcterms:W3CDTF">2022-12-05T18:09:17Z</dcterms:modified>
</cp:coreProperties>
</file>