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fuels\BFPIaE\"/>
    </mc:Choice>
  </mc:AlternateContent>
  <xr:revisionPtr revIDLastSave="0" documentId="13_ncr:1_{9A116E45-F4B5-48F4-BF32-E2B4DE00099E}" xr6:coauthVersionLast="47" xr6:coauthVersionMax="47" xr10:uidLastSave="{00000000-0000-0000-0000-000000000000}"/>
  <bookViews>
    <workbookView xWindow="-110" yWindow="-110" windowWidth="19420" windowHeight="11500" tabRatio="684" firstSheet="5" activeTab="6" xr2:uid="{00000000-000D-0000-FFFF-FFFF00000000}"/>
  </bookViews>
  <sheets>
    <sheet name="About" sheetId="4" r:id="rId1"/>
    <sheet name="Eurostat_nrg_bal_c EU28" sheetId="30" r:id="rId2"/>
    <sheet name="Eurostat_nrg_bal_c EU27" sheetId="34" r:id="rId3"/>
    <sheet name="Eurostat-EPS Mapping" sheetId="28" r:id="rId4"/>
    <sheet name="JRC_EU28_CFENE" sheetId="23" r:id="rId5"/>
    <sheet name="UK_CFENE" sheetId="31" r:id="rId6"/>
    <sheet name="EU27_CFENE" sheetId="33" r:id="rId7"/>
    <sheet name="JRC_EU28_tipgn" sheetId="25" r:id="rId8"/>
    <sheet name="UK_tipgn" sheetId="32" r:id="rId9"/>
    <sheet name="EU27_tipgn" sheetId="35" r:id="rId10"/>
    <sheet name="Euratom" sheetId="21" r:id="rId11"/>
    <sheet name="World Nuclear Association" sheetId="22" r:id="rId12"/>
    <sheet name="Calculations" sheetId="24" r:id="rId13"/>
    <sheet name="BFPIaE-production" sheetId="12" r:id="rId14"/>
    <sheet name="BFPIaE-imports" sheetId="19" r:id="rId15"/>
    <sheet name="BFPIaE-exports" sheetId="13" r:id="rId16"/>
  </sheets>
  <externalReferences>
    <externalReference r:id="rId17"/>
  </externalReferences>
  <definedNames>
    <definedName name="_xlnm._FilterDatabase" localSheetId="2" hidden="1">'Eurostat_nrg_bal_c EU27'!$A$1:$AH$190</definedName>
    <definedName name="_xlnm._FilterDatabase" localSheetId="1" hidden="1">'Eurostat_nrg_bal_c EU28'!$A$1:$AH$190</definedName>
    <definedName name="_xlnm._FilterDatabase" localSheetId="3" hidden="1">'Eurostat-EPS Mapping'!#REF!</definedName>
    <definedName name="_xlnm._FilterDatabase" localSheetId="4" hidden="1">JRC_EU28_CFENE!$A$1:$BB$85</definedName>
    <definedName name="BTU_per_ktoe">About!$A$77</definedName>
    <definedName name="BTU_per_TJ">About!$A$76</definedName>
    <definedName name="EuroStat_EPS_Fuel">'Eurostat_nrg_bal_c EU27'!$E$2:$E$190</definedName>
    <definedName name="EurostatCategory">'Eurostat_nrg_bal_c EU27'!$A$2:$A$190</definedName>
    <definedName name="EuroStatData">'Eurostat_nrg_bal_c EU27'!$F$2:$AH$190</definedName>
    <definedName name="EuroStatYear">'Eurostat_nrg_bal_c EU27'!$F$1:$AH$1</definedName>
    <definedName name="_xlnm.Extract" localSheetId="3">'Eurostat-EPS Mapping'!$E$3:$G$3</definedName>
    <definedName name="gal_per_barrel">[1]About!$A$63</definedName>
    <definedName name="JRC_EPS_Mapping">EU27_CFENE!$B$2:$B$85</definedName>
    <definedName name="JRCData">EU27_CFENE!$D$2:$BB$85</definedName>
    <definedName name="JRCYear">EU27_CFENE!$D$1:$BB$1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4" l="1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F75" i="24"/>
  <c r="E75" i="24"/>
  <c r="D75" i="24"/>
  <c r="C75" i="24"/>
  <c r="B75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C7" i="24"/>
  <c r="C2" i="35"/>
  <c r="D2" i="35"/>
  <c r="E2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S2" i="35"/>
  <c r="T2" i="35"/>
  <c r="U2" i="35"/>
  <c r="V2" i="35"/>
  <c r="W2" i="35"/>
  <c r="X2" i="35"/>
  <c r="Y2" i="35"/>
  <c r="Z2" i="35"/>
  <c r="AA2" i="35"/>
  <c r="AB2" i="35"/>
  <c r="AC2" i="35"/>
  <c r="AD2" i="35"/>
  <c r="AE2" i="35"/>
  <c r="AF2" i="35"/>
  <c r="AG2" i="35"/>
  <c r="AH2" i="35"/>
  <c r="AI2" i="35"/>
  <c r="AJ2" i="35"/>
  <c r="AK2" i="35"/>
  <c r="AL2" i="35"/>
  <c r="AM2" i="35"/>
  <c r="AN2" i="35"/>
  <c r="AO2" i="35"/>
  <c r="AP2" i="35"/>
  <c r="AQ2" i="35"/>
  <c r="AR2" i="35"/>
  <c r="AS2" i="35"/>
  <c r="AT2" i="35"/>
  <c r="AU2" i="35"/>
  <c r="AV2" i="35"/>
  <c r="AW2" i="35"/>
  <c r="AX2" i="35"/>
  <c r="AY2" i="35"/>
  <c r="AZ2" i="35"/>
  <c r="BA2" i="35"/>
  <c r="D3" i="35"/>
  <c r="E3" i="35"/>
  <c r="F3" i="35"/>
  <c r="G3" i="35"/>
  <c r="H3" i="35"/>
  <c r="I3" i="35"/>
  <c r="J3" i="35"/>
  <c r="K3" i="35"/>
  <c r="L3" i="35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D4" i="35"/>
  <c r="E4" i="35"/>
  <c r="F4" i="35"/>
  <c r="G4" i="35"/>
  <c r="H4" i="35"/>
  <c r="I4" i="35"/>
  <c r="J4" i="35"/>
  <c r="K4" i="35"/>
  <c r="L4" i="35"/>
  <c r="M4" i="35"/>
  <c r="N4" i="35"/>
  <c r="O4" i="35"/>
  <c r="P4" i="35"/>
  <c r="Q4" i="35"/>
  <c r="R4" i="35"/>
  <c r="S4" i="35"/>
  <c r="T4" i="35"/>
  <c r="U4" i="35"/>
  <c r="V4" i="35"/>
  <c r="W4" i="35"/>
  <c r="X4" i="35"/>
  <c r="Y4" i="35"/>
  <c r="Z4" i="35"/>
  <c r="AA4" i="35"/>
  <c r="AB4" i="35"/>
  <c r="AC4" i="35"/>
  <c r="AD4" i="35"/>
  <c r="AE4" i="35"/>
  <c r="AF4" i="35"/>
  <c r="AG4" i="35"/>
  <c r="AH4" i="35"/>
  <c r="AI4" i="35"/>
  <c r="AJ4" i="35"/>
  <c r="AK4" i="35"/>
  <c r="AL4" i="35"/>
  <c r="AM4" i="35"/>
  <c r="AN4" i="35"/>
  <c r="AO4" i="35"/>
  <c r="AP4" i="35"/>
  <c r="AQ4" i="35"/>
  <c r="AR4" i="35"/>
  <c r="AS4" i="35"/>
  <c r="AT4" i="35"/>
  <c r="AU4" i="35"/>
  <c r="AV4" i="35"/>
  <c r="AW4" i="35"/>
  <c r="AX4" i="35"/>
  <c r="AY4" i="35"/>
  <c r="AZ4" i="35"/>
  <c r="BA4" i="35"/>
  <c r="D5" i="35"/>
  <c r="E5" i="35"/>
  <c r="F5" i="35"/>
  <c r="G5" i="35"/>
  <c r="H5" i="35"/>
  <c r="I5" i="35"/>
  <c r="J5" i="35"/>
  <c r="K5" i="35"/>
  <c r="L5" i="35"/>
  <c r="M5" i="35"/>
  <c r="N5" i="35"/>
  <c r="O5" i="35"/>
  <c r="P5" i="35"/>
  <c r="Q5" i="35"/>
  <c r="R5" i="35"/>
  <c r="S5" i="35"/>
  <c r="T5" i="35"/>
  <c r="U5" i="35"/>
  <c r="V5" i="35"/>
  <c r="W5" i="35"/>
  <c r="X5" i="35"/>
  <c r="Y5" i="35"/>
  <c r="Z5" i="35"/>
  <c r="AA5" i="35"/>
  <c r="AB5" i="35"/>
  <c r="AC5" i="35"/>
  <c r="AD5" i="35"/>
  <c r="AE5" i="35"/>
  <c r="AF5" i="35"/>
  <c r="AG5" i="35"/>
  <c r="AH5" i="35"/>
  <c r="AI5" i="35"/>
  <c r="AJ5" i="35"/>
  <c r="AK5" i="35"/>
  <c r="AL5" i="35"/>
  <c r="AM5" i="35"/>
  <c r="AN5" i="35"/>
  <c r="AO5" i="35"/>
  <c r="AP5" i="35"/>
  <c r="AQ5" i="35"/>
  <c r="AR5" i="35"/>
  <c r="AS5" i="35"/>
  <c r="AT5" i="35"/>
  <c r="AU5" i="35"/>
  <c r="AV5" i="35"/>
  <c r="AW5" i="35"/>
  <c r="AX5" i="35"/>
  <c r="AY5" i="35"/>
  <c r="AZ5" i="35"/>
  <c r="BA5" i="35"/>
  <c r="D6" i="35"/>
  <c r="E6" i="35"/>
  <c r="F6" i="35"/>
  <c r="G6" i="35"/>
  <c r="H6" i="35"/>
  <c r="I6" i="35"/>
  <c r="J6" i="35"/>
  <c r="K6" i="35"/>
  <c r="L6" i="35"/>
  <c r="M6" i="35"/>
  <c r="N6" i="35"/>
  <c r="O6" i="35"/>
  <c r="P6" i="35"/>
  <c r="Q6" i="35"/>
  <c r="R6" i="35"/>
  <c r="S6" i="35"/>
  <c r="T6" i="35"/>
  <c r="U6" i="35"/>
  <c r="V6" i="35"/>
  <c r="W6" i="35"/>
  <c r="X6" i="35"/>
  <c r="Y6" i="35"/>
  <c r="Z6" i="35"/>
  <c r="AA6" i="35"/>
  <c r="AB6" i="35"/>
  <c r="AC6" i="35"/>
  <c r="AD6" i="35"/>
  <c r="AE6" i="35"/>
  <c r="AF6" i="35"/>
  <c r="AG6" i="35"/>
  <c r="AH6" i="35"/>
  <c r="AI6" i="35"/>
  <c r="AJ6" i="35"/>
  <c r="AK6" i="35"/>
  <c r="AL6" i="35"/>
  <c r="AM6" i="35"/>
  <c r="AN6" i="35"/>
  <c r="AO6" i="35"/>
  <c r="AP6" i="35"/>
  <c r="AQ6" i="35"/>
  <c r="AR6" i="35"/>
  <c r="AS6" i="35"/>
  <c r="AT6" i="35"/>
  <c r="AU6" i="35"/>
  <c r="AV6" i="35"/>
  <c r="AW6" i="35"/>
  <c r="AX6" i="35"/>
  <c r="AY6" i="35"/>
  <c r="AZ6" i="35"/>
  <c r="BA6" i="35"/>
  <c r="D7" i="35"/>
  <c r="E7" i="35"/>
  <c r="F7" i="35"/>
  <c r="G7" i="35"/>
  <c r="H7" i="35"/>
  <c r="I7" i="35"/>
  <c r="J7" i="35"/>
  <c r="K7" i="35"/>
  <c r="L7" i="35"/>
  <c r="M7" i="35"/>
  <c r="N7" i="35"/>
  <c r="O7" i="35"/>
  <c r="P7" i="35"/>
  <c r="Q7" i="35"/>
  <c r="R7" i="35"/>
  <c r="S7" i="35"/>
  <c r="T7" i="35"/>
  <c r="U7" i="35"/>
  <c r="V7" i="35"/>
  <c r="W7" i="35"/>
  <c r="X7" i="35"/>
  <c r="Y7" i="35"/>
  <c r="Z7" i="35"/>
  <c r="AA7" i="35"/>
  <c r="AB7" i="35"/>
  <c r="AC7" i="35"/>
  <c r="AD7" i="35"/>
  <c r="AE7" i="35"/>
  <c r="AF7" i="35"/>
  <c r="AG7" i="35"/>
  <c r="AH7" i="35"/>
  <c r="AI7" i="35"/>
  <c r="AJ7" i="35"/>
  <c r="AK7" i="35"/>
  <c r="AL7" i="35"/>
  <c r="AM7" i="35"/>
  <c r="AN7" i="35"/>
  <c r="AO7" i="35"/>
  <c r="AP7" i="35"/>
  <c r="AQ7" i="35"/>
  <c r="AR7" i="35"/>
  <c r="AS7" i="35"/>
  <c r="AT7" i="35"/>
  <c r="AU7" i="35"/>
  <c r="AV7" i="35"/>
  <c r="AW7" i="35"/>
  <c r="AX7" i="35"/>
  <c r="AY7" i="35"/>
  <c r="AZ7" i="35"/>
  <c r="BA7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Z8" i="35"/>
  <c r="AA8" i="35"/>
  <c r="AB8" i="35"/>
  <c r="AC8" i="35"/>
  <c r="AD8" i="35"/>
  <c r="AE8" i="35"/>
  <c r="AF8" i="35"/>
  <c r="AG8" i="35"/>
  <c r="AH8" i="35"/>
  <c r="AI8" i="35"/>
  <c r="AJ8" i="35"/>
  <c r="AK8" i="35"/>
  <c r="AL8" i="35"/>
  <c r="AM8" i="35"/>
  <c r="AN8" i="35"/>
  <c r="AO8" i="35"/>
  <c r="AP8" i="35"/>
  <c r="AQ8" i="35"/>
  <c r="AR8" i="35"/>
  <c r="AS8" i="35"/>
  <c r="AT8" i="35"/>
  <c r="AU8" i="35"/>
  <c r="AV8" i="35"/>
  <c r="AW8" i="35"/>
  <c r="AX8" i="35"/>
  <c r="AY8" i="35"/>
  <c r="AZ8" i="35"/>
  <c r="BA8" i="35"/>
  <c r="D9" i="35"/>
  <c r="E9" i="35"/>
  <c r="F9" i="35"/>
  <c r="G9" i="35"/>
  <c r="H9" i="35"/>
  <c r="I9" i="35"/>
  <c r="J9" i="35"/>
  <c r="K9" i="35"/>
  <c r="L9" i="35"/>
  <c r="M9" i="35"/>
  <c r="N9" i="35"/>
  <c r="O9" i="35"/>
  <c r="P9" i="35"/>
  <c r="Q9" i="35"/>
  <c r="R9" i="35"/>
  <c r="S9" i="35"/>
  <c r="T9" i="35"/>
  <c r="U9" i="35"/>
  <c r="V9" i="35"/>
  <c r="W9" i="35"/>
  <c r="X9" i="35"/>
  <c r="Y9" i="35"/>
  <c r="Z9" i="35"/>
  <c r="AA9" i="35"/>
  <c r="AB9" i="35"/>
  <c r="AC9" i="35"/>
  <c r="AD9" i="35"/>
  <c r="AE9" i="35"/>
  <c r="AF9" i="35"/>
  <c r="AG9" i="35"/>
  <c r="AH9" i="35"/>
  <c r="AI9" i="35"/>
  <c r="AJ9" i="35"/>
  <c r="AK9" i="35"/>
  <c r="AL9" i="35"/>
  <c r="AM9" i="35"/>
  <c r="AN9" i="35"/>
  <c r="AO9" i="35"/>
  <c r="AP9" i="35"/>
  <c r="AQ9" i="35"/>
  <c r="AR9" i="35"/>
  <c r="AS9" i="35"/>
  <c r="AT9" i="35"/>
  <c r="AU9" i="35"/>
  <c r="AV9" i="35"/>
  <c r="AW9" i="35"/>
  <c r="AX9" i="35"/>
  <c r="AY9" i="35"/>
  <c r="AZ9" i="35"/>
  <c r="BA9" i="35"/>
  <c r="D10" i="35"/>
  <c r="E10" i="35"/>
  <c r="F10" i="35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T10" i="35"/>
  <c r="U10" i="35"/>
  <c r="V10" i="35"/>
  <c r="W10" i="35"/>
  <c r="X10" i="35"/>
  <c r="Y10" i="35"/>
  <c r="Z10" i="35"/>
  <c r="AA10" i="35"/>
  <c r="AB10" i="35"/>
  <c r="AC10" i="35"/>
  <c r="AD10" i="35"/>
  <c r="AE10" i="35"/>
  <c r="AF10" i="35"/>
  <c r="AG10" i="35"/>
  <c r="AH10" i="35"/>
  <c r="AI10" i="35"/>
  <c r="AJ10" i="35"/>
  <c r="AK10" i="35"/>
  <c r="AL10" i="35"/>
  <c r="AM10" i="35"/>
  <c r="AN10" i="35"/>
  <c r="AO10" i="35"/>
  <c r="AP10" i="35"/>
  <c r="AQ10" i="35"/>
  <c r="AR10" i="35"/>
  <c r="AS10" i="35"/>
  <c r="AT10" i="35"/>
  <c r="AU10" i="35"/>
  <c r="AV10" i="35"/>
  <c r="AW10" i="35"/>
  <c r="AX10" i="35"/>
  <c r="AY10" i="35"/>
  <c r="AZ10" i="35"/>
  <c r="BA10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X11" i="35"/>
  <c r="Y11" i="35"/>
  <c r="Z11" i="35"/>
  <c r="AA11" i="35"/>
  <c r="AB11" i="35"/>
  <c r="AC11" i="35"/>
  <c r="AD11" i="35"/>
  <c r="AE11" i="35"/>
  <c r="AF11" i="35"/>
  <c r="AG11" i="35"/>
  <c r="AH11" i="35"/>
  <c r="AI11" i="35"/>
  <c r="AJ11" i="35"/>
  <c r="AK11" i="35"/>
  <c r="AL11" i="35"/>
  <c r="AM11" i="35"/>
  <c r="AN11" i="35"/>
  <c r="AO11" i="35"/>
  <c r="AP11" i="35"/>
  <c r="AQ11" i="35"/>
  <c r="AR11" i="35"/>
  <c r="AS11" i="35"/>
  <c r="AT11" i="35"/>
  <c r="AU11" i="35"/>
  <c r="AV11" i="35"/>
  <c r="AW11" i="35"/>
  <c r="AX11" i="35"/>
  <c r="AY11" i="35"/>
  <c r="AZ11" i="35"/>
  <c r="BA11" i="35"/>
  <c r="D12" i="35"/>
  <c r="E12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R12" i="35"/>
  <c r="S12" i="35"/>
  <c r="T12" i="35"/>
  <c r="U12" i="35"/>
  <c r="V12" i="35"/>
  <c r="W12" i="35"/>
  <c r="X12" i="35"/>
  <c r="Y12" i="35"/>
  <c r="Z12" i="35"/>
  <c r="AA12" i="35"/>
  <c r="AB12" i="35"/>
  <c r="AC12" i="35"/>
  <c r="AD12" i="35"/>
  <c r="AE12" i="35"/>
  <c r="AF12" i="35"/>
  <c r="AG12" i="35"/>
  <c r="AH12" i="35"/>
  <c r="AI12" i="35"/>
  <c r="AJ12" i="35"/>
  <c r="AK12" i="35"/>
  <c r="AL12" i="35"/>
  <c r="AM12" i="35"/>
  <c r="AN12" i="35"/>
  <c r="AO12" i="35"/>
  <c r="AP12" i="35"/>
  <c r="AQ12" i="35"/>
  <c r="AR12" i="35"/>
  <c r="AS12" i="35"/>
  <c r="AT12" i="35"/>
  <c r="AU12" i="35"/>
  <c r="AV12" i="35"/>
  <c r="AW12" i="35"/>
  <c r="AX12" i="35"/>
  <c r="AY12" i="35"/>
  <c r="AZ12" i="35"/>
  <c r="BA12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S13" i="35"/>
  <c r="T13" i="35"/>
  <c r="U13" i="35"/>
  <c r="V13" i="35"/>
  <c r="W13" i="35"/>
  <c r="X13" i="35"/>
  <c r="Y13" i="35"/>
  <c r="Z13" i="35"/>
  <c r="AA13" i="35"/>
  <c r="AB13" i="35"/>
  <c r="AC13" i="35"/>
  <c r="AD13" i="35"/>
  <c r="AE13" i="35"/>
  <c r="AF13" i="35"/>
  <c r="AG13" i="35"/>
  <c r="AH13" i="35"/>
  <c r="AI13" i="35"/>
  <c r="AJ13" i="35"/>
  <c r="AK13" i="35"/>
  <c r="AL13" i="35"/>
  <c r="AM13" i="35"/>
  <c r="AN13" i="35"/>
  <c r="AO13" i="35"/>
  <c r="AP13" i="35"/>
  <c r="AQ13" i="35"/>
  <c r="AR13" i="35"/>
  <c r="AS13" i="35"/>
  <c r="AT13" i="35"/>
  <c r="AU13" i="35"/>
  <c r="AV13" i="35"/>
  <c r="AW13" i="35"/>
  <c r="AX13" i="35"/>
  <c r="AY13" i="35"/>
  <c r="AZ13" i="35"/>
  <c r="BA13" i="35"/>
  <c r="D14" i="35"/>
  <c r="E14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R14" i="35"/>
  <c r="S14" i="35"/>
  <c r="T14" i="35"/>
  <c r="U14" i="35"/>
  <c r="V14" i="35"/>
  <c r="W14" i="35"/>
  <c r="X14" i="35"/>
  <c r="Y14" i="35"/>
  <c r="Z14" i="35"/>
  <c r="AA14" i="35"/>
  <c r="AB14" i="35"/>
  <c r="AC14" i="35"/>
  <c r="AD14" i="35"/>
  <c r="AE14" i="35"/>
  <c r="AF14" i="35"/>
  <c r="AG14" i="35"/>
  <c r="AH14" i="35"/>
  <c r="AI14" i="35"/>
  <c r="AJ14" i="35"/>
  <c r="AK14" i="35"/>
  <c r="AL14" i="35"/>
  <c r="AM14" i="35"/>
  <c r="AN14" i="35"/>
  <c r="AO14" i="35"/>
  <c r="AP14" i="35"/>
  <c r="AQ14" i="35"/>
  <c r="AR14" i="35"/>
  <c r="AS14" i="35"/>
  <c r="AT14" i="35"/>
  <c r="AU14" i="35"/>
  <c r="AV14" i="35"/>
  <c r="AW14" i="35"/>
  <c r="AX14" i="35"/>
  <c r="AY14" i="35"/>
  <c r="AZ14" i="35"/>
  <c r="BA14" i="35"/>
  <c r="D15" i="35"/>
  <c r="E15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R15" i="35"/>
  <c r="S15" i="35"/>
  <c r="T15" i="35"/>
  <c r="U15" i="35"/>
  <c r="V15" i="35"/>
  <c r="W15" i="35"/>
  <c r="X15" i="35"/>
  <c r="Y15" i="35"/>
  <c r="Z15" i="35"/>
  <c r="AA15" i="35"/>
  <c r="AB15" i="35"/>
  <c r="AC15" i="35"/>
  <c r="AD15" i="35"/>
  <c r="AE15" i="35"/>
  <c r="AF15" i="35"/>
  <c r="AG15" i="35"/>
  <c r="AH15" i="35"/>
  <c r="AI15" i="35"/>
  <c r="AJ15" i="35"/>
  <c r="AK15" i="35"/>
  <c r="AL15" i="35"/>
  <c r="AM15" i="35"/>
  <c r="AN15" i="35"/>
  <c r="AO15" i="35"/>
  <c r="AP15" i="35"/>
  <c r="AQ15" i="35"/>
  <c r="AR15" i="35"/>
  <c r="AS15" i="35"/>
  <c r="AT15" i="35"/>
  <c r="AU15" i="35"/>
  <c r="AV15" i="35"/>
  <c r="AW15" i="35"/>
  <c r="AX15" i="35"/>
  <c r="AY15" i="35"/>
  <c r="AZ15" i="35"/>
  <c r="BA15" i="35"/>
  <c r="D16" i="35"/>
  <c r="E16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R16" i="35"/>
  <c r="S16" i="35"/>
  <c r="T16" i="35"/>
  <c r="U16" i="35"/>
  <c r="V16" i="35"/>
  <c r="W16" i="35"/>
  <c r="X16" i="35"/>
  <c r="Y16" i="35"/>
  <c r="Z16" i="35"/>
  <c r="AA16" i="35"/>
  <c r="AB16" i="35"/>
  <c r="AC16" i="35"/>
  <c r="AD16" i="35"/>
  <c r="AE16" i="35"/>
  <c r="AF16" i="35"/>
  <c r="AG16" i="35"/>
  <c r="AH16" i="35"/>
  <c r="AI16" i="35"/>
  <c r="AJ16" i="35"/>
  <c r="AK16" i="35"/>
  <c r="AL16" i="35"/>
  <c r="AM16" i="35"/>
  <c r="AN16" i="35"/>
  <c r="AO16" i="35"/>
  <c r="AP16" i="35"/>
  <c r="AQ16" i="35"/>
  <c r="AR16" i="35"/>
  <c r="AS16" i="35"/>
  <c r="AT16" i="35"/>
  <c r="AU16" i="35"/>
  <c r="AV16" i="35"/>
  <c r="AW16" i="35"/>
  <c r="AX16" i="35"/>
  <c r="AY16" i="35"/>
  <c r="AZ16" i="35"/>
  <c r="BA16" i="35"/>
  <c r="D17" i="35"/>
  <c r="E17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R17" i="35"/>
  <c r="S17" i="35"/>
  <c r="T17" i="35"/>
  <c r="U17" i="35"/>
  <c r="V17" i="35"/>
  <c r="W17" i="35"/>
  <c r="X17" i="35"/>
  <c r="Y17" i="35"/>
  <c r="Z17" i="35"/>
  <c r="AA17" i="35"/>
  <c r="AB17" i="35"/>
  <c r="AC17" i="35"/>
  <c r="AD17" i="35"/>
  <c r="AE17" i="35"/>
  <c r="AF17" i="35"/>
  <c r="AG17" i="35"/>
  <c r="AH17" i="35"/>
  <c r="AI17" i="35"/>
  <c r="AJ17" i="35"/>
  <c r="AK17" i="35"/>
  <c r="AL17" i="35"/>
  <c r="AM17" i="35"/>
  <c r="AN17" i="35"/>
  <c r="AO17" i="35"/>
  <c r="AP17" i="35"/>
  <c r="AQ17" i="35"/>
  <c r="AR17" i="35"/>
  <c r="AS17" i="35"/>
  <c r="AT17" i="35"/>
  <c r="AU17" i="35"/>
  <c r="AV17" i="35"/>
  <c r="AW17" i="35"/>
  <c r="AX17" i="35"/>
  <c r="AY17" i="35"/>
  <c r="AZ17" i="35"/>
  <c r="BA17" i="35"/>
  <c r="D18" i="35"/>
  <c r="E18" i="35"/>
  <c r="F18" i="35"/>
  <c r="G18" i="35"/>
  <c r="H18" i="35"/>
  <c r="I18" i="35"/>
  <c r="J18" i="35"/>
  <c r="K18" i="35"/>
  <c r="L18" i="35"/>
  <c r="M18" i="35"/>
  <c r="N18" i="35"/>
  <c r="O18" i="35"/>
  <c r="P18" i="35"/>
  <c r="Q18" i="35"/>
  <c r="R18" i="35"/>
  <c r="S18" i="35"/>
  <c r="T18" i="35"/>
  <c r="U18" i="35"/>
  <c r="V18" i="35"/>
  <c r="W18" i="35"/>
  <c r="X18" i="35"/>
  <c r="Y18" i="35"/>
  <c r="Z18" i="35"/>
  <c r="AA18" i="35"/>
  <c r="AB18" i="35"/>
  <c r="AC18" i="35"/>
  <c r="AD18" i="35"/>
  <c r="AE18" i="35"/>
  <c r="AF18" i="35"/>
  <c r="AG18" i="35"/>
  <c r="AH18" i="35"/>
  <c r="AI18" i="35"/>
  <c r="AJ18" i="35"/>
  <c r="AK18" i="35"/>
  <c r="AL18" i="35"/>
  <c r="AM18" i="35"/>
  <c r="AN18" i="35"/>
  <c r="AO18" i="35"/>
  <c r="AP18" i="35"/>
  <c r="AQ18" i="35"/>
  <c r="AR18" i="35"/>
  <c r="AS18" i="35"/>
  <c r="AT18" i="35"/>
  <c r="AU18" i="35"/>
  <c r="AV18" i="35"/>
  <c r="AW18" i="35"/>
  <c r="AX18" i="35"/>
  <c r="AY18" i="35"/>
  <c r="AZ18" i="35"/>
  <c r="BA18" i="35"/>
  <c r="D19" i="35"/>
  <c r="E19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R19" i="35"/>
  <c r="S19" i="35"/>
  <c r="T19" i="35"/>
  <c r="U19" i="35"/>
  <c r="V19" i="35"/>
  <c r="W19" i="35"/>
  <c r="X19" i="35"/>
  <c r="Y19" i="35"/>
  <c r="Z19" i="35"/>
  <c r="AA19" i="35"/>
  <c r="AB19" i="35"/>
  <c r="AC19" i="35"/>
  <c r="AD19" i="35"/>
  <c r="AE19" i="35"/>
  <c r="AF19" i="35"/>
  <c r="AG19" i="35"/>
  <c r="AH19" i="35"/>
  <c r="AI19" i="35"/>
  <c r="AJ19" i="35"/>
  <c r="AK19" i="35"/>
  <c r="AL19" i="35"/>
  <c r="AM19" i="35"/>
  <c r="AN19" i="35"/>
  <c r="AO19" i="35"/>
  <c r="AP19" i="35"/>
  <c r="AQ19" i="35"/>
  <c r="AR19" i="35"/>
  <c r="AS19" i="35"/>
  <c r="AT19" i="35"/>
  <c r="AU19" i="35"/>
  <c r="AV19" i="35"/>
  <c r="AW19" i="35"/>
  <c r="AX19" i="35"/>
  <c r="AY19" i="35"/>
  <c r="AZ19" i="35"/>
  <c r="BA19" i="35"/>
  <c r="D20" i="35"/>
  <c r="E20" i="35"/>
  <c r="F20" i="35"/>
  <c r="G20" i="35"/>
  <c r="H20" i="35"/>
  <c r="I20" i="35"/>
  <c r="J20" i="35"/>
  <c r="K20" i="35"/>
  <c r="L20" i="35"/>
  <c r="M20" i="35"/>
  <c r="N20" i="35"/>
  <c r="O20" i="35"/>
  <c r="P20" i="35"/>
  <c r="Q20" i="35"/>
  <c r="R20" i="35"/>
  <c r="S20" i="35"/>
  <c r="T20" i="35"/>
  <c r="U20" i="35"/>
  <c r="V20" i="35"/>
  <c r="W20" i="35"/>
  <c r="X20" i="35"/>
  <c r="Y20" i="35"/>
  <c r="Z20" i="35"/>
  <c r="AA20" i="35"/>
  <c r="AB20" i="35"/>
  <c r="AC20" i="35"/>
  <c r="AD20" i="35"/>
  <c r="AE20" i="35"/>
  <c r="AF20" i="35"/>
  <c r="AG20" i="35"/>
  <c r="AH20" i="35"/>
  <c r="AI20" i="35"/>
  <c r="AJ20" i="35"/>
  <c r="AK20" i="35"/>
  <c r="AL20" i="35"/>
  <c r="AM20" i="35"/>
  <c r="AN20" i="35"/>
  <c r="AO20" i="35"/>
  <c r="AP20" i="35"/>
  <c r="AQ20" i="35"/>
  <c r="AR20" i="35"/>
  <c r="AS20" i="35"/>
  <c r="AT20" i="35"/>
  <c r="AU20" i="35"/>
  <c r="AV20" i="35"/>
  <c r="AW20" i="35"/>
  <c r="AX20" i="35"/>
  <c r="AY20" i="35"/>
  <c r="AZ20" i="35"/>
  <c r="BA20" i="35"/>
  <c r="D21" i="35"/>
  <c r="E21" i="35"/>
  <c r="F21" i="35"/>
  <c r="G21" i="35"/>
  <c r="H21" i="35"/>
  <c r="I21" i="35"/>
  <c r="J21" i="35"/>
  <c r="K21" i="35"/>
  <c r="L21" i="35"/>
  <c r="M21" i="35"/>
  <c r="N21" i="35"/>
  <c r="O21" i="35"/>
  <c r="P21" i="35"/>
  <c r="Q21" i="35"/>
  <c r="R21" i="35"/>
  <c r="S21" i="35"/>
  <c r="T21" i="35"/>
  <c r="U21" i="35"/>
  <c r="V21" i="35"/>
  <c r="W21" i="35"/>
  <c r="X21" i="35"/>
  <c r="Y21" i="35"/>
  <c r="Z21" i="35"/>
  <c r="AA21" i="35"/>
  <c r="AB21" i="35"/>
  <c r="AC21" i="35"/>
  <c r="AD21" i="35"/>
  <c r="AE21" i="35"/>
  <c r="AF21" i="35"/>
  <c r="AG21" i="35"/>
  <c r="AH21" i="35"/>
  <c r="AI21" i="35"/>
  <c r="AJ21" i="35"/>
  <c r="AK21" i="35"/>
  <c r="AL21" i="35"/>
  <c r="AM21" i="35"/>
  <c r="AN21" i="35"/>
  <c r="AO21" i="35"/>
  <c r="AP21" i="35"/>
  <c r="AQ21" i="35"/>
  <c r="AR21" i="35"/>
  <c r="AS21" i="35"/>
  <c r="AT21" i="35"/>
  <c r="AU21" i="35"/>
  <c r="AV21" i="35"/>
  <c r="AW21" i="35"/>
  <c r="AX21" i="35"/>
  <c r="AY21" i="35"/>
  <c r="AZ21" i="35"/>
  <c r="BA21" i="35"/>
  <c r="D22" i="35"/>
  <c r="E22" i="35"/>
  <c r="F22" i="35"/>
  <c r="G22" i="35"/>
  <c r="H22" i="35"/>
  <c r="I22" i="35"/>
  <c r="J22" i="35"/>
  <c r="K22" i="35"/>
  <c r="L22" i="35"/>
  <c r="M22" i="35"/>
  <c r="N22" i="35"/>
  <c r="O22" i="35"/>
  <c r="P22" i="35"/>
  <c r="Q22" i="35"/>
  <c r="R22" i="35"/>
  <c r="S22" i="35"/>
  <c r="T22" i="35"/>
  <c r="U22" i="35"/>
  <c r="V22" i="35"/>
  <c r="W22" i="35"/>
  <c r="X22" i="35"/>
  <c r="Y22" i="35"/>
  <c r="Z22" i="35"/>
  <c r="AA22" i="35"/>
  <c r="AB22" i="35"/>
  <c r="AC22" i="35"/>
  <c r="AD22" i="35"/>
  <c r="AE22" i="35"/>
  <c r="AF22" i="35"/>
  <c r="AG22" i="35"/>
  <c r="AH22" i="35"/>
  <c r="AI22" i="35"/>
  <c r="AJ22" i="35"/>
  <c r="AK22" i="35"/>
  <c r="AL22" i="35"/>
  <c r="AM22" i="35"/>
  <c r="AN22" i="35"/>
  <c r="AO22" i="35"/>
  <c r="AP22" i="35"/>
  <c r="AQ22" i="35"/>
  <c r="AR22" i="35"/>
  <c r="AS22" i="35"/>
  <c r="AT22" i="35"/>
  <c r="AU22" i="35"/>
  <c r="AV22" i="35"/>
  <c r="AW22" i="35"/>
  <c r="AX22" i="35"/>
  <c r="AY22" i="35"/>
  <c r="AZ22" i="35"/>
  <c r="BA22" i="35"/>
  <c r="D23" i="35"/>
  <c r="E23" i="35"/>
  <c r="F23" i="35"/>
  <c r="G23" i="35"/>
  <c r="H23" i="35"/>
  <c r="I23" i="35"/>
  <c r="J23" i="35"/>
  <c r="K23" i="35"/>
  <c r="L23" i="35"/>
  <c r="M23" i="35"/>
  <c r="N23" i="35"/>
  <c r="O23" i="35"/>
  <c r="P23" i="35"/>
  <c r="Q23" i="35"/>
  <c r="R23" i="35"/>
  <c r="S23" i="35"/>
  <c r="T23" i="35"/>
  <c r="U23" i="35"/>
  <c r="V23" i="35"/>
  <c r="W23" i="35"/>
  <c r="X23" i="35"/>
  <c r="Y23" i="35"/>
  <c r="Z23" i="35"/>
  <c r="AA23" i="35"/>
  <c r="AB23" i="35"/>
  <c r="AC23" i="35"/>
  <c r="AD23" i="35"/>
  <c r="AE23" i="35"/>
  <c r="AF23" i="35"/>
  <c r="AG23" i="35"/>
  <c r="AH23" i="35"/>
  <c r="AI23" i="35"/>
  <c r="AJ23" i="35"/>
  <c r="AK23" i="35"/>
  <c r="AL23" i="35"/>
  <c r="AM23" i="35"/>
  <c r="AN23" i="35"/>
  <c r="AO23" i="35"/>
  <c r="AP23" i="35"/>
  <c r="AQ23" i="35"/>
  <c r="AR23" i="35"/>
  <c r="AS23" i="35"/>
  <c r="AT23" i="35"/>
  <c r="AU23" i="35"/>
  <c r="AV23" i="35"/>
  <c r="AW23" i="35"/>
  <c r="AX23" i="35"/>
  <c r="AY23" i="35"/>
  <c r="AZ23" i="35"/>
  <c r="BA23" i="35"/>
  <c r="D24" i="35"/>
  <c r="E24" i="35"/>
  <c r="F24" i="35"/>
  <c r="G24" i="35"/>
  <c r="H24" i="35"/>
  <c r="I24" i="35"/>
  <c r="J24" i="35"/>
  <c r="K24" i="35"/>
  <c r="L24" i="35"/>
  <c r="M24" i="35"/>
  <c r="N24" i="35"/>
  <c r="O24" i="35"/>
  <c r="P24" i="35"/>
  <c r="Q24" i="35"/>
  <c r="R24" i="35"/>
  <c r="S24" i="35"/>
  <c r="T24" i="35"/>
  <c r="U24" i="35"/>
  <c r="V24" i="35"/>
  <c r="W24" i="35"/>
  <c r="X24" i="35"/>
  <c r="Y24" i="35"/>
  <c r="Z24" i="35"/>
  <c r="AA24" i="35"/>
  <c r="AB24" i="35"/>
  <c r="AC24" i="35"/>
  <c r="AD24" i="35"/>
  <c r="AE24" i="35"/>
  <c r="AF24" i="35"/>
  <c r="AG24" i="35"/>
  <c r="AH24" i="35"/>
  <c r="AI24" i="35"/>
  <c r="AJ24" i="35"/>
  <c r="AK24" i="35"/>
  <c r="AL24" i="35"/>
  <c r="AM24" i="35"/>
  <c r="AN24" i="35"/>
  <c r="AO24" i="35"/>
  <c r="AP24" i="35"/>
  <c r="AQ24" i="35"/>
  <c r="AR24" i="35"/>
  <c r="AS24" i="35"/>
  <c r="AT24" i="35"/>
  <c r="AU24" i="35"/>
  <c r="AV24" i="35"/>
  <c r="AW24" i="35"/>
  <c r="AX24" i="35"/>
  <c r="AY24" i="35"/>
  <c r="AZ24" i="35"/>
  <c r="BA24" i="35"/>
  <c r="D25" i="35"/>
  <c r="E25" i="35"/>
  <c r="F25" i="35"/>
  <c r="G25" i="35"/>
  <c r="H25" i="35"/>
  <c r="I25" i="35"/>
  <c r="J25" i="35"/>
  <c r="K25" i="35"/>
  <c r="L25" i="35"/>
  <c r="M25" i="35"/>
  <c r="N25" i="35"/>
  <c r="O25" i="35"/>
  <c r="P25" i="35"/>
  <c r="Q25" i="35"/>
  <c r="R25" i="35"/>
  <c r="S25" i="35"/>
  <c r="T25" i="35"/>
  <c r="U25" i="35"/>
  <c r="V25" i="35"/>
  <c r="W25" i="35"/>
  <c r="X25" i="35"/>
  <c r="Y25" i="35"/>
  <c r="Z25" i="35"/>
  <c r="AA25" i="35"/>
  <c r="AB25" i="35"/>
  <c r="AC25" i="35"/>
  <c r="AD25" i="35"/>
  <c r="AE25" i="35"/>
  <c r="AF25" i="35"/>
  <c r="AG25" i="35"/>
  <c r="AH25" i="35"/>
  <c r="AI25" i="35"/>
  <c r="AJ25" i="35"/>
  <c r="AK25" i="35"/>
  <c r="AL25" i="35"/>
  <c r="AM25" i="35"/>
  <c r="AN25" i="35"/>
  <c r="AO25" i="35"/>
  <c r="AP25" i="35"/>
  <c r="AQ25" i="35"/>
  <c r="AR25" i="35"/>
  <c r="AS25" i="35"/>
  <c r="AT25" i="35"/>
  <c r="AU25" i="35"/>
  <c r="AV25" i="35"/>
  <c r="AW25" i="35"/>
  <c r="AX25" i="35"/>
  <c r="AY25" i="35"/>
  <c r="AZ25" i="35"/>
  <c r="BA25" i="35"/>
  <c r="D26" i="35"/>
  <c r="E26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R26" i="35"/>
  <c r="S26" i="35"/>
  <c r="T26" i="35"/>
  <c r="U26" i="35"/>
  <c r="V26" i="35"/>
  <c r="W26" i="35"/>
  <c r="X26" i="35"/>
  <c r="Y26" i="35"/>
  <c r="Z26" i="35"/>
  <c r="AA26" i="35"/>
  <c r="AB26" i="35"/>
  <c r="AC26" i="35"/>
  <c r="AD26" i="35"/>
  <c r="AE26" i="35"/>
  <c r="AF26" i="35"/>
  <c r="AG26" i="35"/>
  <c r="AH26" i="35"/>
  <c r="AI26" i="35"/>
  <c r="AJ26" i="35"/>
  <c r="AK26" i="35"/>
  <c r="AL26" i="35"/>
  <c r="AM26" i="35"/>
  <c r="AN26" i="35"/>
  <c r="AO26" i="35"/>
  <c r="AP26" i="35"/>
  <c r="AQ26" i="35"/>
  <c r="AR26" i="35"/>
  <c r="AS26" i="35"/>
  <c r="AT26" i="35"/>
  <c r="AU26" i="35"/>
  <c r="AV26" i="35"/>
  <c r="AW26" i="35"/>
  <c r="AX26" i="35"/>
  <c r="AY26" i="35"/>
  <c r="AZ26" i="35"/>
  <c r="BA26" i="35"/>
  <c r="D27" i="35"/>
  <c r="E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R27" i="35"/>
  <c r="S27" i="35"/>
  <c r="T27" i="35"/>
  <c r="U27" i="35"/>
  <c r="V27" i="35"/>
  <c r="W27" i="35"/>
  <c r="X27" i="35"/>
  <c r="Y27" i="35"/>
  <c r="Z27" i="35"/>
  <c r="AA27" i="35"/>
  <c r="AB27" i="35"/>
  <c r="AC27" i="35"/>
  <c r="AD27" i="35"/>
  <c r="AE27" i="35"/>
  <c r="AF27" i="35"/>
  <c r="AG27" i="35"/>
  <c r="AH27" i="35"/>
  <c r="AI27" i="35"/>
  <c r="AJ27" i="35"/>
  <c r="AK27" i="35"/>
  <c r="AL27" i="35"/>
  <c r="AM27" i="35"/>
  <c r="AN27" i="35"/>
  <c r="AO27" i="35"/>
  <c r="AP27" i="35"/>
  <c r="AQ27" i="35"/>
  <c r="AR27" i="35"/>
  <c r="AS27" i="35"/>
  <c r="AT27" i="35"/>
  <c r="AU27" i="35"/>
  <c r="AV27" i="35"/>
  <c r="AW27" i="35"/>
  <c r="AX27" i="35"/>
  <c r="AY27" i="35"/>
  <c r="AZ27" i="35"/>
  <c r="BA27" i="35"/>
  <c r="D28" i="35"/>
  <c r="E28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R28" i="35"/>
  <c r="S28" i="35"/>
  <c r="T28" i="35"/>
  <c r="U28" i="35"/>
  <c r="V28" i="35"/>
  <c r="W28" i="35"/>
  <c r="X28" i="35"/>
  <c r="Y28" i="35"/>
  <c r="Z28" i="35"/>
  <c r="AA28" i="35"/>
  <c r="AB28" i="35"/>
  <c r="AC28" i="35"/>
  <c r="AD28" i="35"/>
  <c r="AE28" i="35"/>
  <c r="AF28" i="35"/>
  <c r="AG28" i="35"/>
  <c r="AH28" i="35"/>
  <c r="AI28" i="35"/>
  <c r="AJ28" i="35"/>
  <c r="AK28" i="35"/>
  <c r="AL28" i="35"/>
  <c r="AM28" i="35"/>
  <c r="AN28" i="35"/>
  <c r="AO28" i="35"/>
  <c r="AP28" i="35"/>
  <c r="AQ28" i="35"/>
  <c r="AR28" i="35"/>
  <c r="AS28" i="35"/>
  <c r="AT28" i="35"/>
  <c r="AU28" i="35"/>
  <c r="AV28" i="35"/>
  <c r="AW28" i="35"/>
  <c r="AX28" i="35"/>
  <c r="AY28" i="35"/>
  <c r="AZ28" i="35"/>
  <c r="BA28" i="35"/>
  <c r="D29" i="35"/>
  <c r="E29" i="35"/>
  <c r="F29" i="35"/>
  <c r="G29" i="35"/>
  <c r="H29" i="35"/>
  <c r="I29" i="35"/>
  <c r="J29" i="35"/>
  <c r="K29" i="35"/>
  <c r="L29" i="35"/>
  <c r="M29" i="35"/>
  <c r="N29" i="35"/>
  <c r="O29" i="35"/>
  <c r="P29" i="35"/>
  <c r="Q29" i="35"/>
  <c r="R29" i="35"/>
  <c r="S29" i="35"/>
  <c r="T29" i="35"/>
  <c r="U29" i="35"/>
  <c r="V29" i="35"/>
  <c r="W29" i="35"/>
  <c r="X29" i="35"/>
  <c r="Y29" i="35"/>
  <c r="Z29" i="35"/>
  <c r="AA29" i="35"/>
  <c r="AB29" i="35"/>
  <c r="AC29" i="35"/>
  <c r="AD29" i="35"/>
  <c r="AE29" i="35"/>
  <c r="AF29" i="35"/>
  <c r="AG29" i="35"/>
  <c r="AH29" i="35"/>
  <c r="AI29" i="35"/>
  <c r="AJ29" i="35"/>
  <c r="AK29" i="35"/>
  <c r="AL29" i="35"/>
  <c r="AM29" i="35"/>
  <c r="AN29" i="35"/>
  <c r="AO29" i="35"/>
  <c r="AP29" i="35"/>
  <c r="AQ29" i="35"/>
  <c r="AR29" i="35"/>
  <c r="AS29" i="35"/>
  <c r="AT29" i="35"/>
  <c r="AU29" i="35"/>
  <c r="AV29" i="35"/>
  <c r="AW29" i="35"/>
  <c r="AX29" i="35"/>
  <c r="AY29" i="35"/>
  <c r="AZ29" i="35"/>
  <c r="BA29" i="35"/>
  <c r="D30" i="35"/>
  <c r="E30" i="35"/>
  <c r="F30" i="35"/>
  <c r="G30" i="35"/>
  <c r="H30" i="35"/>
  <c r="I30" i="35"/>
  <c r="J30" i="35"/>
  <c r="K30" i="35"/>
  <c r="L30" i="35"/>
  <c r="M30" i="35"/>
  <c r="N30" i="35"/>
  <c r="O30" i="35"/>
  <c r="P30" i="35"/>
  <c r="Q30" i="35"/>
  <c r="R30" i="35"/>
  <c r="S30" i="35"/>
  <c r="T30" i="35"/>
  <c r="U30" i="35"/>
  <c r="V30" i="35"/>
  <c r="W30" i="35"/>
  <c r="X30" i="35"/>
  <c r="Y30" i="35"/>
  <c r="Z30" i="35"/>
  <c r="AA30" i="35"/>
  <c r="AB30" i="35"/>
  <c r="AC30" i="35"/>
  <c r="AD30" i="35"/>
  <c r="AE30" i="35"/>
  <c r="AF30" i="35"/>
  <c r="AG30" i="35"/>
  <c r="AH30" i="35"/>
  <c r="AI30" i="35"/>
  <c r="AJ30" i="35"/>
  <c r="AK30" i="35"/>
  <c r="AL30" i="35"/>
  <c r="AM30" i="35"/>
  <c r="AN30" i="35"/>
  <c r="AO30" i="35"/>
  <c r="AP30" i="35"/>
  <c r="AQ30" i="35"/>
  <c r="AR30" i="35"/>
  <c r="AS30" i="35"/>
  <c r="AT30" i="35"/>
  <c r="AU30" i="35"/>
  <c r="AV30" i="35"/>
  <c r="AW30" i="35"/>
  <c r="AX30" i="35"/>
  <c r="AY30" i="35"/>
  <c r="AZ30" i="35"/>
  <c r="BA30" i="35"/>
  <c r="D31" i="35"/>
  <c r="E31" i="35"/>
  <c r="F31" i="35"/>
  <c r="G31" i="35"/>
  <c r="H31" i="35"/>
  <c r="I31" i="35"/>
  <c r="J31" i="35"/>
  <c r="K31" i="35"/>
  <c r="L31" i="35"/>
  <c r="M31" i="35"/>
  <c r="N31" i="35"/>
  <c r="O31" i="35"/>
  <c r="P31" i="35"/>
  <c r="Q31" i="35"/>
  <c r="R31" i="35"/>
  <c r="S31" i="35"/>
  <c r="T31" i="35"/>
  <c r="U31" i="35"/>
  <c r="V31" i="35"/>
  <c r="W31" i="35"/>
  <c r="X31" i="35"/>
  <c r="Y31" i="35"/>
  <c r="Z31" i="35"/>
  <c r="AA31" i="35"/>
  <c r="AB31" i="35"/>
  <c r="AC31" i="35"/>
  <c r="AD31" i="35"/>
  <c r="AE31" i="35"/>
  <c r="AF31" i="35"/>
  <c r="AG31" i="35"/>
  <c r="AH31" i="35"/>
  <c r="AI31" i="35"/>
  <c r="AJ31" i="35"/>
  <c r="AK31" i="35"/>
  <c r="AL31" i="35"/>
  <c r="AM31" i="35"/>
  <c r="AN31" i="35"/>
  <c r="AO31" i="35"/>
  <c r="AP31" i="35"/>
  <c r="AQ31" i="35"/>
  <c r="AR31" i="35"/>
  <c r="AS31" i="35"/>
  <c r="AT31" i="35"/>
  <c r="AU31" i="35"/>
  <c r="AV31" i="35"/>
  <c r="AW31" i="35"/>
  <c r="AX31" i="35"/>
  <c r="AY31" i="35"/>
  <c r="AZ31" i="35"/>
  <c r="BA31" i="35"/>
  <c r="D32" i="35"/>
  <c r="E32" i="35"/>
  <c r="F32" i="35"/>
  <c r="G32" i="35"/>
  <c r="H32" i="35"/>
  <c r="I32" i="35"/>
  <c r="J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X32" i="35"/>
  <c r="Y32" i="35"/>
  <c r="Z32" i="35"/>
  <c r="AA32" i="35"/>
  <c r="AB32" i="35"/>
  <c r="AC32" i="35"/>
  <c r="AD32" i="35"/>
  <c r="AE32" i="35"/>
  <c r="AF32" i="35"/>
  <c r="AG32" i="35"/>
  <c r="AH32" i="35"/>
  <c r="AI32" i="35"/>
  <c r="AJ32" i="35"/>
  <c r="AK32" i="35"/>
  <c r="AL32" i="35"/>
  <c r="AM32" i="35"/>
  <c r="AN32" i="35"/>
  <c r="AO32" i="35"/>
  <c r="AP32" i="35"/>
  <c r="AQ32" i="35"/>
  <c r="AR32" i="35"/>
  <c r="AS32" i="35"/>
  <c r="AT32" i="35"/>
  <c r="AU32" i="35"/>
  <c r="AV32" i="35"/>
  <c r="AW32" i="35"/>
  <c r="AX32" i="35"/>
  <c r="AY32" i="35"/>
  <c r="AZ32" i="35"/>
  <c r="BA32" i="35"/>
  <c r="D33" i="35"/>
  <c r="E33" i="35"/>
  <c r="F33" i="35"/>
  <c r="G33" i="35"/>
  <c r="H33" i="35"/>
  <c r="I33" i="35"/>
  <c r="J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X33" i="35"/>
  <c r="Y33" i="35"/>
  <c r="Z33" i="35"/>
  <c r="AA33" i="35"/>
  <c r="AB33" i="35"/>
  <c r="AC33" i="35"/>
  <c r="AD33" i="35"/>
  <c r="AE33" i="35"/>
  <c r="AF33" i="35"/>
  <c r="AG33" i="35"/>
  <c r="AH33" i="35"/>
  <c r="AI33" i="35"/>
  <c r="AJ33" i="35"/>
  <c r="AK33" i="35"/>
  <c r="AL33" i="35"/>
  <c r="AM33" i="35"/>
  <c r="AN33" i="35"/>
  <c r="AO33" i="35"/>
  <c r="AP33" i="35"/>
  <c r="AQ33" i="35"/>
  <c r="AR33" i="35"/>
  <c r="AS33" i="35"/>
  <c r="AT33" i="35"/>
  <c r="AU33" i="35"/>
  <c r="AV33" i="35"/>
  <c r="AW33" i="35"/>
  <c r="AX33" i="35"/>
  <c r="AY33" i="35"/>
  <c r="AZ33" i="35"/>
  <c r="BA33" i="35"/>
  <c r="D34" i="35"/>
  <c r="E34" i="35"/>
  <c r="F34" i="35"/>
  <c r="G34" i="35"/>
  <c r="H34" i="35"/>
  <c r="I34" i="35"/>
  <c r="J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X34" i="35"/>
  <c r="Y34" i="35"/>
  <c r="Z34" i="35"/>
  <c r="AA34" i="35"/>
  <c r="AB34" i="35"/>
  <c r="AC34" i="35"/>
  <c r="AD34" i="35"/>
  <c r="AE34" i="35"/>
  <c r="AF34" i="35"/>
  <c r="AG34" i="35"/>
  <c r="AH34" i="35"/>
  <c r="AI34" i="35"/>
  <c r="AJ34" i="35"/>
  <c r="AK34" i="35"/>
  <c r="AL34" i="35"/>
  <c r="AM34" i="35"/>
  <c r="AN34" i="35"/>
  <c r="AO34" i="35"/>
  <c r="AP34" i="35"/>
  <c r="AQ34" i="35"/>
  <c r="AR34" i="35"/>
  <c r="AS34" i="35"/>
  <c r="AT34" i="35"/>
  <c r="AU34" i="35"/>
  <c r="AV34" i="35"/>
  <c r="AW34" i="35"/>
  <c r="AX34" i="35"/>
  <c r="AY34" i="35"/>
  <c r="AZ34" i="35"/>
  <c r="BA34" i="35"/>
  <c r="D35" i="35"/>
  <c r="E35" i="35"/>
  <c r="F35" i="35"/>
  <c r="G35" i="35"/>
  <c r="H35" i="35"/>
  <c r="I35" i="35"/>
  <c r="J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X35" i="35"/>
  <c r="Y35" i="35"/>
  <c r="Z35" i="35"/>
  <c r="AA35" i="35"/>
  <c r="AB35" i="35"/>
  <c r="AC35" i="35"/>
  <c r="AD35" i="35"/>
  <c r="AE35" i="35"/>
  <c r="AF35" i="35"/>
  <c r="AG35" i="35"/>
  <c r="AH35" i="35"/>
  <c r="AI35" i="35"/>
  <c r="AJ35" i="35"/>
  <c r="AK35" i="35"/>
  <c r="AL35" i="35"/>
  <c r="AM35" i="35"/>
  <c r="AN35" i="35"/>
  <c r="AO35" i="35"/>
  <c r="AP35" i="35"/>
  <c r="AQ35" i="35"/>
  <c r="AR35" i="35"/>
  <c r="AS35" i="35"/>
  <c r="AT35" i="35"/>
  <c r="AU35" i="35"/>
  <c r="AV35" i="35"/>
  <c r="AW35" i="35"/>
  <c r="AX35" i="35"/>
  <c r="AY35" i="35"/>
  <c r="AZ35" i="35"/>
  <c r="BA35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X36" i="35"/>
  <c r="Y36" i="35"/>
  <c r="Z36" i="35"/>
  <c r="AA36" i="35"/>
  <c r="AB36" i="35"/>
  <c r="AC36" i="35"/>
  <c r="AD36" i="35"/>
  <c r="AE36" i="35"/>
  <c r="AF36" i="35"/>
  <c r="AG36" i="35"/>
  <c r="AH36" i="35"/>
  <c r="AI36" i="35"/>
  <c r="AJ36" i="35"/>
  <c r="AK36" i="35"/>
  <c r="AL36" i="35"/>
  <c r="AM36" i="35"/>
  <c r="AN36" i="35"/>
  <c r="AO36" i="35"/>
  <c r="AP36" i="35"/>
  <c r="AQ36" i="35"/>
  <c r="AR36" i="35"/>
  <c r="AS36" i="35"/>
  <c r="AT36" i="35"/>
  <c r="AU36" i="35"/>
  <c r="AV36" i="35"/>
  <c r="AW36" i="35"/>
  <c r="AX36" i="35"/>
  <c r="AY36" i="35"/>
  <c r="AZ36" i="35"/>
  <c r="BA36" i="35"/>
  <c r="D37" i="35"/>
  <c r="E37" i="35"/>
  <c r="F37" i="35"/>
  <c r="G37" i="35"/>
  <c r="H37" i="35"/>
  <c r="I37" i="35"/>
  <c r="J37" i="35"/>
  <c r="K37" i="35"/>
  <c r="L37" i="35"/>
  <c r="M37" i="35"/>
  <c r="N37" i="35"/>
  <c r="O37" i="35"/>
  <c r="P37" i="35"/>
  <c r="Q37" i="35"/>
  <c r="R37" i="35"/>
  <c r="S37" i="35"/>
  <c r="T37" i="35"/>
  <c r="U37" i="35"/>
  <c r="V37" i="35"/>
  <c r="W37" i="35"/>
  <c r="X37" i="35"/>
  <c r="Y37" i="35"/>
  <c r="Z37" i="35"/>
  <c r="AA37" i="35"/>
  <c r="AB37" i="35"/>
  <c r="AC37" i="35"/>
  <c r="AD37" i="35"/>
  <c r="AE37" i="35"/>
  <c r="AF37" i="35"/>
  <c r="AG37" i="35"/>
  <c r="AH37" i="35"/>
  <c r="AI37" i="35"/>
  <c r="AJ37" i="35"/>
  <c r="AK37" i="35"/>
  <c r="AL37" i="35"/>
  <c r="AM37" i="35"/>
  <c r="AN37" i="35"/>
  <c r="AO37" i="35"/>
  <c r="AP37" i="35"/>
  <c r="AQ37" i="35"/>
  <c r="AR37" i="35"/>
  <c r="AS37" i="35"/>
  <c r="AT37" i="35"/>
  <c r="AU37" i="35"/>
  <c r="AV37" i="35"/>
  <c r="AW37" i="35"/>
  <c r="AX37" i="35"/>
  <c r="AY37" i="35"/>
  <c r="AZ37" i="35"/>
  <c r="BA37" i="35"/>
  <c r="D38" i="35"/>
  <c r="E38" i="35"/>
  <c r="F38" i="35"/>
  <c r="G38" i="35"/>
  <c r="H38" i="35"/>
  <c r="I38" i="35"/>
  <c r="J38" i="35"/>
  <c r="K38" i="35"/>
  <c r="L38" i="35"/>
  <c r="M38" i="35"/>
  <c r="N38" i="35"/>
  <c r="O38" i="35"/>
  <c r="P38" i="35"/>
  <c r="Q38" i="35"/>
  <c r="R38" i="35"/>
  <c r="S38" i="35"/>
  <c r="T38" i="35"/>
  <c r="U38" i="35"/>
  <c r="V38" i="35"/>
  <c r="W38" i="35"/>
  <c r="X38" i="35"/>
  <c r="Y38" i="35"/>
  <c r="Z38" i="35"/>
  <c r="AA38" i="35"/>
  <c r="AB38" i="35"/>
  <c r="AC38" i="35"/>
  <c r="AD38" i="35"/>
  <c r="AE38" i="35"/>
  <c r="AF38" i="35"/>
  <c r="AG38" i="35"/>
  <c r="AH38" i="35"/>
  <c r="AI38" i="35"/>
  <c r="AJ38" i="35"/>
  <c r="AK38" i="35"/>
  <c r="AL38" i="35"/>
  <c r="AM38" i="35"/>
  <c r="AN38" i="35"/>
  <c r="AO38" i="35"/>
  <c r="AP38" i="35"/>
  <c r="AQ38" i="35"/>
  <c r="AR38" i="35"/>
  <c r="AS38" i="35"/>
  <c r="AT38" i="35"/>
  <c r="AU38" i="35"/>
  <c r="AV38" i="35"/>
  <c r="AW38" i="35"/>
  <c r="AX38" i="35"/>
  <c r="AY38" i="35"/>
  <c r="AZ38" i="35"/>
  <c r="BA38" i="35"/>
  <c r="D39" i="35"/>
  <c r="E39" i="35"/>
  <c r="F39" i="35"/>
  <c r="G39" i="35"/>
  <c r="H39" i="35"/>
  <c r="I39" i="35"/>
  <c r="J39" i="35"/>
  <c r="K39" i="35"/>
  <c r="L39" i="35"/>
  <c r="M39" i="35"/>
  <c r="N39" i="35"/>
  <c r="O39" i="35"/>
  <c r="P39" i="35"/>
  <c r="Q39" i="35"/>
  <c r="R39" i="35"/>
  <c r="S39" i="35"/>
  <c r="T39" i="35"/>
  <c r="U39" i="35"/>
  <c r="V39" i="35"/>
  <c r="W39" i="35"/>
  <c r="X39" i="35"/>
  <c r="Y39" i="35"/>
  <c r="Z39" i="35"/>
  <c r="AA39" i="35"/>
  <c r="AB39" i="35"/>
  <c r="AC39" i="35"/>
  <c r="AD39" i="35"/>
  <c r="AE39" i="35"/>
  <c r="AF39" i="35"/>
  <c r="AG39" i="35"/>
  <c r="AH39" i="35"/>
  <c r="AI39" i="35"/>
  <c r="AJ39" i="35"/>
  <c r="AK39" i="35"/>
  <c r="AL39" i="35"/>
  <c r="AM39" i="35"/>
  <c r="AN39" i="35"/>
  <c r="AO39" i="35"/>
  <c r="AP39" i="35"/>
  <c r="AQ39" i="35"/>
  <c r="AR39" i="35"/>
  <c r="AS39" i="35"/>
  <c r="AT39" i="35"/>
  <c r="AU39" i="35"/>
  <c r="AV39" i="35"/>
  <c r="AW39" i="35"/>
  <c r="AX39" i="35"/>
  <c r="AY39" i="35"/>
  <c r="AZ39" i="35"/>
  <c r="BA39" i="35"/>
  <c r="D40" i="35"/>
  <c r="E40" i="35"/>
  <c r="F40" i="35"/>
  <c r="G40" i="35"/>
  <c r="H40" i="35"/>
  <c r="I40" i="35"/>
  <c r="J40" i="35"/>
  <c r="K40" i="35"/>
  <c r="L40" i="35"/>
  <c r="M40" i="35"/>
  <c r="N40" i="35"/>
  <c r="O40" i="35"/>
  <c r="P40" i="35"/>
  <c r="Q40" i="35"/>
  <c r="R40" i="35"/>
  <c r="S40" i="35"/>
  <c r="T40" i="35"/>
  <c r="U40" i="35"/>
  <c r="V40" i="35"/>
  <c r="W40" i="35"/>
  <c r="X40" i="35"/>
  <c r="Y40" i="35"/>
  <c r="Z40" i="35"/>
  <c r="AA40" i="35"/>
  <c r="AB40" i="35"/>
  <c r="AC40" i="35"/>
  <c r="AD40" i="35"/>
  <c r="AE40" i="35"/>
  <c r="AF40" i="35"/>
  <c r="AG40" i="35"/>
  <c r="AH40" i="35"/>
  <c r="AI40" i="35"/>
  <c r="AJ40" i="35"/>
  <c r="AK40" i="35"/>
  <c r="AL40" i="35"/>
  <c r="AM40" i="35"/>
  <c r="AN40" i="35"/>
  <c r="AO40" i="35"/>
  <c r="AP40" i="35"/>
  <c r="AQ40" i="35"/>
  <c r="AR40" i="35"/>
  <c r="AS40" i="35"/>
  <c r="AT40" i="35"/>
  <c r="AU40" i="35"/>
  <c r="AV40" i="35"/>
  <c r="AW40" i="35"/>
  <c r="AX40" i="35"/>
  <c r="AY40" i="35"/>
  <c r="AZ40" i="35"/>
  <c r="BA40" i="35"/>
  <c r="D41" i="35"/>
  <c r="E41" i="35"/>
  <c r="F41" i="35"/>
  <c r="G41" i="35"/>
  <c r="H41" i="35"/>
  <c r="I41" i="35"/>
  <c r="J41" i="35"/>
  <c r="K41" i="35"/>
  <c r="L41" i="35"/>
  <c r="M41" i="35"/>
  <c r="N41" i="35"/>
  <c r="O41" i="35"/>
  <c r="P41" i="35"/>
  <c r="Q41" i="35"/>
  <c r="R41" i="35"/>
  <c r="S41" i="35"/>
  <c r="T41" i="35"/>
  <c r="U41" i="35"/>
  <c r="V41" i="35"/>
  <c r="W41" i="35"/>
  <c r="X41" i="35"/>
  <c r="Y41" i="35"/>
  <c r="Z41" i="35"/>
  <c r="AA41" i="35"/>
  <c r="AB41" i="35"/>
  <c r="AC41" i="35"/>
  <c r="AD41" i="35"/>
  <c r="AE41" i="35"/>
  <c r="AF41" i="35"/>
  <c r="AG41" i="35"/>
  <c r="AH41" i="35"/>
  <c r="AI41" i="35"/>
  <c r="AJ41" i="35"/>
  <c r="AK41" i="35"/>
  <c r="AL41" i="35"/>
  <c r="AM41" i="35"/>
  <c r="AN41" i="35"/>
  <c r="AO41" i="35"/>
  <c r="AP41" i="35"/>
  <c r="AQ41" i="35"/>
  <c r="AR41" i="35"/>
  <c r="AS41" i="35"/>
  <c r="AT41" i="35"/>
  <c r="AU41" i="35"/>
  <c r="AV41" i="35"/>
  <c r="AW41" i="35"/>
  <c r="AX41" i="35"/>
  <c r="AY41" i="35"/>
  <c r="AZ41" i="35"/>
  <c r="BA41" i="35"/>
  <c r="D42" i="35"/>
  <c r="E42" i="35"/>
  <c r="F42" i="35"/>
  <c r="G42" i="35"/>
  <c r="H42" i="35"/>
  <c r="I42" i="35"/>
  <c r="J42" i="35"/>
  <c r="K42" i="35"/>
  <c r="L42" i="35"/>
  <c r="M42" i="35"/>
  <c r="N42" i="35"/>
  <c r="O42" i="35"/>
  <c r="P42" i="35"/>
  <c r="Q42" i="35"/>
  <c r="R42" i="35"/>
  <c r="S42" i="35"/>
  <c r="T42" i="35"/>
  <c r="U42" i="35"/>
  <c r="V42" i="35"/>
  <c r="W42" i="35"/>
  <c r="X42" i="35"/>
  <c r="Y42" i="35"/>
  <c r="Z42" i="35"/>
  <c r="AA42" i="35"/>
  <c r="AB42" i="35"/>
  <c r="AC42" i="35"/>
  <c r="AD42" i="35"/>
  <c r="AE42" i="35"/>
  <c r="AF42" i="35"/>
  <c r="AG42" i="35"/>
  <c r="AH42" i="35"/>
  <c r="AI42" i="35"/>
  <c r="AJ42" i="35"/>
  <c r="AK42" i="35"/>
  <c r="AL42" i="35"/>
  <c r="AM42" i="35"/>
  <c r="AN42" i="35"/>
  <c r="AO42" i="35"/>
  <c r="AP42" i="35"/>
  <c r="AQ42" i="35"/>
  <c r="AR42" i="35"/>
  <c r="AS42" i="35"/>
  <c r="AT42" i="35"/>
  <c r="AU42" i="35"/>
  <c r="AV42" i="35"/>
  <c r="AW42" i="35"/>
  <c r="AX42" i="35"/>
  <c r="AY42" i="35"/>
  <c r="AZ42" i="35"/>
  <c r="BA42" i="35"/>
  <c r="D43" i="35"/>
  <c r="E43" i="35"/>
  <c r="F43" i="35"/>
  <c r="G43" i="35"/>
  <c r="H43" i="35"/>
  <c r="I43" i="35"/>
  <c r="J43" i="35"/>
  <c r="K43" i="35"/>
  <c r="L43" i="35"/>
  <c r="M43" i="35"/>
  <c r="N43" i="35"/>
  <c r="O43" i="35"/>
  <c r="P43" i="35"/>
  <c r="Q43" i="35"/>
  <c r="R43" i="35"/>
  <c r="S43" i="35"/>
  <c r="T43" i="35"/>
  <c r="U43" i="35"/>
  <c r="V43" i="35"/>
  <c r="W43" i="35"/>
  <c r="X43" i="35"/>
  <c r="Y43" i="35"/>
  <c r="Z43" i="35"/>
  <c r="AA43" i="35"/>
  <c r="AB43" i="35"/>
  <c r="AC43" i="35"/>
  <c r="AD43" i="35"/>
  <c r="AE43" i="35"/>
  <c r="AF43" i="35"/>
  <c r="AG43" i="35"/>
  <c r="AH43" i="35"/>
  <c r="AI43" i="35"/>
  <c r="AJ43" i="35"/>
  <c r="AK43" i="35"/>
  <c r="AL43" i="35"/>
  <c r="AM43" i="35"/>
  <c r="AN43" i="35"/>
  <c r="AO43" i="35"/>
  <c r="AP43" i="35"/>
  <c r="AQ43" i="35"/>
  <c r="AR43" i="35"/>
  <c r="AS43" i="35"/>
  <c r="AT43" i="35"/>
  <c r="AU43" i="35"/>
  <c r="AV43" i="35"/>
  <c r="AW43" i="35"/>
  <c r="AX43" i="35"/>
  <c r="AY43" i="35"/>
  <c r="AZ43" i="35"/>
  <c r="BA43" i="35"/>
  <c r="D44" i="35"/>
  <c r="E44" i="35"/>
  <c r="F44" i="35"/>
  <c r="G44" i="35"/>
  <c r="H44" i="35"/>
  <c r="I44" i="35"/>
  <c r="J44" i="35"/>
  <c r="K44" i="35"/>
  <c r="L44" i="35"/>
  <c r="M44" i="35"/>
  <c r="N44" i="35"/>
  <c r="O44" i="35"/>
  <c r="P44" i="35"/>
  <c r="Q44" i="35"/>
  <c r="R44" i="35"/>
  <c r="S44" i="35"/>
  <c r="T44" i="35"/>
  <c r="U44" i="35"/>
  <c r="V44" i="35"/>
  <c r="W44" i="35"/>
  <c r="X44" i="35"/>
  <c r="Y44" i="35"/>
  <c r="Z44" i="35"/>
  <c r="AA44" i="35"/>
  <c r="AB44" i="35"/>
  <c r="AC44" i="35"/>
  <c r="AD44" i="35"/>
  <c r="AE44" i="35"/>
  <c r="AF44" i="35"/>
  <c r="AG44" i="35"/>
  <c r="AH44" i="35"/>
  <c r="AI44" i="35"/>
  <c r="AJ44" i="35"/>
  <c r="AK44" i="35"/>
  <c r="AL44" i="35"/>
  <c r="AM44" i="35"/>
  <c r="AN44" i="35"/>
  <c r="AO44" i="35"/>
  <c r="AP44" i="35"/>
  <c r="AQ44" i="35"/>
  <c r="AR44" i="35"/>
  <c r="AS44" i="35"/>
  <c r="AT44" i="35"/>
  <c r="AU44" i="35"/>
  <c r="AV44" i="35"/>
  <c r="AW44" i="35"/>
  <c r="AX44" i="35"/>
  <c r="AY44" i="35"/>
  <c r="AZ44" i="35"/>
  <c r="BA44" i="35"/>
  <c r="D45" i="35"/>
  <c r="E45" i="35"/>
  <c r="F45" i="35"/>
  <c r="G45" i="35"/>
  <c r="H45" i="35"/>
  <c r="I45" i="35"/>
  <c r="J45" i="35"/>
  <c r="K45" i="35"/>
  <c r="L45" i="35"/>
  <c r="M45" i="35"/>
  <c r="N45" i="35"/>
  <c r="O45" i="35"/>
  <c r="P45" i="35"/>
  <c r="Q45" i="35"/>
  <c r="R45" i="35"/>
  <c r="S45" i="35"/>
  <c r="T45" i="35"/>
  <c r="U45" i="35"/>
  <c r="V45" i="35"/>
  <c r="W45" i="35"/>
  <c r="X45" i="35"/>
  <c r="Y45" i="35"/>
  <c r="Z45" i="35"/>
  <c r="AA45" i="35"/>
  <c r="AB45" i="35"/>
  <c r="AC45" i="35"/>
  <c r="AD45" i="35"/>
  <c r="AE45" i="35"/>
  <c r="AF45" i="35"/>
  <c r="AG45" i="35"/>
  <c r="AH45" i="35"/>
  <c r="AI45" i="35"/>
  <c r="AJ45" i="35"/>
  <c r="AK45" i="35"/>
  <c r="AL45" i="35"/>
  <c r="AM45" i="35"/>
  <c r="AN45" i="35"/>
  <c r="AO45" i="35"/>
  <c r="AP45" i="35"/>
  <c r="AQ45" i="35"/>
  <c r="AR45" i="35"/>
  <c r="AS45" i="35"/>
  <c r="AT45" i="35"/>
  <c r="AU45" i="35"/>
  <c r="AV45" i="35"/>
  <c r="AW45" i="35"/>
  <c r="AX45" i="35"/>
  <c r="AY45" i="35"/>
  <c r="AZ45" i="35"/>
  <c r="BA45" i="35"/>
  <c r="D46" i="35"/>
  <c r="E46" i="35"/>
  <c r="F46" i="35"/>
  <c r="G46" i="35"/>
  <c r="H46" i="35"/>
  <c r="I46" i="35"/>
  <c r="J46" i="35"/>
  <c r="K46" i="35"/>
  <c r="L46" i="35"/>
  <c r="M46" i="35"/>
  <c r="N46" i="35"/>
  <c r="O46" i="35"/>
  <c r="P46" i="35"/>
  <c r="Q46" i="35"/>
  <c r="R46" i="35"/>
  <c r="S46" i="35"/>
  <c r="T46" i="35"/>
  <c r="U46" i="35"/>
  <c r="V46" i="35"/>
  <c r="W46" i="35"/>
  <c r="X46" i="35"/>
  <c r="Y46" i="35"/>
  <c r="Z46" i="35"/>
  <c r="AA46" i="35"/>
  <c r="AB46" i="35"/>
  <c r="AC46" i="35"/>
  <c r="AD46" i="35"/>
  <c r="AE46" i="35"/>
  <c r="AF46" i="35"/>
  <c r="AG46" i="35"/>
  <c r="AH46" i="35"/>
  <c r="AI46" i="35"/>
  <c r="AJ46" i="35"/>
  <c r="AK46" i="35"/>
  <c r="AL46" i="35"/>
  <c r="AM46" i="35"/>
  <c r="AN46" i="35"/>
  <c r="AO46" i="35"/>
  <c r="AP46" i="35"/>
  <c r="AQ46" i="35"/>
  <c r="AR46" i="35"/>
  <c r="AS46" i="35"/>
  <c r="AT46" i="35"/>
  <c r="AU46" i="35"/>
  <c r="AV46" i="35"/>
  <c r="AW46" i="35"/>
  <c r="AX46" i="35"/>
  <c r="AY46" i="35"/>
  <c r="AZ46" i="35"/>
  <c r="BA46" i="35"/>
  <c r="D47" i="35"/>
  <c r="E47" i="35"/>
  <c r="F47" i="35"/>
  <c r="G47" i="35"/>
  <c r="H47" i="35"/>
  <c r="I47" i="35"/>
  <c r="J47" i="35"/>
  <c r="K47" i="35"/>
  <c r="L47" i="35"/>
  <c r="M47" i="35"/>
  <c r="N47" i="35"/>
  <c r="O47" i="35"/>
  <c r="P47" i="35"/>
  <c r="Q47" i="35"/>
  <c r="R47" i="35"/>
  <c r="S47" i="35"/>
  <c r="T47" i="35"/>
  <c r="U47" i="35"/>
  <c r="V47" i="35"/>
  <c r="W47" i="35"/>
  <c r="X47" i="35"/>
  <c r="Y47" i="35"/>
  <c r="Z47" i="35"/>
  <c r="AA47" i="35"/>
  <c r="AB47" i="35"/>
  <c r="AC47" i="35"/>
  <c r="AD47" i="35"/>
  <c r="AE47" i="35"/>
  <c r="AF47" i="35"/>
  <c r="AG47" i="35"/>
  <c r="AH47" i="35"/>
  <c r="AI47" i="35"/>
  <c r="AJ47" i="35"/>
  <c r="AK47" i="35"/>
  <c r="AL47" i="35"/>
  <c r="AM47" i="35"/>
  <c r="AN47" i="35"/>
  <c r="AO47" i="35"/>
  <c r="AP47" i="35"/>
  <c r="AQ47" i="35"/>
  <c r="AR47" i="35"/>
  <c r="AS47" i="35"/>
  <c r="AT47" i="35"/>
  <c r="AU47" i="35"/>
  <c r="AV47" i="35"/>
  <c r="AW47" i="35"/>
  <c r="AX47" i="35"/>
  <c r="AY47" i="35"/>
  <c r="AZ47" i="35"/>
  <c r="BA47" i="35"/>
  <c r="D48" i="35"/>
  <c r="E48" i="35"/>
  <c r="F48" i="35"/>
  <c r="G48" i="35"/>
  <c r="H48" i="35"/>
  <c r="I48" i="35"/>
  <c r="J48" i="35"/>
  <c r="K48" i="35"/>
  <c r="L48" i="35"/>
  <c r="M48" i="35"/>
  <c r="N48" i="35"/>
  <c r="O48" i="35"/>
  <c r="P48" i="35"/>
  <c r="Q48" i="35"/>
  <c r="R48" i="35"/>
  <c r="S48" i="35"/>
  <c r="T48" i="35"/>
  <c r="U48" i="35"/>
  <c r="V48" i="35"/>
  <c r="W48" i="35"/>
  <c r="X48" i="35"/>
  <c r="Y48" i="35"/>
  <c r="Z48" i="35"/>
  <c r="AA48" i="35"/>
  <c r="AB48" i="35"/>
  <c r="AC48" i="35"/>
  <c r="AD48" i="35"/>
  <c r="AE48" i="35"/>
  <c r="AF48" i="35"/>
  <c r="AG48" i="35"/>
  <c r="AH48" i="35"/>
  <c r="AI48" i="35"/>
  <c r="AJ48" i="35"/>
  <c r="AK48" i="35"/>
  <c r="AL48" i="35"/>
  <c r="AM48" i="35"/>
  <c r="AN48" i="35"/>
  <c r="AO48" i="35"/>
  <c r="AP48" i="35"/>
  <c r="AQ48" i="35"/>
  <c r="AR48" i="35"/>
  <c r="AS48" i="35"/>
  <c r="AT48" i="35"/>
  <c r="AU48" i="35"/>
  <c r="AV48" i="35"/>
  <c r="AW48" i="35"/>
  <c r="AX48" i="35"/>
  <c r="AY48" i="35"/>
  <c r="AZ48" i="35"/>
  <c r="BA48" i="35"/>
  <c r="D49" i="35"/>
  <c r="E49" i="35"/>
  <c r="F49" i="35"/>
  <c r="G49" i="35"/>
  <c r="H49" i="35"/>
  <c r="I49" i="35"/>
  <c r="J49" i="35"/>
  <c r="K49" i="35"/>
  <c r="L49" i="35"/>
  <c r="M49" i="35"/>
  <c r="N49" i="35"/>
  <c r="O49" i="35"/>
  <c r="P49" i="35"/>
  <c r="Q49" i="35"/>
  <c r="R49" i="35"/>
  <c r="S49" i="35"/>
  <c r="T49" i="35"/>
  <c r="U49" i="35"/>
  <c r="V49" i="35"/>
  <c r="W49" i="35"/>
  <c r="X49" i="35"/>
  <c r="Y49" i="35"/>
  <c r="Z49" i="35"/>
  <c r="AA49" i="35"/>
  <c r="AB49" i="35"/>
  <c r="AC49" i="35"/>
  <c r="AD49" i="35"/>
  <c r="AE49" i="35"/>
  <c r="AF49" i="35"/>
  <c r="AG49" i="35"/>
  <c r="AH49" i="35"/>
  <c r="AI49" i="35"/>
  <c r="AJ49" i="35"/>
  <c r="AK49" i="35"/>
  <c r="AL49" i="35"/>
  <c r="AM49" i="35"/>
  <c r="AN49" i="35"/>
  <c r="AO49" i="35"/>
  <c r="AP49" i="35"/>
  <c r="AQ49" i="35"/>
  <c r="AR49" i="35"/>
  <c r="AS49" i="35"/>
  <c r="AT49" i="35"/>
  <c r="AU49" i="35"/>
  <c r="AV49" i="35"/>
  <c r="AW49" i="35"/>
  <c r="AX49" i="35"/>
  <c r="AY49" i="35"/>
  <c r="AZ49" i="35"/>
  <c r="BA49" i="35"/>
  <c r="D50" i="35"/>
  <c r="E50" i="35"/>
  <c r="F50" i="35"/>
  <c r="G50" i="35"/>
  <c r="H50" i="35"/>
  <c r="I50" i="35"/>
  <c r="J50" i="35"/>
  <c r="K50" i="35"/>
  <c r="L50" i="35"/>
  <c r="M50" i="35"/>
  <c r="N50" i="35"/>
  <c r="O50" i="35"/>
  <c r="P50" i="35"/>
  <c r="Q50" i="35"/>
  <c r="R50" i="35"/>
  <c r="S50" i="35"/>
  <c r="T50" i="35"/>
  <c r="U50" i="35"/>
  <c r="V50" i="35"/>
  <c r="W50" i="35"/>
  <c r="X50" i="35"/>
  <c r="Y50" i="35"/>
  <c r="Z50" i="35"/>
  <c r="AA50" i="35"/>
  <c r="AB50" i="35"/>
  <c r="AC50" i="35"/>
  <c r="AD50" i="35"/>
  <c r="AE50" i="35"/>
  <c r="AF50" i="35"/>
  <c r="AG50" i="35"/>
  <c r="AH50" i="35"/>
  <c r="AI50" i="35"/>
  <c r="AJ50" i="35"/>
  <c r="AK50" i="35"/>
  <c r="AL50" i="35"/>
  <c r="AM50" i="35"/>
  <c r="AN50" i="35"/>
  <c r="AO50" i="35"/>
  <c r="AP50" i="35"/>
  <c r="AQ50" i="35"/>
  <c r="AR50" i="35"/>
  <c r="AS50" i="35"/>
  <c r="AT50" i="35"/>
  <c r="AU50" i="35"/>
  <c r="AV50" i="35"/>
  <c r="AW50" i="35"/>
  <c r="AX50" i="35"/>
  <c r="AY50" i="35"/>
  <c r="AZ50" i="35"/>
  <c r="BA50" i="35"/>
  <c r="D51" i="35"/>
  <c r="E51" i="35"/>
  <c r="F51" i="35"/>
  <c r="G51" i="35"/>
  <c r="H51" i="35"/>
  <c r="I51" i="35"/>
  <c r="J51" i="35"/>
  <c r="K51" i="35"/>
  <c r="L51" i="35"/>
  <c r="M51" i="35"/>
  <c r="N51" i="35"/>
  <c r="O51" i="35"/>
  <c r="P51" i="35"/>
  <c r="Q51" i="35"/>
  <c r="R51" i="35"/>
  <c r="S51" i="35"/>
  <c r="T51" i="35"/>
  <c r="U51" i="35"/>
  <c r="V51" i="35"/>
  <c r="W51" i="35"/>
  <c r="X51" i="35"/>
  <c r="Y51" i="35"/>
  <c r="Z51" i="35"/>
  <c r="AA51" i="35"/>
  <c r="AB51" i="35"/>
  <c r="AC51" i="35"/>
  <c r="AD51" i="35"/>
  <c r="AE51" i="35"/>
  <c r="AF51" i="35"/>
  <c r="AG51" i="35"/>
  <c r="AH51" i="35"/>
  <c r="AI51" i="35"/>
  <c r="AJ51" i="35"/>
  <c r="AK51" i="35"/>
  <c r="AL51" i="35"/>
  <c r="AM51" i="35"/>
  <c r="AN51" i="35"/>
  <c r="AO51" i="35"/>
  <c r="AP51" i="35"/>
  <c r="AQ51" i="35"/>
  <c r="AR51" i="35"/>
  <c r="AS51" i="35"/>
  <c r="AT51" i="35"/>
  <c r="AU51" i="35"/>
  <c r="AV51" i="35"/>
  <c r="AW51" i="35"/>
  <c r="AX51" i="35"/>
  <c r="AY51" i="35"/>
  <c r="AZ51" i="35"/>
  <c r="BA51" i="35"/>
  <c r="D52" i="35"/>
  <c r="E52" i="35"/>
  <c r="F52" i="35"/>
  <c r="G52" i="35"/>
  <c r="H52" i="35"/>
  <c r="I52" i="35"/>
  <c r="J52" i="35"/>
  <c r="K52" i="35"/>
  <c r="L52" i="35"/>
  <c r="M52" i="35"/>
  <c r="N52" i="35"/>
  <c r="O52" i="35"/>
  <c r="P52" i="35"/>
  <c r="Q52" i="35"/>
  <c r="R52" i="35"/>
  <c r="S52" i="35"/>
  <c r="T52" i="35"/>
  <c r="U52" i="35"/>
  <c r="V52" i="35"/>
  <c r="W52" i="35"/>
  <c r="X52" i="35"/>
  <c r="Y52" i="35"/>
  <c r="Z52" i="35"/>
  <c r="AA52" i="35"/>
  <c r="AB52" i="35"/>
  <c r="AC52" i="35"/>
  <c r="AD52" i="35"/>
  <c r="AE52" i="35"/>
  <c r="AF52" i="35"/>
  <c r="AG52" i="35"/>
  <c r="AH52" i="35"/>
  <c r="AI52" i="35"/>
  <c r="AJ52" i="35"/>
  <c r="AK52" i="35"/>
  <c r="AL52" i="35"/>
  <c r="AM52" i="35"/>
  <c r="AN52" i="35"/>
  <c r="AO52" i="35"/>
  <c r="AP52" i="35"/>
  <c r="AQ52" i="35"/>
  <c r="AR52" i="35"/>
  <c r="AS52" i="35"/>
  <c r="AT52" i="35"/>
  <c r="AU52" i="35"/>
  <c r="AV52" i="35"/>
  <c r="AW52" i="35"/>
  <c r="AX52" i="35"/>
  <c r="AY52" i="35"/>
  <c r="AZ52" i="35"/>
  <c r="BA52" i="35"/>
  <c r="D53" i="35"/>
  <c r="E53" i="35"/>
  <c r="F53" i="35"/>
  <c r="G53" i="35"/>
  <c r="H53" i="35"/>
  <c r="I53" i="35"/>
  <c r="J53" i="35"/>
  <c r="K53" i="35"/>
  <c r="L53" i="35"/>
  <c r="M53" i="35"/>
  <c r="N53" i="35"/>
  <c r="O53" i="35"/>
  <c r="P53" i="35"/>
  <c r="Q53" i="35"/>
  <c r="R53" i="35"/>
  <c r="S53" i="35"/>
  <c r="T53" i="35"/>
  <c r="U53" i="35"/>
  <c r="V53" i="35"/>
  <c r="W53" i="35"/>
  <c r="X53" i="35"/>
  <c r="Y53" i="35"/>
  <c r="Z53" i="35"/>
  <c r="AA53" i="35"/>
  <c r="AB53" i="35"/>
  <c r="AC53" i="35"/>
  <c r="AD53" i="35"/>
  <c r="AE53" i="35"/>
  <c r="AF53" i="35"/>
  <c r="AG53" i="35"/>
  <c r="AH53" i="35"/>
  <c r="AI53" i="35"/>
  <c r="AJ53" i="35"/>
  <c r="AK53" i="35"/>
  <c r="AL53" i="35"/>
  <c r="AM53" i="35"/>
  <c r="AN53" i="35"/>
  <c r="AO53" i="35"/>
  <c r="AP53" i="35"/>
  <c r="AQ53" i="35"/>
  <c r="AR53" i="35"/>
  <c r="AS53" i="35"/>
  <c r="AT53" i="35"/>
  <c r="AU53" i="35"/>
  <c r="AV53" i="35"/>
  <c r="AW53" i="35"/>
  <c r="AX53" i="35"/>
  <c r="AY53" i="35"/>
  <c r="AZ53" i="35"/>
  <c r="BA53" i="35"/>
  <c r="D54" i="35"/>
  <c r="E54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R54" i="35"/>
  <c r="S54" i="35"/>
  <c r="T54" i="35"/>
  <c r="U54" i="35"/>
  <c r="V54" i="35"/>
  <c r="W54" i="35"/>
  <c r="X54" i="35"/>
  <c r="Y54" i="35"/>
  <c r="Z54" i="35"/>
  <c r="AA54" i="35"/>
  <c r="AB54" i="35"/>
  <c r="AC54" i="35"/>
  <c r="AD54" i="35"/>
  <c r="AE54" i="35"/>
  <c r="AF54" i="35"/>
  <c r="AG54" i="35"/>
  <c r="AH54" i="35"/>
  <c r="AI54" i="35"/>
  <c r="AJ54" i="35"/>
  <c r="AK54" i="35"/>
  <c r="AL54" i="35"/>
  <c r="AM54" i="35"/>
  <c r="AN54" i="35"/>
  <c r="AO54" i="35"/>
  <c r="AP54" i="35"/>
  <c r="AQ54" i="35"/>
  <c r="AR54" i="35"/>
  <c r="AS54" i="35"/>
  <c r="AT54" i="35"/>
  <c r="AU54" i="35"/>
  <c r="AV54" i="35"/>
  <c r="AW54" i="35"/>
  <c r="AX54" i="35"/>
  <c r="AY54" i="35"/>
  <c r="AZ54" i="35"/>
  <c r="BA54" i="35"/>
  <c r="D55" i="35"/>
  <c r="E55" i="35"/>
  <c r="F55" i="35"/>
  <c r="G55" i="35"/>
  <c r="H55" i="35"/>
  <c r="I55" i="35"/>
  <c r="J55" i="35"/>
  <c r="K55" i="35"/>
  <c r="L55" i="35"/>
  <c r="M55" i="35"/>
  <c r="N55" i="35"/>
  <c r="O55" i="35"/>
  <c r="P55" i="35"/>
  <c r="Q55" i="35"/>
  <c r="R55" i="35"/>
  <c r="S55" i="35"/>
  <c r="T55" i="35"/>
  <c r="U55" i="35"/>
  <c r="V55" i="35"/>
  <c r="W55" i="35"/>
  <c r="X55" i="35"/>
  <c r="Y55" i="35"/>
  <c r="Z55" i="35"/>
  <c r="AA55" i="35"/>
  <c r="AB55" i="35"/>
  <c r="AC55" i="35"/>
  <c r="AD55" i="35"/>
  <c r="AE55" i="35"/>
  <c r="AF55" i="35"/>
  <c r="AG55" i="35"/>
  <c r="AH55" i="35"/>
  <c r="AI55" i="35"/>
  <c r="AJ55" i="35"/>
  <c r="AK55" i="35"/>
  <c r="AL55" i="35"/>
  <c r="AM55" i="35"/>
  <c r="AN55" i="35"/>
  <c r="AO55" i="35"/>
  <c r="AP55" i="35"/>
  <c r="AQ55" i="35"/>
  <c r="AR55" i="35"/>
  <c r="AS55" i="35"/>
  <c r="AT55" i="35"/>
  <c r="AU55" i="35"/>
  <c r="AV55" i="35"/>
  <c r="AW55" i="35"/>
  <c r="AX55" i="35"/>
  <c r="AY55" i="35"/>
  <c r="AZ55" i="35"/>
  <c r="BA55" i="35"/>
  <c r="D56" i="35"/>
  <c r="E56" i="35"/>
  <c r="F56" i="35"/>
  <c r="G56" i="35"/>
  <c r="H56" i="35"/>
  <c r="I56" i="35"/>
  <c r="J56" i="35"/>
  <c r="K56" i="35"/>
  <c r="L56" i="35"/>
  <c r="M56" i="35"/>
  <c r="N56" i="35"/>
  <c r="O56" i="35"/>
  <c r="P56" i="35"/>
  <c r="Q56" i="35"/>
  <c r="R56" i="35"/>
  <c r="S56" i="35"/>
  <c r="T56" i="35"/>
  <c r="U56" i="35"/>
  <c r="V56" i="35"/>
  <c r="W56" i="35"/>
  <c r="X56" i="35"/>
  <c r="Y56" i="35"/>
  <c r="Z56" i="35"/>
  <c r="AA56" i="35"/>
  <c r="AB56" i="35"/>
  <c r="AC56" i="35"/>
  <c r="AD56" i="35"/>
  <c r="AE56" i="35"/>
  <c r="AF56" i="35"/>
  <c r="AG56" i="35"/>
  <c r="AH56" i="35"/>
  <c r="AI56" i="35"/>
  <c r="AJ56" i="35"/>
  <c r="AK56" i="35"/>
  <c r="AL56" i="35"/>
  <c r="AM56" i="35"/>
  <c r="AN56" i="35"/>
  <c r="AO56" i="35"/>
  <c r="AP56" i="35"/>
  <c r="AQ56" i="35"/>
  <c r="AR56" i="35"/>
  <c r="AS56" i="35"/>
  <c r="AT56" i="35"/>
  <c r="AU56" i="35"/>
  <c r="AV56" i="35"/>
  <c r="AW56" i="35"/>
  <c r="AX56" i="35"/>
  <c r="AY56" i="35"/>
  <c r="AZ56" i="35"/>
  <c r="BA56" i="35"/>
  <c r="D57" i="35"/>
  <c r="E57" i="35"/>
  <c r="F57" i="35"/>
  <c r="G57" i="35"/>
  <c r="H57" i="35"/>
  <c r="I57" i="35"/>
  <c r="J57" i="35"/>
  <c r="K57" i="35"/>
  <c r="L57" i="35"/>
  <c r="M57" i="35"/>
  <c r="N57" i="35"/>
  <c r="O57" i="35"/>
  <c r="P57" i="35"/>
  <c r="Q57" i="35"/>
  <c r="R57" i="35"/>
  <c r="S57" i="35"/>
  <c r="T57" i="35"/>
  <c r="U57" i="35"/>
  <c r="V57" i="35"/>
  <c r="W57" i="35"/>
  <c r="X57" i="35"/>
  <c r="Y57" i="35"/>
  <c r="Z57" i="35"/>
  <c r="AA57" i="35"/>
  <c r="AB57" i="35"/>
  <c r="AC57" i="35"/>
  <c r="AD57" i="35"/>
  <c r="AE57" i="35"/>
  <c r="AF57" i="35"/>
  <c r="AG57" i="35"/>
  <c r="AH57" i="35"/>
  <c r="AI57" i="35"/>
  <c r="AJ57" i="35"/>
  <c r="AK57" i="35"/>
  <c r="AL57" i="35"/>
  <c r="AM57" i="35"/>
  <c r="AN57" i="35"/>
  <c r="AO57" i="35"/>
  <c r="AP57" i="35"/>
  <c r="AQ57" i="35"/>
  <c r="AR57" i="35"/>
  <c r="AS57" i="35"/>
  <c r="AT57" i="35"/>
  <c r="AU57" i="35"/>
  <c r="AV57" i="35"/>
  <c r="AW57" i="35"/>
  <c r="AX57" i="35"/>
  <c r="AY57" i="35"/>
  <c r="AZ57" i="35"/>
  <c r="BA57" i="35"/>
  <c r="D58" i="35"/>
  <c r="E58" i="35"/>
  <c r="F58" i="35"/>
  <c r="G58" i="35"/>
  <c r="H58" i="35"/>
  <c r="I58" i="35"/>
  <c r="J58" i="35"/>
  <c r="K58" i="35"/>
  <c r="L58" i="35"/>
  <c r="M58" i="35"/>
  <c r="N58" i="35"/>
  <c r="O58" i="35"/>
  <c r="P58" i="35"/>
  <c r="Q58" i="35"/>
  <c r="R58" i="35"/>
  <c r="S58" i="35"/>
  <c r="T58" i="35"/>
  <c r="U58" i="35"/>
  <c r="V58" i="35"/>
  <c r="W58" i="35"/>
  <c r="X58" i="35"/>
  <c r="Y58" i="35"/>
  <c r="Z58" i="35"/>
  <c r="AA58" i="35"/>
  <c r="AB58" i="35"/>
  <c r="AC58" i="35"/>
  <c r="AD58" i="35"/>
  <c r="AE58" i="35"/>
  <c r="AF58" i="35"/>
  <c r="AG58" i="35"/>
  <c r="AH58" i="35"/>
  <c r="AI58" i="35"/>
  <c r="AJ58" i="35"/>
  <c r="AK58" i="35"/>
  <c r="AL58" i="35"/>
  <c r="AM58" i="35"/>
  <c r="AN58" i="35"/>
  <c r="AO58" i="35"/>
  <c r="AP58" i="35"/>
  <c r="AQ58" i="35"/>
  <c r="AR58" i="35"/>
  <c r="AS58" i="35"/>
  <c r="AT58" i="35"/>
  <c r="AU58" i="35"/>
  <c r="AV58" i="35"/>
  <c r="AW58" i="35"/>
  <c r="AX58" i="35"/>
  <c r="AY58" i="35"/>
  <c r="AZ58" i="35"/>
  <c r="BA58" i="35"/>
  <c r="D59" i="35"/>
  <c r="E59" i="35"/>
  <c r="F59" i="35"/>
  <c r="G59" i="35"/>
  <c r="H59" i="35"/>
  <c r="I59" i="35"/>
  <c r="J59" i="35"/>
  <c r="K59" i="35"/>
  <c r="L59" i="35"/>
  <c r="M59" i="35"/>
  <c r="N59" i="35"/>
  <c r="O59" i="35"/>
  <c r="P59" i="35"/>
  <c r="Q59" i="35"/>
  <c r="R59" i="35"/>
  <c r="S59" i="35"/>
  <c r="T59" i="35"/>
  <c r="U59" i="35"/>
  <c r="V59" i="35"/>
  <c r="W59" i="35"/>
  <c r="X59" i="35"/>
  <c r="Y59" i="35"/>
  <c r="Z59" i="35"/>
  <c r="AA59" i="35"/>
  <c r="AB59" i="35"/>
  <c r="AC59" i="35"/>
  <c r="AD59" i="35"/>
  <c r="AE59" i="35"/>
  <c r="AF59" i="35"/>
  <c r="AG59" i="35"/>
  <c r="AH59" i="35"/>
  <c r="AI59" i="35"/>
  <c r="AJ59" i="35"/>
  <c r="AK59" i="35"/>
  <c r="AL59" i="35"/>
  <c r="AM59" i="35"/>
  <c r="AN59" i="35"/>
  <c r="AO59" i="35"/>
  <c r="AP59" i="35"/>
  <c r="AQ59" i="35"/>
  <c r="AR59" i="35"/>
  <c r="AS59" i="35"/>
  <c r="AT59" i="35"/>
  <c r="AU59" i="35"/>
  <c r="AV59" i="35"/>
  <c r="AW59" i="35"/>
  <c r="AX59" i="35"/>
  <c r="AY59" i="35"/>
  <c r="AZ59" i="35"/>
  <c r="BA59" i="35"/>
  <c r="D60" i="35"/>
  <c r="E60" i="35"/>
  <c r="F60" i="35"/>
  <c r="G60" i="35"/>
  <c r="H60" i="35"/>
  <c r="I60" i="35"/>
  <c r="J60" i="35"/>
  <c r="K60" i="35"/>
  <c r="L60" i="35"/>
  <c r="M60" i="35"/>
  <c r="N60" i="35"/>
  <c r="O60" i="35"/>
  <c r="P60" i="35"/>
  <c r="Q60" i="35"/>
  <c r="R60" i="35"/>
  <c r="S60" i="35"/>
  <c r="T60" i="35"/>
  <c r="U60" i="35"/>
  <c r="V60" i="35"/>
  <c r="W60" i="35"/>
  <c r="X60" i="35"/>
  <c r="Y60" i="35"/>
  <c r="Z60" i="35"/>
  <c r="AA60" i="35"/>
  <c r="AB60" i="35"/>
  <c r="AC60" i="35"/>
  <c r="AD60" i="35"/>
  <c r="AE60" i="35"/>
  <c r="AF60" i="35"/>
  <c r="AG60" i="35"/>
  <c r="AH60" i="35"/>
  <c r="AI60" i="35"/>
  <c r="AJ60" i="35"/>
  <c r="AK60" i="35"/>
  <c r="AL60" i="35"/>
  <c r="AM60" i="35"/>
  <c r="AN60" i="35"/>
  <c r="AO60" i="35"/>
  <c r="AP60" i="35"/>
  <c r="AQ60" i="35"/>
  <c r="AR60" i="35"/>
  <c r="AS60" i="35"/>
  <c r="AT60" i="35"/>
  <c r="AU60" i="35"/>
  <c r="AV60" i="35"/>
  <c r="AW60" i="35"/>
  <c r="AX60" i="35"/>
  <c r="AY60" i="35"/>
  <c r="AZ60" i="35"/>
  <c r="BA60" i="35"/>
  <c r="D61" i="35"/>
  <c r="E61" i="35"/>
  <c r="F61" i="35"/>
  <c r="G61" i="35"/>
  <c r="H61" i="35"/>
  <c r="I61" i="35"/>
  <c r="J61" i="35"/>
  <c r="K61" i="35"/>
  <c r="L61" i="35"/>
  <c r="M61" i="35"/>
  <c r="N61" i="35"/>
  <c r="O61" i="35"/>
  <c r="P61" i="35"/>
  <c r="Q61" i="35"/>
  <c r="R61" i="35"/>
  <c r="S61" i="35"/>
  <c r="T61" i="35"/>
  <c r="U61" i="35"/>
  <c r="V61" i="35"/>
  <c r="W61" i="35"/>
  <c r="X61" i="35"/>
  <c r="Y61" i="35"/>
  <c r="Z61" i="35"/>
  <c r="AA61" i="35"/>
  <c r="AB61" i="35"/>
  <c r="AC61" i="35"/>
  <c r="AD61" i="35"/>
  <c r="AE61" i="35"/>
  <c r="AF61" i="35"/>
  <c r="AG61" i="35"/>
  <c r="AH61" i="35"/>
  <c r="AI61" i="35"/>
  <c r="AJ61" i="35"/>
  <c r="AK61" i="35"/>
  <c r="AL61" i="35"/>
  <c r="AM61" i="35"/>
  <c r="AN61" i="35"/>
  <c r="AO61" i="35"/>
  <c r="AP61" i="35"/>
  <c r="AQ61" i="35"/>
  <c r="AR61" i="35"/>
  <c r="AS61" i="35"/>
  <c r="AT61" i="35"/>
  <c r="AU61" i="35"/>
  <c r="AV61" i="35"/>
  <c r="AW61" i="35"/>
  <c r="AX61" i="35"/>
  <c r="AY61" i="35"/>
  <c r="AZ61" i="35"/>
  <c r="BA61" i="35"/>
  <c r="D62" i="35"/>
  <c r="E62" i="35"/>
  <c r="F62" i="35"/>
  <c r="G62" i="35"/>
  <c r="H62" i="35"/>
  <c r="I62" i="35"/>
  <c r="J62" i="35"/>
  <c r="K62" i="35"/>
  <c r="L62" i="35"/>
  <c r="M62" i="35"/>
  <c r="N62" i="35"/>
  <c r="O62" i="35"/>
  <c r="P62" i="35"/>
  <c r="Q62" i="35"/>
  <c r="R62" i="35"/>
  <c r="S62" i="35"/>
  <c r="T62" i="35"/>
  <c r="U62" i="35"/>
  <c r="V62" i="35"/>
  <c r="W62" i="35"/>
  <c r="X62" i="35"/>
  <c r="Y62" i="35"/>
  <c r="Z62" i="35"/>
  <c r="AA62" i="35"/>
  <c r="AB62" i="35"/>
  <c r="AC62" i="35"/>
  <c r="AD62" i="35"/>
  <c r="AE62" i="35"/>
  <c r="AF62" i="35"/>
  <c r="AG62" i="35"/>
  <c r="AH62" i="35"/>
  <c r="AI62" i="35"/>
  <c r="AJ62" i="35"/>
  <c r="AK62" i="35"/>
  <c r="AL62" i="35"/>
  <c r="AM62" i="35"/>
  <c r="AN62" i="35"/>
  <c r="AO62" i="35"/>
  <c r="AP62" i="35"/>
  <c r="AQ62" i="35"/>
  <c r="AR62" i="35"/>
  <c r="AS62" i="35"/>
  <c r="AT62" i="35"/>
  <c r="AU62" i="35"/>
  <c r="AV62" i="35"/>
  <c r="AW62" i="35"/>
  <c r="AX62" i="35"/>
  <c r="AY62" i="35"/>
  <c r="AZ62" i="35"/>
  <c r="BA62" i="35"/>
  <c r="D63" i="35"/>
  <c r="E63" i="35"/>
  <c r="F63" i="35"/>
  <c r="G63" i="35"/>
  <c r="H63" i="35"/>
  <c r="I63" i="35"/>
  <c r="J63" i="35"/>
  <c r="K63" i="35"/>
  <c r="L63" i="35"/>
  <c r="M63" i="35"/>
  <c r="N63" i="35"/>
  <c r="O63" i="35"/>
  <c r="P63" i="35"/>
  <c r="Q63" i="35"/>
  <c r="R63" i="35"/>
  <c r="S63" i="35"/>
  <c r="T63" i="35"/>
  <c r="U63" i="35"/>
  <c r="V63" i="35"/>
  <c r="W63" i="35"/>
  <c r="X63" i="35"/>
  <c r="Y63" i="35"/>
  <c r="Z63" i="35"/>
  <c r="AA63" i="35"/>
  <c r="AB63" i="35"/>
  <c r="AC63" i="35"/>
  <c r="AD63" i="35"/>
  <c r="AE63" i="35"/>
  <c r="AF63" i="35"/>
  <c r="AG63" i="35"/>
  <c r="AH63" i="35"/>
  <c r="AI63" i="35"/>
  <c r="AJ63" i="35"/>
  <c r="AK63" i="35"/>
  <c r="AL63" i="35"/>
  <c r="AM63" i="35"/>
  <c r="AN63" i="35"/>
  <c r="AO63" i="35"/>
  <c r="AP63" i="35"/>
  <c r="AQ63" i="35"/>
  <c r="AR63" i="35"/>
  <c r="AS63" i="35"/>
  <c r="AT63" i="35"/>
  <c r="AU63" i="35"/>
  <c r="AV63" i="35"/>
  <c r="AW63" i="35"/>
  <c r="AX63" i="35"/>
  <c r="AY63" i="35"/>
  <c r="AZ63" i="35"/>
  <c r="BA63" i="35"/>
  <c r="D64" i="35"/>
  <c r="E64" i="35"/>
  <c r="F64" i="35"/>
  <c r="G64" i="35"/>
  <c r="H64" i="35"/>
  <c r="I64" i="35"/>
  <c r="J64" i="35"/>
  <c r="K64" i="35"/>
  <c r="L64" i="35"/>
  <c r="M64" i="35"/>
  <c r="N64" i="35"/>
  <c r="O64" i="35"/>
  <c r="P64" i="35"/>
  <c r="Q64" i="35"/>
  <c r="R64" i="35"/>
  <c r="S64" i="35"/>
  <c r="T64" i="35"/>
  <c r="U64" i="35"/>
  <c r="V64" i="35"/>
  <c r="W64" i="35"/>
  <c r="X64" i="35"/>
  <c r="Y64" i="35"/>
  <c r="Z64" i="35"/>
  <c r="AA64" i="35"/>
  <c r="AB64" i="35"/>
  <c r="AC64" i="35"/>
  <c r="AD64" i="35"/>
  <c r="AE64" i="35"/>
  <c r="AF64" i="35"/>
  <c r="AG64" i="35"/>
  <c r="AH64" i="35"/>
  <c r="AI64" i="35"/>
  <c r="AJ64" i="35"/>
  <c r="AK64" i="35"/>
  <c r="AL64" i="35"/>
  <c r="AM64" i="35"/>
  <c r="AN64" i="35"/>
  <c r="AO64" i="35"/>
  <c r="AP64" i="35"/>
  <c r="AQ64" i="35"/>
  <c r="AR64" i="35"/>
  <c r="AS64" i="35"/>
  <c r="AT64" i="35"/>
  <c r="AU64" i="35"/>
  <c r="AV64" i="35"/>
  <c r="AW64" i="35"/>
  <c r="AX64" i="35"/>
  <c r="AY64" i="35"/>
  <c r="AZ64" i="35"/>
  <c r="BA64" i="35"/>
  <c r="D65" i="35"/>
  <c r="E65" i="35"/>
  <c r="F65" i="35"/>
  <c r="G65" i="35"/>
  <c r="H65" i="35"/>
  <c r="I65" i="35"/>
  <c r="J65" i="35"/>
  <c r="K65" i="35"/>
  <c r="L65" i="35"/>
  <c r="M65" i="35"/>
  <c r="N65" i="35"/>
  <c r="O65" i="35"/>
  <c r="P65" i="35"/>
  <c r="Q65" i="35"/>
  <c r="R65" i="35"/>
  <c r="S65" i="35"/>
  <c r="T65" i="35"/>
  <c r="U65" i="35"/>
  <c r="V65" i="35"/>
  <c r="W65" i="35"/>
  <c r="X65" i="35"/>
  <c r="Y65" i="35"/>
  <c r="Z65" i="35"/>
  <c r="AA65" i="35"/>
  <c r="AB65" i="35"/>
  <c r="AC65" i="35"/>
  <c r="AD65" i="35"/>
  <c r="AE65" i="35"/>
  <c r="AF65" i="35"/>
  <c r="AG65" i="35"/>
  <c r="AH65" i="35"/>
  <c r="AI65" i="35"/>
  <c r="AJ65" i="35"/>
  <c r="AK65" i="35"/>
  <c r="AL65" i="35"/>
  <c r="AM65" i="35"/>
  <c r="AN65" i="35"/>
  <c r="AO65" i="35"/>
  <c r="AP65" i="35"/>
  <c r="AQ65" i="35"/>
  <c r="AR65" i="35"/>
  <c r="AS65" i="35"/>
  <c r="AT65" i="35"/>
  <c r="AU65" i="35"/>
  <c r="AV65" i="35"/>
  <c r="AW65" i="35"/>
  <c r="AX65" i="35"/>
  <c r="AY65" i="35"/>
  <c r="AZ65" i="35"/>
  <c r="BA65" i="35"/>
  <c r="D66" i="35"/>
  <c r="E66" i="35"/>
  <c r="F66" i="35"/>
  <c r="G66" i="35"/>
  <c r="H66" i="35"/>
  <c r="I66" i="35"/>
  <c r="J66" i="35"/>
  <c r="K66" i="35"/>
  <c r="L66" i="35"/>
  <c r="M66" i="35"/>
  <c r="N66" i="35"/>
  <c r="O66" i="35"/>
  <c r="P66" i="35"/>
  <c r="Q66" i="35"/>
  <c r="R66" i="35"/>
  <c r="S66" i="35"/>
  <c r="T66" i="35"/>
  <c r="U66" i="35"/>
  <c r="V66" i="35"/>
  <c r="W66" i="35"/>
  <c r="X66" i="35"/>
  <c r="Y66" i="35"/>
  <c r="Z66" i="35"/>
  <c r="AA66" i="35"/>
  <c r="AB66" i="35"/>
  <c r="AC66" i="35"/>
  <c r="AD66" i="35"/>
  <c r="AE66" i="35"/>
  <c r="AF66" i="35"/>
  <c r="AG66" i="35"/>
  <c r="AH66" i="35"/>
  <c r="AI66" i="35"/>
  <c r="AJ66" i="35"/>
  <c r="AK66" i="35"/>
  <c r="AL66" i="35"/>
  <c r="AM66" i="35"/>
  <c r="AN66" i="35"/>
  <c r="AO66" i="35"/>
  <c r="AP66" i="35"/>
  <c r="AQ66" i="35"/>
  <c r="AR66" i="35"/>
  <c r="AS66" i="35"/>
  <c r="AT66" i="35"/>
  <c r="AU66" i="35"/>
  <c r="AV66" i="35"/>
  <c r="AW66" i="35"/>
  <c r="AX66" i="35"/>
  <c r="AY66" i="35"/>
  <c r="AZ66" i="35"/>
  <c r="BA66" i="35"/>
  <c r="D67" i="35"/>
  <c r="E67" i="35"/>
  <c r="F67" i="35"/>
  <c r="G67" i="35"/>
  <c r="H67" i="35"/>
  <c r="I67" i="35"/>
  <c r="J67" i="35"/>
  <c r="K67" i="35"/>
  <c r="L67" i="35"/>
  <c r="M67" i="35"/>
  <c r="N67" i="35"/>
  <c r="O67" i="35"/>
  <c r="P67" i="35"/>
  <c r="Q67" i="35"/>
  <c r="R67" i="35"/>
  <c r="S67" i="35"/>
  <c r="T67" i="35"/>
  <c r="U67" i="35"/>
  <c r="V67" i="35"/>
  <c r="W67" i="35"/>
  <c r="X67" i="35"/>
  <c r="Y67" i="35"/>
  <c r="Z67" i="35"/>
  <c r="AA67" i="35"/>
  <c r="AB67" i="35"/>
  <c r="AC67" i="35"/>
  <c r="AD67" i="35"/>
  <c r="AE67" i="35"/>
  <c r="AF67" i="35"/>
  <c r="AG67" i="35"/>
  <c r="AH67" i="35"/>
  <c r="AI67" i="35"/>
  <c r="AJ67" i="35"/>
  <c r="AK67" i="35"/>
  <c r="AL67" i="35"/>
  <c r="AM67" i="35"/>
  <c r="AN67" i="35"/>
  <c r="AO67" i="35"/>
  <c r="AP67" i="35"/>
  <c r="AQ67" i="35"/>
  <c r="AR67" i="35"/>
  <c r="AS67" i="35"/>
  <c r="AT67" i="35"/>
  <c r="AU67" i="35"/>
  <c r="AV67" i="35"/>
  <c r="AW67" i="35"/>
  <c r="AX67" i="35"/>
  <c r="AY67" i="35"/>
  <c r="AZ67" i="35"/>
  <c r="BA67" i="35"/>
  <c r="D68" i="35"/>
  <c r="E68" i="35"/>
  <c r="F68" i="35"/>
  <c r="G68" i="35"/>
  <c r="H68" i="35"/>
  <c r="I68" i="35"/>
  <c r="J68" i="35"/>
  <c r="K68" i="35"/>
  <c r="L68" i="35"/>
  <c r="M68" i="35"/>
  <c r="N68" i="35"/>
  <c r="O68" i="35"/>
  <c r="P68" i="35"/>
  <c r="Q68" i="35"/>
  <c r="R68" i="35"/>
  <c r="S68" i="35"/>
  <c r="T68" i="35"/>
  <c r="U68" i="35"/>
  <c r="V68" i="35"/>
  <c r="W68" i="35"/>
  <c r="X68" i="35"/>
  <c r="Y68" i="35"/>
  <c r="Z68" i="35"/>
  <c r="AA68" i="35"/>
  <c r="AB68" i="35"/>
  <c r="AC68" i="35"/>
  <c r="AD68" i="35"/>
  <c r="AE68" i="35"/>
  <c r="AF68" i="35"/>
  <c r="AG68" i="35"/>
  <c r="AH68" i="35"/>
  <c r="AI68" i="35"/>
  <c r="AJ68" i="35"/>
  <c r="AK68" i="35"/>
  <c r="AL68" i="35"/>
  <c r="AM68" i="35"/>
  <c r="AN68" i="35"/>
  <c r="AO68" i="35"/>
  <c r="AP68" i="35"/>
  <c r="AQ68" i="35"/>
  <c r="AR68" i="35"/>
  <c r="AS68" i="35"/>
  <c r="AT68" i="35"/>
  <c r="AU68" i="35"/>
  <c r="AV68" i="35"/>
  <c r="AW68" i="35"/>
  <c r="AX68" i="35"/>
  <c r="AY68" i="35"/>
  <c r="AZ68" i="35"/>
  <c r="BA68" i="35"/>
  <c r="D69" i="35"/>
  <c r="E69" i="35"/>
  <c r="F69" i="35"/>
  <c r="G69" i="35"/>
  <c r="H69" i="35"/>
  <c r="I69" i="35"/>
  <c r="J69" i="35"/>
  <c r="K69" i="35"/>
  <c r="L69" i="35"/>
  <c r="M69" i="35"/>
  <c r="N69" i="35"/>
  <c r="O69" i="35"/>
  <c r="P69" i="35"/>
  <c r="Q69" i="35"/>
  <c r="R69" i="35"/>
  <c r="S69" i="35"/>
  <c r="T69" i="35"/>
  <c r="U69" i="35"/>
  <c r="V69" i="35"/>
  <c r="W69" i="35"/>
  <c r="X69" i="35"/>
  <c r="Y69" i="35"/>
  <c r="Z69" i="35"/>
  <c r="AA69" i="35"/>
  <c r="AB69" i="35"/>
  <c r="AC69" i="35"/>
  <c r="AD69" i="35"/>
  <c r="AE69" i="35"/>
  <c r="AF69" i="35"/>
  <c r="AG69" i="35"/>
  <c r="AH69" i="35"/>
  <c r="AI69" i="35"/>
  <c r="AJ69" i="35"/>
  <c r="AK69" i="35"/>
  <c r="AL69" i="35"/>
  <c r="AM69" i="35"/>
  <c r="AN69" i="35"/>
  <c r="AO69" i="35"/>
  <c r="AP69" i="35"/>
  <c r="AQ69" i="35"/>
  <c r="AR69" i="35"/>
  <c r="AS69" i="35"/>
  <c r="AT69" i="35"/>
  <c r="AU69" i="35"/>
  <c r="AV69" i="35"/>
  <c r="AW69" i="35"/>
  <c r="AX69" i="35"/>
  <c r="AY69" i="35"/>
  <c r="AZ69" i="35"/>
  <c r="BA69" i="35"/>
  <c r="D70" i="35"/>
  <c r="E70" i="35"/>
  <c r="F70" i="35"/>
  <c r="G70" i="35"/>
  <c r="H70" i="35"/>
  <c r="I70" i="35"/>
  <c r="J70" i="35"/>
  <c r="K70" i="35"/>
  <c r="L70" i="35"/>
  <c r="M70" i="35"/>
  <c r="N70" i="35"/>
  <c r="O70" i="35"/>
  <c r="P70" i="35"/>
  <c r="Q70" i="35"/>
  <c r="R70" i="35"/>
  <c r="S70" i="35"/>
  <c r="T70" i="35"/>
  <c r="U70" i="35"/>
  <c r="V70" i="35"/>
  <c r="W70" i="35"/>
  <c r="X70" i="35"/>
  <c r="Y70" i="35"/>
  <c r="Z70" i="35"/>
  <c r="AA70" i="35"/>
  <c r="AB70" i="35"/>
  <c r="AC70" i="35"/>
  <c r="AD70" i="35"/>
  <c r="AE70" i="35"/>
  <c r="AF70" i="35"/>
  <c r="AG70" i="35"/>
  <c r="AH70" i="35"/>
  <c r="AI70" i="35"/>
  <c r="AJ70" i="35"/>
  <c r="AK70" i="35"/>
  <c r="AL70" i="35"/>
  <c r="AM70" i="35"/>
  <c r="AN70" i="35"/>
  <c r="AO70" i="35"/>
  <c r="AP70" i="35"/>
  <c r="AQ70" i="35"/>
  <c r="AR70" i="35"/>
  <c r="AS70" i="35"/>
  <c r="AT70" i="35"/>
  <c r="AU70" i="35"/>
  <c r="AV70" i="35"/>
  <c r="AW70" i="35"/>
  <c r="AX70" i="35"/>
  <c r="AY70" i="35"/>
  <c r="AZ70" i="35"/>
  <c r="BA70" i="35"/>
  <c r="D71" i="35"/>
  <c r="E71" i="35"/>
  <c r="F71" i="35"/>
  <c r="G71" i="35"/>
  <c r="H71" i="35"/>
  <c r="I71" i="35"/>
  <c r="J71" i="35"/>
  <c r="K71" i="35"/>
  <c r="L71" i="35"/>
  <c r="M71" i="35"/>
  <c r="N71" i="35"/>
  <c r="O71" i="35"/>
  <c r="P71" i="35"/>
  <c r="Q71" i="35"/>
  <c r="R71" i="35"/>
  <c r="S71" i="35"/>
  <c r="T71" i="35"/>
  <c r="U71" i="35"/>
  <c r="V71" i="35"/>
  <c r="W71" i="35"/>
  <c r="X71" i="35"/>
  <c r="Y71" i="35"/>
  <c r="Z71" i="35"/>
  <c r="AA71" i="35"/>
  <c r="AB71" i="35"/>
  <c r="AC71" i="35"/>
  <c r="AD71" i="35"/>
  <c r="AE71" i="35"/>
  <c r="AF71" i="35"/>
  <c r="AG71" i="35"/>
  <c r="AH71" i="35"/>
  <c r="AI71" i="35"/>
  <c r="AJ71" i="35"/>
  <c r="AK71" i="35"/>
  <c r="AL71" i="35"/>
  <c r="AM71" i="35"/>
  <c r="AN71" i="35"/>
  <c r="AO71" i="35"/>
  <c r="AP71" i="35"/>
  <c r="AQ71" i="35"/>
  <c r="AR71" i="35"/>
  <c r="AS71" i="35"/>
  <c r="AT71" i="35"/>
  <c r="AU71" i="35"/>
  <c r="AV71" i="35"/>
  <c r="AW71" i="35"/>
  <c r="AX71" i="35"/>
  <c r="AY71" i="35"/>
  <c r="AZ71" i="35"/>
  <c r="BA71" i="35"/>
  <c r="D72" i="35"/>
  <c r="E72" i="35"/>
  <c r="F72" i="35"/>
  <c r="G72" i="35"/>
  <c r="H72" i="35"/>
  <c r="I72" i="35"/>
  <c r="J72" i="35"/>
  <c r="K72" i="35"/>
  <c r="L72" i="35"/>
  <c r="M72" i="35"/>
  <c r="N72" i="35"/>
  <c r="O72" i="35"/>
  <c r="P72" i="35"/>
  <c r="Q72" i="35"/>
  <c r="R72" i="35"/>
  <c r="S72" i="35"/>
  <c r="T72" i="35"/>
  <c r="U72" i="35"/>
  <c r="V72" i="35"/>
  <c r="W72" i="35"/>
  <c r="X72" i="35"/>
  <c r="Y72" i="35"/>
  <c r="Z72" i="35"/>
  <c r="AA72" i="35"/>
  <c r="AB72" i="35"/>
  <c r="AC72" i="35"/>
  <c r="AD72" i="35"/>
  <c r="AE72" i="35"/>
  <c r="AF72" i="35"/>
  <c r="AG72" i="35"/>
  <c r="AH72" i="35"/>
  <c r="AI72" i="35"/>
  <c r="AJ72" i="35"/>
  <c r="AK72" i="35"/>
  <c r="AL72" i="35"/>
  <c r="AM72" i="35"/>
  <c r="AN72" i="35"/>
  <c r="AO72" i="35"/>
  <c r="AP72" i="35"/>
  <c r="AQ72" i="35"/>
  <c r="AR72" i="35"/>
  <c r="AS72" i="35"/>
  <c r="AT72" i="35"/>
  <c r="AU72" i="35"/>
  <c r="AV72" i="35"/>
  <c r="AW72" i="35"/>
  <c r="AX72" i="35"/>
  <c r="AY72" i="35"/>
  <c r="AZ72" i="35"/>
  <c r="BA72" i="35"/>
  <c r="D73" i="35"/>
  <c r="E73" i="35"/>
  <c r="F73" i="35"/>
  <c r="G73" i="35"/>
  <c r="H73" i="35"/>
  <c r="I73" i="35"/>
  <c r="J73" i="35"/>
  <c r="K73" i="35"/>
  <c r="L73" i="35"/>
  <c r="M73" i="35"/>
  <c r="N73" i="35"/>
  <c r="O73" i="35"/>
  <c r="P73" i="35"/>
  <c r="Q73" i="35"/>
  <c r="R73" i="35"/>
  <c r="S73" i="35"/>
  <c r="T73" i="35"/>
  <c r="U73" i="35"/>
  <c r="V73" i="35"/>
  <c r="W73" i="35"/>
  <c r="X73" i="35"/>
  <c r="Y73" i="35"/>
  <c r="Z73" i="35"/>
  <c r="AA73" i="35"/>
  <c r="AB73" i="35"/>
  <c r="AC73" i="35"/>
  <c r="AD73" i="35"/>
  <c r="AE73" i="35"/>
  <c r="AF73" i="35"/>
  <c r="AG73" i="35"/>
  <c r="AH73" i="35"/>
  <c r="AI73" i="35"/>
  <c r="AJ73" i="35"/>
  <c r="AK73" i="35"/>
  <c r="AL73" i="35"/>
  <c r="AM73" i="35"/>
  <c r="AN73" i="35"/>
  <c r="AO73" i="35"/>
  <c r="AP73" i="35"/>
  <c r="AQ73" i="35"/>
  <c r="AR73" i="35"/>
  <c r="AS73" i="35"/>
  <c r="AT73" i="35"/>
  <c r="AU73" i="35"/>
  <c r="AV73" i="35"/>
  <c r="AW73" i="35"/>
  <c r="AX73" i="35"/>
  <c r="AY73" i="35"/>
  <c r="AZ73" i="35"/>
  <c r="BA73" i="35"/>
  <c r="D74" i="35"/>
  <c r="E74" i="35"/>
  <c r="F74" i="35"/>
  <c r="G74" i="35"/>
  <c r="H74" i="35"/>
  <c r="I74" i="35"/>
  <c r="J74" i="35"/>
  <c r="K74" i="35"/>
  <c r="L74" i="35"/>
  <c r="M74" i="35"/>
  <c r="N74" i="35"/>
  <c r="O74" i="35"/>
  <c r="P74" i="35"/>
  <c r="Q74" i="35"/>
  <c r="R74" i="35"/>
  <c r="S74" i="35"/>
  <c r="T74" i="35"/>
  <c r="U74" i="35"/>
  <c r="V74" i="35"/>
  <c r="W74" i="35"/>
  <c r="X74" i="35"/>
  <c r="Y74" i="35"/>
  <c r="Z74" i="35"/>
  <c r="AA74" i="35"/>
  <c r="AB74" i="35"/>
  <c r="AC74" i="35"/>
  <c r="AD74" i="35"/>
  <c r="AE74" i="35"/>
  <c r="AF74" i="35"/>
  <c r="AG74" i="35"/>
  <c r="AH74" i="35"/>
  <c r="AI74" i="35"/>
  <c r="AJ74" i="35"/>
  <c r="AK74" i="35"/>
  <c r="AL74" i="35"/>
  <c r="AM74" i="35"/>
  <c r="AN74" i="35"/>
  <c r="AO74" i="35"/>
  <c r="AP74" i="35"/>
  <c r="AQ74" i="35"/>
  <c r="AR74" i="35"/>
  <c r="AS74" i="35"/>
  <c r="AT74" i="35"/>
  <c r="AU74" i="35"/>
  <c r="AV74" i="35"/>
  <c r="AW74" i="35"/>
  <c r="AX74" i="35"/>
  <c r="AY74" i="35"/>
  <c r="AZ74" i="35"/>
  <c r="BA74" i="35"/>
  <c r="D75" i="35"/>
  <c r="E75" i="35"/>
  <c r="F75" i="35"/>
  <c r="G75" i="35"/>
  <c r="H75" i="35"/>
  <c r="I75" i="35"/>
  <c r="J75" i="35"/>
  <c r="K75" i="35"/>
  <c r="L75" i="35"/>
  <c r="M75" i="35"/>
  <c r="N75" i="35"/>
  <c r="O75" i="35"/>
  <c r="P75" i="35"/>
  <c r="Q75" i="35"/>
  <c r="R75" i="35"/>
  <c r="S75" i="35"/>
  <c r="T75" i="35"/>
  <c r="U75" i="35"/>
  <c r="V75" i="35"/>
  <c r="W75" i="35"/>
  <c r="X75" i="35"/>
  <c r="Y75" i="35"/>
  <c r="Z75" i="35"/>
  <c r="AA75" i="35"/>
  <c r="AB75" i="35"/>
  <c r="AC75" i="35"/>
  <c r="AD75" i="35"/>
  <c r="AE75" i="35"/>
  <c r="AF75" i="35"/>
  <c r="AG75" i="35"/>
  <c r="AH75" i="35"/>
  <c r="AI75" i="35"/>
  <c r="AJ75" i="35"/>
  <c r="AK75" i="35"/>
  <c r="AL75" i="35"/>
  <c r="AM75" i="35"/>
  <c r="AN75" i="35"/>
  <c r="AO75" i="35"/>
  <c r="AP75" i="35"/>
  <c r="AQ75" i="35"/>
  <c r="AR75" i="35"/>
  <c r="AS75" i="35"/>
  <c r="AT75" i="35"/>
  <c r="AU75" i="35"/>
  <c r="AV75" i="35"/>
  <c r="AW75" i="35"/>
  <c r="AX75" i="35"/>
  <c r="AY75" i="35"/>
  <c r="AZ75" i="35"/>
  <c r="BA75" i="35"/>
  <c r="D76" i="35"/>
  <c r="E76" i="35"/>
  <c r="F76" i="35"/>
  <c r="G76" i="35"/>
  <c r="H76" i="35"/>
  <c r="I76" i="35"/>
  <c r="J76" i="35"/>
  <c r="K76" i="35"/>
  <c r="L76" i="35"/>
  <c r="M76" i="35"/>
  <c r="N76" i="35"/>
  <c r="O76" i="35"/>
  <c r="P76" i="35"/>
  <c r="Q76" i="35"/>
  <c r="R76" i="35"/>
  <c r="S76" i="35"/>
  <c r="T76" i="35"/>
  <c r="U76" i="35"/>
  <c r="V76" i="35"/>
  <c r="W76" i="35"/>
  <c r="X76" i="35"/>
  <c r="Y76" i="35"/>
  <c r="Z76" i="35"/>
  <c r="AA76" i="35"/>
  <c r="AB76" i="35"/>
  <c r="AC76" i="35"/>
  <c r="AD76" i="35"/>
  <c r="AE76" i="35"/>
  <c r="AF76" i="35"/>
  <c r="AG76" i="35"/>
  <c r="AH76" i="35"/>
  <c r="AI76" i="35"/>
  <c r="AJ76" i="35"/>
  <c r="AK76" i="35"/>
  <c r="AL76" i="35"/>
  <c r="AM76" i="35"/>
  <c r="AN76" i="35"/>
  <c r="AO76" i="35"/>
  <c r="AP76" i="35"/>
  <c r="AQ76" i="35"/>
  <c r="AR76" i="35"/>
  <c r="AS76" i="35"/>
  <c r="AT76" i="35"/>
  <c r="AU76" i="35"/>
  <c r="AV76" i="35"/>
  <c r="AW76" i="35"/>
  <c r="AX76" i="35"/>
  <c r="AY76" i="35"/>
  <c r="AZ76" i="35"/>
  <c r="BA76" i="35"/>
  <c r="D77" i="35"/>
  <c r="E77" i="35"/>
  <c r="F77" i="35"/>
  <c r="G77" i="35"/>
  <c r="H77" i="35"/>
  <c r="I77" i="35"/>
  <c r="J77" i="35"/>
  <c r="K77" i="35"/>
  <c r="L77" i="35"/>
  <c r="M77" i="35"/>
  <c r="N77" i="35"/>
  <c r="O77" i="35"/>
  <c r="P77" i="35"/>
  <c r="Q77" i="35"/>
  <c r="R77" i="35"/>
  <c r="S77" i="35"/>
  <c r="T77" i="35"/>
  <c r="U77" i="35"/>
  <c r="V77" i="35"/>
  <c r="W77" i="35"/>
  <c r="X77" i="35"/>
  <c r="Y77" i="35"/>
  <c r="Z77" i="35"/>
  <c r="AA77" i="35"/>
  <c r="AB77" i="35"/>
  <c r="AC77" i="35"/>
  <c r="AD77" i="35"/>
  <c r="AE77" i="35"/>
  <c r="AF77" i="35"/>
  <c r="AG77" i="35"/>
  <c r="AH77" i="35"/>
  <c r="AI77" i="35"/>
  <c r="AJ77" i="35"/>
  <c r="AK77" i="35"/>
  <c r="AL77" i="35"/>
  <c r="AM77" i="35"/>
  <c r="AN77" i="35"/>
  <c r="AO77" i="35"/>
  <c r="AP77" i="35"/>
  <c r="AQ77" i="35"/>
  <c r="AR77" i="35"/>
  <c r="AS77" i="35"/>
  <c r="AT77" i="35"/>
  <c r="AU77" i="35"/>
  <c r="AV77" i="35"/>
  <c r="AW77" i="35"/>
  <c r="AX77" i="35"/>
  <c r="AY77" i="35"/>
  <c r="AZ77" i="35"/>
  <c r="BA77" i="35"/>
  <c r="D78" i="35"/>
  <c r="E78" i="35"/>
  <c r="F78" i="35"/>
  <c r="G78" i="35"/>
  <c r="H78" i="35"/>
  <c r="I78" i="35"/>
  <c r="J78" i="35"/>
  <c r="K78" i="35"/>
  <c r="L78" i="35"/>
  <c r="M78" i="35"/>
  <c r="N78" i="35"/>
  <c r="O78" i="35"/>
  <c r="P78" i="35"/>
  <c r="Q78" i="35"/>
  <c r="R78" i="35"/>
  <c r="S78" i="35"/>
  <c r="T78" i="35"/>
  <c r="U78" i="35"/>
  <c r="V78" i="35"/>
  <c r="W78" i="35"/>
  <c r="X78" i="35"/>
  <c r="Y78" i="35"/>
  <c r="Z78" i="35"/>
  <c r="AA78" i="35"/>
  <c r="AB78" i="35"/>
  <c r="AC78" i="35"/>
  <c r="AD78" i="35"/>
  <c r="AE78" i="35"/>
  <c r="AF78" i="35"/>
  <c r="AG78" i="35"/>
  <c r="AH78" i="35"/>
  <c r="AI78" i="35"/>
  <c r="AJ78" i="35"/>
  <c r="AK78" i="35"/>
  <c r="AL78" i="35"/>
  <c r="AM78" i="35"/>
  <c r="AN78" i="35"/>
  <c r="AO78" i="35"/>
  <c r="AP78" i="35"/>
  <c r="AQ78" i="35"/>
  <c r="AR78" i="35"/>
  <c r="AS78" i="35"/>
  <c r="AT78" i="35"/>
  <c r="AU78" i="35"/>
  <c r="AV78" i="35"/>
  <c r="AW78" i="35"/>
  <c r="AX78" i="35"/>
  <c r="AY78" i="35"/>
  <c r="AZ78" i="35"/>
  <c r="BA78" i="35"/>
  <c r="D79" i="35"/>
  <c r="E79" i="35"/>
  <c r="F79" i="35"/>
  <c r="G79" i="35"/>
  <c r="H79" i="35"/>
  <c r="I79" i="35"/>
  <c r="J79" i="35"/>
  <c r="K79" i="35"/>
  <c r="L79" i="35"/>
  <c r="M79" i="35"/>
  <c r="N79" i="35"/>
  <c r="O79" i="35"/>
  <c r="P79" i="35"/>
  <c r="Q79" i="35"/>
  <c r="R79" i="35"/>
  <c r="S79" i="35"/>
  <c r="T79" i="35"/>
  <c r="U79" i="35"/>
  <c r="V79" i="35"/>
  <c r="W79" i="35"/>
  <c r="X79" i="35"/>
  <c r="Y79" i="35"/>
  <c r="Z79" i="35"/>
  <c r="AA79" i="35"/>
  <c r="AB79" i="35"/>
  <c r="AC79" i="35"/>
  <c r="AD79" i="35"/>
  <c r="AE79" i="35"/>
  <c r="AF79" i="35"/>
  <c r="AG79" i="35"/>
  <c r="AH79" i="35"/>
  <c r="AI79" i="35"/>
  <c r="AJ79" i="35"/>
  <c r="AK79" i="35"/>
  <c r="AL79" i="35"/>
  <c r="AM79" i="35"/>
  <c r="AN79" i="35"/>
  <c r="AO79" i="35"/>
  <c r="AP79" i="35"/>
  <c r="AQ79" i="35"/>
  <c r="AR79" i="35"/>
  <c r="AS79" i="35"/>
  <c r="AT79" i="35"/>
  <c r="AU79" i="35"/>
  <c r="AV79" i="35"/>
  <c r="AW79" i="35"/>
  <c r="AX79" i="35"/>
  <c r="AY79" i="35"/>
  <c r="AZ79" i="35"/>
  <c r="BA79" i="35"/>
  <c r="D80" i="35"/>
  <c r="E80" i="35"/>
  <c r="F80" i="35"/>
  <c r="G80" i="35"/>
  <c r="H80" i="35"/>
  <c r="I80" i="35"/>
  <c r="J80" i="35"/>
  <c r="K80" i="35"/>
  <c r="L80" i="35"/>
  <c r="M80" i="35"/>
  <c r="N80" i="35"/>
  <c r="O80" i="35"/>
  <c r="P80" i="35"/>
  <c r="Q80" i="35"/>
  <c r="R80" i="35"/>
  <c r="S80" i="35"/>
  <c r="T80" i="35"/>
  <c r="U80" i="35"/>
  <c r="V80" i="35"/>
  <c r="W80" i="35"/>
  <c r="X80" i="35"/>
  <c r="Y80" i="35"/>
  <c r="Z80" i="35"/>
  <c r="AA80" i="35"/>
  <c r="AB80" i="35"/>
  <c r="AC80" i="35"/>
  <c r="AD80" i="35"/>
  <c r="AE80" i="35"/>
  <c r="AF80" i="35"/>
  <c r="AG80" i="35"/>
  <c r="AH80" i="35"/>
  <c r="AI80" i="35"/>
  <c r="AJ80" i="35"/>
  <c r="AK80" i="35"/>
  <c r="AL80" i="35"/>
  <c r="AM80" i="35"/>
  <c r="AN80" i="35"/>
  <c r="AO80" i="35"/>
  <c r="AP80" i="35"/>
  <c r="AQ80" i="35"/>
  <c r="AR80" i="35"/>
  <c r="AS80" i="35"/>
  <c r="AT80" i="35"/>
  <c r="AU80" i="35"/>
  <c r="AV80" i="35"/>
  <c r="AW80" i="35"/>
  <c r="AX80" i="35"/>
  <c r="AY80" i="35"/>
  <c r="AZ80" i="35"/>
  <c r="BA80" i="35"/>
  <c r="D81" i="35"/>
  <c r="E81" i="35"/>
  <c r="F81" i="35"/>
  <c r="G81" i="35"/>
  <c r="H81" i="35"/>
  <c r="I81" i="35"/>
  <c r="J81" i="35"/>
  <c r="K81" i="35"/>
  <c r="L81" i="35"/>
  <c r="M81" i="35"/>
  <c r="N81" i="35"/>
  <c r="O81" i="35"/>
  <c r="P81" i="35"/>
  <c r="Q81" i="35"/>
  <c r="R81" i="35"/>
  <c r="S81" i="35"/>
  <c r="T81" i="35"/>
  <c r="U81" i="35"/>
  <c r="V81" i="35"/>
  <c r="W81" i="35"/>
  <c r="X81" i="35"/>
  <c r="Y81" i="35"/>
  <c r="Z81" i="35"/>
  <c r="AA81" i="35"/>
  <c r="AB81" i="35"/>
  <c r="AC81" i="35"/>
  <c r="AD81" i="35"/>
  <c r="AE81" i="35"/>
  <c r="AF81" i="35"/>
  <c r="AG81" i="35"/>
  <c r="AH81" i="35"/>
  <c r="AI81" i="35"/>
  <c r="AJ81" i="35"/>
  <c r="AK81" i="35"/>
  <c r="AL81" i="35"/>
  <c r="AM81" i="35"/>
  <c r="AN81" i="35"/>
  <c r="AO81" i="35"/>
  <c r="AP81" i="35"/>
  <c r="AQ81" i="35"/>
  <c r="AR81" i="35"/>
  <c r="AS81" i="35"/>
  <c r="AT81" i="35"/>
  <c r="AU81" i="35"/>
  <c r="AV81" i="35"/>
  <c r="AW81" i="35"/>
  <c r="AX81" i="35"/>
  <c r="AY81" i="35"/>
  <c r="AZ81" i="35"/>
  <c r="BA81" i="35"/>
  <c r="D82" i="35"/>
  <c r="E82" i="35"/>
  <c r="F82" i="35"/>
  <c r="G82" i="35"/>
  <c r="H82" i="35"/>
  <c r="I82" i="35"/>
  <c r="J82" i="35"/>
  <c r="K82" i="35"/>
  <c r="L82" i="35"/>
  <c r="M82" i="35"/>
  <c r="N82" i="35"/>
  <c r="O82" i="35"/>
  <c r="P82" i="35"/>
  <c r="Q82" i="35"/>
  <c r="R82" i="35"/>
  <c r="S82" i="35"/>
  <c r="T82" i="35"/>
  <c r="U82" i="35"/>
  <c r="V82" i="35"/>
  <c r="W82" i="35"/>
  <c r="X82" i="35"/>
  <c r="Y82" i="35"/>
  <c r="Z82" i="35"/>
  <c r="AA82" i="35"/>
  <c r="AB82" i="35"/>
  <c r="AC82" i="35"/>
  <c r="AD82" i="35"/>
  <c r="AE82" i="35"/>
  <c r="AF82" i="35"/>
  <c r="AG82" i="35"/>
  <c r="AH82" i="35"/>
  <c r="AI82" i="35"/>
  <c r="AJ82" i="35"/>
  <c r="AK82" i="35"/>
  <c r="AL82" i="35"/>
  <c r="AM82" i="35"/>
  <c r="AN82" i="35"/>
  <c r="AO82" i="35"/>
  <c r="AP82" i="35"/>
  <c r="AQ82" i="35"/>
  <c r="AR82" i="35"/>
  <c r="AS82" i="35"/>
  <c r="AT82" i="35"/>
  <c r="AU82" i="35"/>
  <c r="AV82" i="35"/>
  <c r="AW82" i="35"/>
  <c r="AX82" i="35"/>
  <c r="AY82" i="35"/>
  <c r="AZ82" i="35"/>
  <c r="BA82" i="35"/>
  <c r="D83" i="35"/>
  <c r="E83" i="35"/>
  <c r="F83" i="35"/>
  <c r="G83" i="35"/>
  <c r="H83" i="35"/>
  <c r="I83" i="35"/>
  <c r="J83" i="35"/>
  <c r="K83" i="35"/>
  <c r="L83" i="35"/>
  <c r="M83" i="35"/>
  <c r="N83" i="35"/>
  <c r="O83" i="35"/>
  <c r="P83" i="35"/>
  <c r="Q83" i="35"/>
  <c r="R83" i="35"/>
  <c r="S83" i="35"/>
  <c r="T83" i="35"/>
  <c r="U83" i="35"/>
  <c r="V83" i="35"/>
  <c r="W83" i="35"/>
  <c r="X83" i="35"/>
  <c r="Y83" i="35"/>
  <c r="Z83" i="35"/>
  <c r="AA83" i="35"/>
  <c r="AB83" i="35"/>
  <c r="AC83" i="35"/>
  <c r="AD83" i="35"/>
  <c r="AE83" i="35"/>
  <c r="AF83" i="35"/>
  <c r="AG83" i="35"/>
  <c r="AH83" i="35"/>
  <c r="AI83" i="35"/>
  <c r="AJ83" i="35"/>
  <c r="AK83" i="35"/>
  <c r="AL83" i="35"/>
  <c r="AM83" i="35"/>
  <c r="AN83" i="35"/>
  <c r="AO83" i="35"/>
  <c r="AP83" i="35"/>
  <c r="AQ83" i="35"/>
  <c r="AR83" i="35"/>
  <c r="AS83" i="35"/>
  <c r="AT83" i="35"/>
  <c r="AU83" i="35"/>
  <c r="AV83" i="35"/>
  <c r="AW83" i="35"/>
  <c r="AX83" i="35"/>
  <c r="AY83" i="35"/>
  <c r="AZ83" i="35"/>
  <c r="BA83" i="35"/>
  <c r="D84" i="35"/>
  <c r="E84" i="35"/>
  <c r="F84" i="35"/>
  <c r="G84" i="35"/>
  <c r="H84" i="35"/>
  <c r="I84" i="35"/>
  <c r="J84" i="35"/>
  <c r="K84" i="35"/>
  <c r="L84" i="35"/>
  <c r="M84" i="35"/>
  <c r="N84" i="35"/>
  <c r="O84" i="35"/>
  <c r="P84" i="35"/>
  <c r="Q84" i="35"/>
  <c r="R84" i="35"/>
  <c r="S84" i="35"/>
  <c r="T84" i="35"/>
  <c r="U84" i="35"/>
  <c r="V84" i="35"/>
  <c r="W84" i="35"/>
  <c r="X84" i="35"/>
  <c r="Y84" i="35"/>
  <c r="Z84" i="35"/>
  <c r="AA84" i="35"/>
  <c r="AB84" i="35"/>
  <c r="AC84" i="35"/>
  <c r="AD84" i="35"/>
  <c r="AE84" i="35"/>
  <c r="AF84" i="35"/>
  <c r="AG84" i="35"/>
  <c r="AH84" i="35"/>
  <c r="AI84" i="35"/>
  <c r="AJ84" i="35"/>
  <c r="AK84" i="35"/>
  <c r="AL84" i="35"/>
  <c r="AM84" i="35"/>
  <c r="AN84" i="35"/>
  <c r="AO84" i="35"/>
  <c r="AP84" i="35"/>
  <c r="AQ84" i="35"/>
  <c r="AR84" i="35"/>
  <c r="AS84" i="35"/>
  <c r="AT84" i="35"/>
  <c r="AU84" i="35"/>
  <c r="AV84" i="35"/>
  <c r="AW84" i="35"/>
  <c r="AX84" i="35"/>
  <c r="AY84" i="35"/>
  <c r="AZ84" i="35"/>
  <c r="BA84" i="35"/>
  <c r="D85" i="35"/>
  <c r="E85" i="35"/>
  <c r="F85" i="35"/>
  <c r="G85" i="35"/>
  <c r="H85" i="35"/>
  <c r="I85" i="35"/>
  <c r="J85" i="35"/>
  <c r="K85" i="35"/>
  <c r="L85" i="35"/>
  <c r="M85" i="35"/>
  <c r="N85" i="35"/>
  <c r="O85" i="35"/>
  <c r="P85" i="35"/>
  <c r="Q85" i="35"/>
  <c r="R85" i="35"/>
  <c r="S85" i="35"/>
  <c r="T85" i="35"/>
  <c r="U85" i="35"/>
  <c r="V85" i="35"/>
  <c r="W85" i="35"/>
  <c r="X85" i="35"/>
  <c r="Y85" i="35"/>
  <c r="Z85" i="35"/>
  <c r="AA85" i="35"/>
  <c r="AB85" i="35"/>
  <c r="AC85" i="35"/>
  <c r="AD85" i="35"/>
  <c r="AE85" i="35"/>
  <c r="AF85" i="35"/>
  <c r="AG85" i="35"/>
  <c r="AH85" i="35"/>
  <c r="AI85" i="35"/>
  <c r="AJ85" i="35"/>
  <c r="AK85" i="35"/>
  <c r="AL85" i="35"/>
  <c r="AM85" i="35"/>
  <c r="AN85" i="35"/>
  <c r="AO85" i="35"/>
  <c r="AP85" i="35"/>
  <c r="AQ85" i="35"/>
  <c r="AR85" i="35"/>
  <c r="AS85" i="35"/>
  <c r="AT85" i="35"/>
  <c r="AU85" i="35"/>
  <c r="AV85" i="35"/>
  <c r="AW85" i="35"/>
  <c r="AX85" i="35"/>
  <c r="AY85" i="35"/>
  <c r="AZ85" i="35"/>
  <c r="BA85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B119" i="24" a="1"/>
  <c r="B119" i="24" s="1"/>
  <c r="E190" i="34" a="1"/>
  <c r="E190" i="34" s="1"/>
  <c r="E189" i="34" a="1"/>
  <c r="E189" i="34" s="1"/>
  <c r="E188" i="34" a="1"/>
  <c r="E188" i="34" s="1"/>
  <c r="E187" i="34" a="1"/>
  <c r="E187" i="34" s="1"/>
  <c r="E186" i="34" a="1"/>
  <c r="E186" i="34" s="1"/>
  <c r="E185" i="34" a="1"/>
  <c r="E185" i="34" s="1"/>
  <c r="E184" i="34" a="1"/>
  <c r="E184" i="34" s="1"/>
  <c r="E183" i="34" a="1"/>
  <c r="E183" i="34" s="1"/>
  <c r="E182" i="34" a="1"/>
  <c r="E182" i="34" s="1"/>
  <c r="E181" i="34" a="1"/>
  <c r="E181" i="34" s="1"/>
  <c r="E180" i="34" a="1"/>
  <c r="E180" i="34" s="1"/>
  <c r="E179" i="34" a="1"/>
  <c r="E179" i="34" s="1"/>
  <c r="E178" i="34" a="1"/>
  <c r="E178" i="34" s="1"/>
  <c r="E177" i="34" a="1"/>
  <c r="E177" i="34" s="1"/>
  <c r="E176" i="34" a="1"/>
  <c r="E176" i="34" s="1"/>
  <c r="E175" i="34" a="1"/>
  <c r="E175" i="34" s="1"/>
  <c r="E174" i="34" a="1"/>
  <c r="E174" i="34" s="1"/>
  <c r="E173" i="34" a="1"/>
  <c r="E173" i="34" s="1"/>
  <c r="E172" i="34" a="1"/>
  <c r="E172" i="34" s="1"/>
  <c r="E171" i="34" a="1"/>
  <c r="E171" i="34" s="1"/>
  <c r="E170" i="34" a="1"/>
  <c r="E170" i="34" s="1"/>
  <c r="E169" i="34" a="1"/>
  <c r="E169" i="34" s="1"/>
  <c r="E168" i="34" a="1"/>
  <c r="E168" i="34" s="1"/>
  <c r="E167" i="34" a="1"/>
  <c r="E167" i="34" s="1"/>
  <c r="E166" i="34" a="1"/>
  <c r="E166" i="34" s="1"/>
  <c r="E165" i="34" a="1"/>
  <c r="E165" i="34" s="1"/>
  <c r="E164" i="34" a="1"/>
  <c r="E164" i="34" s="1"/>
  <c r="E163" i="34" a="1"/>
  <c r="E163" i="34" s="1"/>
  <c r="E162" i="34" a="1"/>
  <c r="E162" i="34" s="1"/>
  <c r="E161" i="34" a="1"/>
  <c r="E161" i="34" s="1"/>
  <c r="E160" i="34" a="1"/>
  <c r="E160" i="34" s="1"/>
  <c r="E159" i="34" a="1"/>
  <c r="E159" i="34" s="1"/>
  <c r="E158" i="34" a="1"/>
  <c r="E158" i="34" s="1"/>
  <c r="E157" i="34" a="1"/>
  <c r="E157" i="34" s="1"/>
  <c r="E156" i="34" a="1"/>
  <c r="E156" i="34" s="1"/>
  <c r="E155" i="34" a="1"/>
  <c r="E155" i="34" s="1"/>
  <c r="E154" i="34" a="1"/>
  <c r="E154" i="34" s="1"/>
  <c r="E153" i="34" a="1"/>
  <c r="E153" i="34" s="1"/>
  <c r="E152" i="34" a="1"/>
  <c r="E152" i="34" s="1"/>
  <c r="E151" i="34" a="1"/>
  <c r="E151" i="34" s="1"/>
  <c r="E150" i="34" a="1"/>
  <c r="E150" i="34" s="1"/>
  <c r="E149" i="34" a="1"/>
  <c r="E149" i="34" s="1"/>
  <c r="E148" i="34" a="1"/>
  <c r="E148" i="34" s="1"/>
  <c r="E147" i="34" a="1"/>
  <c r="E147" i="34" s="1"/>
  <c r="E146" i="34" a="1"/>
  <c r="E146" i="34" s="1"/>
  <c r="E145" i="34" a="1"/>
  <c r="E145" i="34" s="1"/>
  <c r="E144" i="34" a="1"/>
  <c r="E144" i="34" s="1"/>
  <c r="E143" i="34" a="1"/>
  <c r="E143" i="34" s="1"/>
  <c r="E142" i="34" a="1"/>
  <c r="E142" i="34" s="1"/>
  <c r="E141" i="34" a="1"/>
  <c r="E141" i="34" s="1"/>
  <c r="E140" i="34" a="1"/>
  <c r="E140" i="34" s="1"/>
  <c r="E139" i="34" a="1"/>
  <c r="E139" i="34" s="1"/>
  <c r="E138" i="34" a="1"/>
  <c r="E138" i="34" s="1"/>
  <c r="E137" i="34" a="1"/>
  <c r="E137" i="34" s="1"/>
  <c r="E136" i="34" a="1"/>
  <c r="E136" i="34" s="1"/>
  <c r="E135" i="34" a="1"/>
  <c r="E135" i="34" s="1"/>
  <c r="E134" i="34" a="1"/>
  <c r="E134" i="34" s="1"/>
  <c r="E133" i="34" a="1"/>
  <c r="E133" i="34" s="1"/>
  <c r="E132" i="34" a="1"/>
  <c r="E132" i="34" s="1"/>
  <c r="E131" i="34" a="1"/>
  <c r="E131" i="34" s="1"/>
  <c r="E130" i="34" a="1"/>
  <c r="E130" i="34" s="1"/>
  <c r="E129" i="34" a="1"/>
  <c r="E129" i="34" s="1"/>
  <c r="E128" i="34" a="1"/>
  <c r="E128" i="34" s="1"/>
  <c r="E127" i="34" a="1"/>
  <c r="E127" i="34" s="1"/>
  <c r="E126" i="34" a="1"/>
  <c r="E126" i="34" s="1"/>
  <c r="E125" i="34" a="1"/>
  <c r="E125" i="34" s="1"/>
  <c r="E124" i="34" a="1"/>
  <c r="E124" i="34" s="1"/>
  <c r="E123" i="34" a="1"/>
  <c r="E123" i="34" s="1"/>
  <c r="E122" i="34" a="1"/>
  <c r="E122" i="34" s="1"/>
  <c r="E121" i="34" a="1"/>
  <c r="E121" i="34" s="1"/>
  <c r="E120" i="34" a="1"/>
  <c r="E120" i="34" s="1"/>
  <c r="E119" i="34" a="1"/>
  <c r="E119" i="34" s="1"/>
  <c r="E118" i="34" a="1"/>
  <c r="E118" i="34" s="1"/>
  <c r="E117" i="34" a="1"/>
  <c r="E117" i="34" s="1"/>
  <c r="E116" i="34" a="1"/>
  <c r="E116" i="34" s="1"/>
  <c r="E115" i="34" a="1"/>
  <c r="E115" i="34" s="1"/>
  <c r="E114" i="34" a="1"/>
  <c r="E114" i="34" s="1"/>
  <c r="E113" i="34" a="1"/>
  <c r="E113" i="34" s="1"/>
  <c r="E112" i="34" a="1"/>
  <c r="E112" i="34" s="1"/>
  <c r="E111" i="34" a="1"/>
  <c r="E111" i="34" s="1"/>
  <c r="E110" i="34" a="1"/>
  <c r="E110" i="34" s="1"/>
  <c r="E109" i="34" a="1"/>
  <c r="E109" i="34" s="1"/>
  <c r="E108" i="34" a="1"/>
  <c r="E108" i="34" s="1"/>
  <c r="E107" i="34" a="1"/>
  <c r="E107" i="34" s="1"/>
  <c r="E106" i="34" a="1"/>
  <c r="E106" i="34" s="1"/>
  <c r="E105" i="34" a="1"/>
  <c r="E105" i="34" s="1"/>
  <c r="E104" i="34" a="1"/>
  <c r="E104" i="34" s="1"/>
  <c r="E103" i="34" a="1"/>
  <c r="E103" i="34" s="1"/>
  <c r="E102" i="34" a="1"/>
  <c r="E102" i="34" s="1"/>
  <c r="E101" i="34" a="1"/>
  <c r="E101" i="34" s="1"/>
  <c r="E100" i="34" a="1"/>
  <c r="E100" i="34" s="1"/>
  <c r="E99" i="34" a="1"/>
  <c r="E99" i="34" s="1"/>
  <c r="E98" i="34" a="1"/>
  <c r="E98" i="34" s="1"/>
  <c r="E97" i="34" a="1"/>
  <c r="E97" i="34" s="1"/>
  <c r="E96" i="34" a="1"/>
  <c r="E96" i="34" s="1"/>
  <c r="E95" i="34" a="1"/>
  <c r="E95" i="34" s="1"/>
  <c r="E94" i="34" a="1"/>
  <c r="E94" i="34" s="1"/>
  <c r="E93" i="34" a="1"/>
  <c r="E93" i="34" s="1"/>
  <c r="E92" i="34" a="1"/>
  <c r="E92" i="34" s="1"/>
  <c r="E91" i="34" a="1"/>
  <c r="E91" i="34" s="1"/>
  <c r="E90" i="34" a="1"/>
  <c r="E90" i="34" s="1"/>
  <c r="E89" i="34" a="1"/>
  <c r="E89" i="34" s="1"/>
  <c r="E88" i="34" a="1"/>
  <c r="E88" i="34" s="1"/>
  <c r="E87" i="34" a="1"/>
  <c r="E87" i="34" s="1"/>
  <c r="E86" i="34" a="1"/>
  <c r="E86" i="34" s="1"/>
  <c r="E85" i="34" a="1"/>
  <c r="E85" i="34" s="1"/>
  <c r="E84" i="34" a="1"/>
  <c r="E84" i="34" s="1"/>
  <c r="E83" i="34" a="1"/>
  <c r="E83" i="34" s="1"/>
  <c r="E82" i="34" a="1"/>
  <c r="E82" i="34" s="1"/>
  <c r="E81" i="34" a="1"/>
  <c r="E81" i="34" s="1"/>
  <c r="E80" i="34" a="1"/>
  <c r="E80" i="34" s="1"/>
  <c r="E79" i="34" a="1"/>
  <c r="E79" i="34" s="1"/>
  <c r="E78" i="34" a="1"/>
  <c r="E78" i="34" s="1"/>
  <c r="E77" i="34" a="1"/>
  <c r="E77" i="34" s="1"/>
  <c r="E76" i="34" a="1"/>
  <c r="E76" i="34" s="1"/>
  <c r="E75" i="34" a="1"/>
  <c r="E75" i="34" s="1"/>
  <c r="E74" i="34" a="1"/>
  <c r="E74" i="34" s="1"/>
  <c r="E73" i="34" a="1"/>
  <c r="E73" i="34" s="1"/>
  <c r="E72" i="34" a="1"/>
  <c r="E72" i="34" s="1"/>
  <c r="E71" i="34" a="1"/>
  <c r="E71" i="34" s="1"/>
  <c r="E70" i="34" a="1"/>
  <c r="E70" i="34" s="1"/>
  <c r="E69" i="34" a="1"/>
  <c r="E69" i="34" s="1"/>
  <c r="E68" i="34" a="1"/>
  <c r="E68" i="34" s="1"/>
  <c r="E67" i="34" a="1"/>
  <c r="E67" i="34" s="1"/>
  <c r="E66" i="34" a="1"/>
  <c r="E66" i="34" s="1"/>
  <c r="E65" i="34" a="1"/>
  <c r="E65" i="34" s="1"/>
  <c r="E64" i="34" a="1"/>
  <c r="E64" i="34" s="1"/>
  <c r="E63" i="34" a="1"/>
  <c r="E63" i="34" s="1"/>
  <c r="E62" i="34" a="1"/>
  <c r="E62" i="34" s="1"/>
  <c r="E61" i="34" a="1"/>
  <c r="E61" i="34" s="1"/>
  <c r="E60" i="34" a="1"/>
  <c r="E60" i="34" s="1"/>
  <c r="E59" i="34" a="1"/>
  <c r="E59" i="34" s="1"/>
  <c r="E58" i="34" a="1"/>
  <c r="E58" i="34" s="1"/>
  <c r="E57" i="34" a="1"/>
  <c r="E57" i="34" s="1"/>
  <c r="E56" i="34" a="1"/>
  <c r="E56" i="34" s="1"/>
  <c r="E55" i="34" a="1"/>
  <c r="E55" i="34" s="1"/>
  <c r="E54" i="34" a="1"/>
  <c r="E54" i="34" s="1"/>
  <c r="E53" i="34" a="1"/>
  <c r="E53" i="34" s="1"/>
  <c r="E52" i="34" a="1"/>
  <c r="E52" i="34" s="1"/>
  <c r="E51" i="34" a="1"/>
  <c r="E51" i="34" s="1"/>
  <c r="E50" i="34" a="1"/>
  <c r="E50" i="34" s="1"/>
  <c r="E49" i="34" a="1"/>
  <c r="E49" i="34" s="1"/>
  <c r="E48" i="34" a="1"/>
  <c r="E48" i="34" s="1"/>
  <c r="E47" i="34" a="1"/>
  <c r="E47" i="34" s="1"/>
  <c r="E46" i="34" a="1"/>
  <c r="E46" i="34" s="1"/>
  <c r="E45" i="34" a="1"/>
  <c r="E45" i="34" s="1"/>
  <c r="E44" i="34" a="1"/>
  <c r="E44" i="34" s="1"/>
  <c r="E43" i="34" a="1"/>
  <c r="E43" i="34" s="1"/>
  <c r="E42" i="34" a="1"/>
  <c r="E42" i="34" s="1"/>
  <c r="E41" i="34" a="1"/>
  <c r="E41" i="34" s="1"/>
  <c r="E40" i="34" a="1"/>
  <c r="E40" i="34" s="1"/>
  <c r="E39" i="34" a="1"/>
  <c r="E39" i="34" s="1"/>
  <c r="E38" i="34" a="1"/>
  <c r="E38" i="34" s="1"/>
  <c r="E37" i="34" a="1"/>
  <c r="E37" i="34" s="1"/>
  <c r="E36" i="34" a="1"/>
  <c r="E36" i="34" s="1"/>
  <c r="E35" i="34" a="1"/>
  <c r="E35" i="34" s="1"/>
  <c r="E34" i="34" a="1"/>
  <c r="E34" i="34" s="1"/>
  <c r="E33" i="34" a="1"/>
  <c r="E33" i="34" s="1"/>
  <c r="E32" i="34" a="1"/>
  <c r="E32" i="34" s="1"/>
  <c r="E31" i="34" a="1"/>
  <c r="E31" i="34" s="1"/>
  <c r="E30" i="34" a="1"/>
  <c r="E30" i="34" s="1"/>
  <c r="E29" i="34" a="1"/>
  <c r="E29" i="34" s="1"/>
  <c r="E28" i="34" a="1"/>
  <c r="E28" i="34" s="1"/>
  <c r="E27" i="34" a="1"/>
  <c r="E27" i="34" s="1"/>
  <c r="E26" i="34" a="1"/>
  <c r="E26" i="34" s="1"/>
  <c r="E25" i="34" a="1"/>
  <c r="E25" i="34" s="1"/>
  <c r="E24" i="34" a="1"/>
  <c r="E24" i="34" s="1"/>
  <c r="E23" i="34" a="1"/>
  <c r="E23" i="34" s="1"/>
  <c r="E22" i="34" a="1"/>
  <c r="E22" i="34" s="1"/>
  <c r="E21" i="34" a="1"/>
  <c r="E21" i="34" s="1"/>
  <c r="E20" i="34" a="1"/>
  <c r="E20" i="34" s="1"/>
  <c r="E19" i="34" a="1"/>
  <c r="E19" i="34" s="1"/>
  <c r="E18" i="34" a="1"/>
  <c r="E18" i="34" s="1"/>
  <c r="E17" i="34" a="1"/>
  <c r="E17" i="34" s="1"/>
  <c r="E16" i="34" a="1"/>
  <c r="E16" i="34" s="1"/>
  <c r="E15" i="34" a="1"/>
  <c r="E15" i="34" s="1"/>
  <c r="E14" i="34" a="1"/>
  <c r="E14" i="34" s="1"/>
  <c r="E13" i="34" a="1"/>
  <c r="E13" i="34" s="1"/>
  <c r="E12" i="34" a="1"/>
  <c r="E12" i="34" s="1"/>
  <c r="E11" i="34" a="1"/>
  <c r="E11" i="34" s="1"/>
  <c r="E10" i="34" a="1"/>
  <c r="E10" i="34" s="1"/>
  <c r="E9" i="34" a="1"/>
  <c r="E9" i="34" s="1"/>
  <c r="E8" i="34" a="1"/>
  <c r="E8" i="34" s="1"/>
  <c r="E7" i="34" a="1"/>
  <c r="E7" i="34" s="1"/>
  <c r="E6" i="34" a="1"/>
  <c r="E6" i="34" s="1"/>
  <c r="E5" i="34" a="1"/>
  <c r="E5" i="34" s="1"/>
  <c r="E4" i="34" a="1"/>
  <c r="E4" i="34" s="1"/>
  <c r="E3" i="34" a="1"/>
  <c r="E3" i="34" s="1"/>
  <c r="E2" i="34" a="1"/>
  <c r="E2" i="34" s="1"/>
  <c r="BB85" i="33"/>
  <c r="BA85" i="33"/>
  <c r="AZ85" i="33"/>
  <c r="AY85" i="33"/>
  <c r="AX85" i="33"/>
  <c r="AW85" i="33"/>
  <c r="AV85" i="33"/>
  <c r="AU85" i="33"/>
  <c r="AT85" i="33"/>
  <c r="AS85" i="33"/>
  <c r="AR85" i="33"/>
  <c r="AQ85" i="33"/>
  <c r="AP85" i="33"/>
  <c r="AO85" i="33"/>
  <c r="AN85" i="33"/>
  <c r="AM85" i="33"/>
  <c r="AL85" i="33"/>
  <c r="AK85" i="33"/>
  <c r="AJ85" i="33"/>
  <c r="AI85" i="33"/>
  <c r="AH85" i="33"/>
  <c r="AG85" i="33"/>
  <c r="AF85" i="33"/>
  <c r="AE85" i="33"/>
  <c r="AD85" i="33"/>
  <c r="AC85" i="33"/>
  <c r="AB85" i="33"/>
  <c r="AA85" i="33"/>
  <c r="BB84" i="33"/>
  <c r="BA84" i="33"/>
  <c r="AZ84" i="33"/>
  <c r="AY84" i="33"/>
  <c r="AX84" i="33"/>
  <c r="AW84" i="33"/>
  <c r="AV84" i="33"/>
  <c r="AU84" i="33"/>
  <c r="AT84" i="33"/>
  <c r="AS84" i="33"/>
  <c r="AR84" i="33"/>
  <c r="AQ84" i="33"/>
  <c r="AP84" i="33"/>
  <c r="AO84" i="33"/>
  <c r="AN84" i="33"/>
  <c r="AM84" i="33"/>
  <c r="AL84" i="33"/>
  <c r="AK84" i="33"/>
  <c r="AJ84" i="33"/>
  <c r="AI84" i="33"/>
  <c r="AH84" i="33"/>
  <c r="AG84" i="33"/>
  <c r="AF84" i="33"/>
  <c r="AE84" i="33"/>
  <c r="AD84" i="33"/>
  <c r="AC84" i="33"/>
  <c r="AB84" i="33"/>
  <c r="AA84" i="33"/>
  <c r="BB83" i="33"/>
  <c r="BA83" i="33"/>
  <c r="AZ83" i="33"/>
  <c r="AY83" i="33"/>
  <c r="AX83" i="33"/>
  <c r="AW83" i="33"/>
  <c r="AV83" i="33"/>
  <c r="AU83" i="33"/>
  <c r="AT83" i="33"/>
  <c r="AS83" i="33"/>
  <c r="AR83" i="33"/>
  <c r="AQ83" i="33"/>
  <c r="AP83" i="33"/>
  <c r="AO83" i="33"/>
  <c r="AN83" i="33"/>
  <c r="AM83" i="33"/>
  <c r="AL83" i="33"/>
  <c r="AK83" i="33"/>
  <c r="AJ83" i="33"/>
  <c r="AI83" i="33"/>
  <c r="AH83" i="33"/>
  <c r="AG83" i="33"/>
  <c r="AF83" i="33"/>
  <c r="AE83" i="33"/>
  <c r="AD83" i="33"/>
  <c r="AC83" i="33"/>
  <c r="AB83" i="33"/>
  <c r="AA83" i="33"/>
  <c r="BB82" i="33"/>
  <c r="BA82" i="33"/>
  <c r="AZ82" i="33"/>
  <c r="AY82" i="33"/>
  <c r="AX82" i="33"/>
  <c r="AW82" i="33"/>
  <c r="AV82" i="33"/>
  <c r="AU82" i="33"/>
  <c r="AT82" i="33"/>
  <c r="AS82" i="33"/>
  <c r="AR82" i="33"/>
  <c r="AQ82" i="33"/>
  <c r="AP82" i="33"/>
  <c r="AO82" i="33"/>
  <c r="AN82" i="33"/>
  <c r="AM82" i="33"/>
  <c r="AL82" i="33"/>
  <c r="AK82" i="33"/>
  <c r="AJ82" i="33"/>
  <c r="AI82" i="33"/>
  <c r="AH82" i="33"/>
  <c r="AG82" i="33"/>
  <c r="AF82" i="33"/>
  <c r="AE82" i="33"/>
  <c r="AD82" i="33"/>
  <c r="AC82" i="33"/>
  <c r="AB82" i="33"/>
  <c r="AA82" i="33"/>
  <c r="BB81" i="33"/>
  <c r="BA81" i="33"/>
  <c r="AZ81" i="33"/>
  <c r="AY81" i="33"/>
  <c r="AX81" i="33"/>
  <c r="AW81" i="33"/>
  <c r="AV81" i="33"/>
  <c r="AU81" i="33"/>
  <c r="AT81" i="33"/>
  <c r="AS81" i="33"/>
  <c r="AR81" i="33"/>
  <c r="AQ81" i="33"/>
  <c r="AP81" i="33"/>
  <c r="AO81" i="33"/>
  <c r="AN81" i="33"/>
  <c r="AM81" i="33"/>
  <c r="AL81" i="33"/>
  <c r="AK81" i="33"/>
  <c r="AJ81" i="33"/>
  <c r="AI81" i="33"/>
  <c r="AH81" i="33"/>
  <c r="AG81" i="33"/>
  <c r="AF81" i="33"/>
  <c r="AE81" i="33"/>
  <c r="AD81" i="33"/>
  <c r="AC81" i="33"/>
  <c r="AB81" i="33"/>
  <c r="AA81" i="33"/>
  <c r="BB80" i="33"/>
  <c r="BA80" i="33"/>
  <c r="AZ80" i="33"/>
  <c r="AY80" i="33"/>
  <c r="AX80" i="33"/>
  <c r="AW80" i="33"/>
  <c r="AV80" i="33"/>
  <c r="AU80" i="33"/>
  <c r="AT80" i="33"/>
  <c r="AS80" i="33"/>
  <c r="AR80" i="33"/>
  <c r="AQ80" i="33"/>
  <c r="AP80" i="33"/>
  <c r="AO80" i="33"/>
  <c r="AN80" i="33"/>
  <c r="AM80" i="33"/>
  <c r="AL80" i="33"/>
  <c r="AK80" i="33"/>
  <c r="AJ80" i="33"/>
  <c r="AI80" i="33"/>
  <c r="AH80" i="33"/>
  <c r="AG80" i="33"/>
  <c r="AF80" i="33"/>
  <c r="AE80" i="33"/>
  <c r="AD80" i="33"/>
  <c r="AC80" i="33"/>
  <c r="AB80" i="33"/>
  <c r="AA80" i="33"/>
  <c r="BB79" i="33"/>
  <c r="BA79" i="33"/>
  <c r="AZ79" i="33"/>
  <c r="AY79" i="33"/>
  <c r="AX79" i="33"/>
  <c r="AW79" i="33"/>
  <c r="AV79" i="33"/>
  <c r="AU79" i="33"/>
  <c r="AT79" i="33"/>
  <c r="AS79" i="33"/>
  <c r="AR79" i="33"/>
  <c r="AQ79" i="33"/>
  <c r="AP79" i="33"/>
  <c r="AO79" i="33"/>
  <c r="AN79" i="33"/>
  <c r="AM79" i="33"/>
  <c r="AL79" i="33"/>
  <c r="AK79" i="33"/>
  <c r="AJ79" i="33"/>
  <c r="AI79" i="33"/>
  <c r="AH79" i="33"/>
  <c r="AG79" i="33"/>
  <c r="AF79" i="33"/>
  <c r="AE79" i="33"/>
  <c r="AD79" i="33"/>
  <c r="AC79" i="33"/>
  <c r="AB79" i="33"/>
  <c r="AA79" i="33"/>
  <c r="BB78" i="33"/>
  <c r="BA78" i="33"/>
  <c r="AZ78" i="33"/>
  <c r="AY78" i="33"/>
  <c r="AX78" i="33"/>
  <c r="AW78" i="33"/>
  <c r="AV78" i="33"/>
  <c r="AU78" i="33"/>
  <c r="AT78" i="33"/>
  <c r="AS78" i="33"/>
  <c r="AR78" i="33"/>
  <c r="AQ78" i="33"/>
  <c r="AP78" i="33"/>
  <c r="AO78" i="33"/>
  <c r="AN78" i="33"/>
  <c r="AM78" i="33"/>
  <c r="AL78" i="33"/>
  <c r="AK78" i="33"/>
  <c r="AJ78" i="33"/>
  <c r="AI78" i="33"/>
  <c r="AH78" i="33"/>
  <c r="AG78" i="33"/>
  <c r="AF78" i="33"/>
  <c r="AE78" i="33"/>
  <c r="AD78" i="33"/>
  <c r="AC78" i="33"/>
  <c r="AB78" i="33"/>
  <c r="AA78" i="33"/>
  <c r="BB77" i="33"/>
  <c r="BA77" i="33"/>
  <c r="AZ77" i="33"/>
  <c r="AY77" i="33"/>
  <c r="AX77" i="33"/>
  <c r="AW77" i="33"/>
  <c r="AV77" i="33"/>
  <c r="AU77" i="33"/>
  <c r="AT77" i="33"/>
  <c r="AS77" i="33"/>
  <c r="AR77" i="33"/>
  <c r="AQ77" i="33"/>
  <c r="AP77" i="33"/>
  <c r="AO77" i="33"/>
  <c r="AN77" i="33"/>
  <c r="AM77" i="33"/>
  <c r="AL77" i="33"/>
  <c r="AK77" i="33"/>
  <c r="AJ77" i="33"/>
  <c r="AI77" i="33"/>
  <c r="AH77" i="33"/>
  <c r="AG77" i="33"/>
  <c r="AF77" i="33"/>
  <c r="AE77" i="33"/>
  <c r="AD77" i="33"/>
  <c r="AC77" i="33"/>
  <c r="AB77" i="33"/>
  <c r="AA77" i="33"/>
  <c r="BB76" i="33"/>
  <c r="BA76" i="33"/>
  <c r="AZ76" i="33"/>
  <c r="AY76" i="33"/>
  <c r="AX76" i="33"/>
  <c r="AW76" i="33"/>
  <c r="AV76" i="33"/>
  <c r="AU76" i="33"/>
  <c r="AT76" i="33"/>
  <c r="AS76" i="33"/>
  <c r="AR76" i="33"/>
  <c r="AQ76" i="33"/>
  <c r="AP76" i="33"/>
  <c r="AO76" i="33"/>
  <c r="AN76" i="33"/>
  <c r="AM76" i="33"/>
  <c r="AL76" i="33"/>
  <c r="AK76" i="33"/>
  <c r="AJ76" i="33"/>
  <c r="AI76" i="33"/>
  <c r="AH76" i="33"/>
  <c r="AG76" i="33"/>
  <c r="AF76" i="33"/>
  <c r="AE76" i="33"/>
  <c r="AD76" i="33"/>
  <c r="AC76" i="33"/>
  <c r="AB76" i="33"/>
  <c r="AA76" i="33"/>
  <c r="BB75" i="33"/>
  <c r="BA75" i="33"/>
  <c r="AZ75" i="33"/>
  <c r="AY75" i="33"/>
  <c r="AX75" i="33"/>
  <c r="AW75" i="33"/>
  <c r="AV75" i="33"/>
  <c r="AU75" i="33"/>
  <c r="AT75" i="33"/>
  <c r="AS75" i="33"/>
  <c r="AR75" i="33"/>
  <c r="AQ75" i="33"/>
  <c r="AP75" i="33"/>
  <c r="AO75" i="33"/>
  <c r="AN75" i="33"/>
  <c r="AM75" i="33"/>
  <c r="AL75" i="33"/>
  <c r="AK75" i="33"/>
  <c r="AJ75" i="33"/>
  <c r="AI75" i="33"/>
  <c r="AH75" i="33"/>
  <c r="AG75" i="33"/>
  <c r="AF75" i="33"/>
  <c r="AE75" i="33"/>
  <c r="AD75" i="33"/>
  <c r="AC75" i="33"/>
  <c r="AB75" i="33"/>
  <c r="AA75" i="33"/>
  <c r="BB74" i="33"/>
  <c r="BA74" i="33"/>
  <c r="AZ74" i="33"/>
  <c r="AY74" i="33"/>
  <c r="AX74" i="33"/>
  <c r="AW74" i="33"/>
  <c r="AV74" i="33"/>
  <c r="AU74" i="33"/>
  <c r="AT74" i="33"/>
  <c r="AS74" i="33"/>
  <c r="AR74" i="33"/>
  <c r="AQ74" i="33"/>
  <c r="AP74" i="33"/>
  <c r="AO74" i="33"/>
  <c r="AN74" i="33"/>
  <c r="AM74" i="33"/>
  <c r="AL74" i="33"/>
  <c r="AK74" i="33"/>
  <c r="AJ74" i="33"/>
  <c r="AI74" i="33"/>
  <c r="AH74" i="33"/>
  <c r="AG74" i="33"/>
  <c r="AF74" i="33"/>
  <c r="AE74" i="33"/>
  <c r="AD74" i="33"/>
  <c r="AC74" i="33"/>
  <c r="AB74" i="33"/>
  <c r="AA74" i="33"/>
  <c r="BB73" i="33"/>
  <c r="BA73" i="33"/>
  <c r="AZ73" i="33"/>
  <c r="AY73" i="33"/>
  <c r="AX73" i="33"/>
  <c r="AW73" i="33"/>
  <c r="AV73" i="33"/>
  <c r="AU73" i="33"/>
  <c r="AT73" i="33"/>
  <c r="AS73" i="33"/>
  <c r="AR73" i="33"/>
  <c r="AQ73" i="33"/>
  <c r="AP73" i="33"/>
  <c r="AO73" i="33"/>
  <c r="AN73" i="33"/>
  <c r="AM73" i="33"/>
  <c r="AL73" i="33"/>
  <c r="AK73" i="33"/>
  <c r="AJ73" i="33"/>
  <c r="AI73" i="33"/>
  <c r="AH73" i="33"/>
  <c r="AG73" i="33"/>
  <c r="AF73" i="33"/>
  <c r="AE73" i="33"/>
  <c r="AD73" i="33"/>
  <c r="AC73" i="33"/>
  <c r="AB73" i="33"/>
  <c r="AA73" i="33"/>
  <c r="BB72" i="33"/>
  <c r="BA72" i="33"/>
  <c r="AZ72" i="33"/>
  <c r="AY72" i="33"/>
  <c r="AX72" i="33"/>
  <c r="AW72" i="33"/>
  <c r="AV72" i="33"/>
  <c r="AU72" i="33"/>
  <c r="AT72" i="33"/>
  <c r="AS72" i="33"/>
  <c r="AR72" i="33"/>
  <c r="AQ72" i="33"/>
  <c r="AP72" i="33"/>
  <c r="AO72" i="33"/>
  <c r="AN72" i="33"/>
  <c r="AM72" i="33"/>
  <c r="AL72" i="33"/>
  <c r="AK72" i="33"/>
  <c r="AJ72" i="33"/>
  <c r="AI72" i="33"/>
  <c r="AH72" i="33"/>
  <c r="AG72" i="33"/>
  <c r="AF72" i="33"/>
  <c r="AE72" i="33"/>
  <c r="AD72" i="33"/>
  <c r="AC72" i="33"/>
  <c r="AB72" i="33"/>
  <c r="AA72" i="33"/>
  <c r="BB71" i="33"/>
  <c r="BA71" i="33"/>
  <c r="AZ71" i="33"/>
  <c r="AY71" i="33"/>
  <c r="AX71" i="33"/>
  <c r="AW71" i="33"/>
  <c r="AV71" i="33"/>
  <c r="AU71" i="33"/>
  <c r="AT71" i="33"/>
  <c r="AS71" i="33"/>
  <c r="AR71" i="33"/>
  <c r="AQ71" i="33"/>
  <c r="AP71" i="33"/>
  <c r="AO71" i="33"/>
  <c r="AN71" i="33"/>
  <c r="AM71" i="33"/>
  <c r="AL71" i="33"/>
  <c r="AK71" i="33"/>
  <c r="AJ71" i="33"/>
  <c r="AI71" i="33"/>
  <c r="AH71" i="33"/>
  <c r="AG71" i="33"/>
  <c r="AF71" i="33"/>
  <c r="AE71" i="33"/>
  <c r="AD71" i="33"/>
  <c r="AC71" i="33"/>
  <c r="AB71" i="33"/>
  <c r="AA71" i="33"/>
  <c r="BB70" i="33"/>
  <c r="BA70" i="33"/>
  <c r="AZ70" i="33"/>
  <c r="AY70" i="33"/>
  <c r="AX70" i="33"/>
  <c r="AW70" i="33"/>
  <c r="AV70" i="33"/>
  <c r="AU70" i="33"/>
  <c r="AT70" i="33"/>
  <c r="AS70" i="33"/>
  <c r="AR70" i="33"/>
  <c r="AQ70" i="33"/>
  <c r="AP70" i="33"/>
  <c r="AO70" i="33"/>
  <c r="AN70" i="33"/>
  <c r="AM70" i="33"/>
  <c r="AL70" i="33"/>
  <c r="AK70" i="33"/>
  <c r="AJ70" i="33"/>
  <c r="AI70" i="33"/>
  <c r="AH70" i="33"/>
  <c r="AG70" i="33"/>
  <c r="AF70" i="33"/>
  <c r="AE70" i="33"/>
  <c r="AD70" i="33"/>
  <c r="AC70" i="33"/>
  <c r="AB70" i="33"/>
  <c r="AA70" i="33"/>
  <c r="BB69" i="33"/>
  <c r="BA69" i="33"/>
  <c r="AZ69" i="33"/>
  <c r="AY69" i="33"/>
  <c r="AX69" i="33"/>
  <c r="AW69" i="33"/>
  <c r="AV69" i="33"/>
  <c r="AU69" i="33"/>
  <c r="AT69" i="33"/>
  <c r="AS69" i="33"/>
  <c r="AR69" i="33"/>
  <c r="AQ69" i="33"/>
  <c r="AP69" i="33"/>
  <c r="AO69" i="33"/>
  <c r="AN69" i="33"/>
  <c r="AM69" i="33"/>
  <c r="AL69" i="33"/>
  <c r="AK69" i="33"/>
  <c r="AJ69" i="33"/>
  <c r="AI69" i="33"/>
  <c r="AH69" i="33"/>
  <c r="AG69" i="33"/>
  <c r="AF69" i="33"/>
  <c r="AE69" i="33"/>
  <c r="AD69" i="33"/>
  <c r="AC69" i="33"/>
  <c r="AB69" i="33"/>
  <c r="AA69" i="33"/>
  <c r="BB68" i="33"/>
  <c r="BA68" i="33"/>
  <c r="AZ68" i="33"/>
  <c r="AY68" i="33"/>
  <c r="AX68" i="33"/>
  <c r="AW68" i="33"/>
  <c r="AV68" i="33"/>
  <c r="AU68" i="33"/>
  <c r="AT68" i="33"/>
  <c r="AS68" i="33"/>
  <c r="AR68" i="33"/>
  <c r="AQ68" i="33"/>
  <c r="AP68" i="33"/>
  <c r="AO68" i="33"/>
  <c r="AN68" i="33"/>
  <c r="AM68" i="33"/>
  <c r="AL68" i="33"/>
  <c r="AK68" i="33"/>
  <c r="AJ68" i="33"/>
  <c r="AI68" i="33"/>
  <c r="AH68" i="33"/>
  <c r="AG68" i="33"/>
  <c r="AF68" i="33"/>
  <c r="AE68" i="33"/>
  <c r="AD68" i="33"/>
  <c r="AC68" i="33"/>
  <c r="AB68" i="33"/>
  <c r="AA68" i="33"/>
  <c r="BB67" i="33"/>
  <c r="BA67" i="33"/>
  <c r="AZ67" i="33"/>
  <c r="AY67" i="33"/>
  <c r="AX67" i="33"/>
  <c r="AW67" i="33"/>
  <c r="AV67" i="33"/>
  <c r="AU67" i="33"/>
  <c r="AT67" i="33"/>
  <c r="AS67" i="33"/>
  <c r="AR67" i="33"/>
  <c r="AQ67" i="33"/>
  <c r="AP67" i="33"/>
  <c r="AO67" i="33"/>
  <c r="AN67" i="33"/>
  <c r="AM67" i="33"/>
  <c r="AL67" i="33"/>
  <c r="AK67" i="33"/>
  <c r="AJ67" i="33"/>
  <c r="AI67" i="33"/>
  <c r="AH67" i="33"/>
  <c r="AG67" i="33"/>
  <c r="AF67" i="33"/>
  <c r="AE67" i="33"/>
  <c r="AD67" i="33"/>
  <c r="AC67" i="33"/>
  <c r="AB67" i="33"/>
  <c r="AA67" i="33"/>
  <c r="BB66" i="33"/>
  <c r="BA66" i="33"/>
  <c r="AZ66" i="33"/>
  <c r="AY66" i="33"/>
  <c r="AX66" i="33"/>
  <c r="AW66" i="33"/>
  <c r="AV66" i="33"/>
  <c r="AU66" i="33"/>
  <c r="AT66" i="33"/>
  <c r="AS66" i="33"/>
  <c r="AR66" i="33"/>
  <c r="AQ66" i="33"/>
  <c r="AP66" i="33"/>
  <c r="AO66" i="33"/>
  <c r="AN66" i="33"/>
  <c r="AM66" i="33"/>
  <c r="AL66" i="33"/>
  <c r="AK66" i="33"/>
  <c r="AJ66" i="33"/>
  <c r="AI66" i="33"/>
  <c r="AH66" i="33"/>
  <c r="AG66" i="33"/>
  <c r="AF66" i="33"/>
  <c r="AE66" i="33"/>
  <c r="AD66" i="33"/>
  <c r="AC66" i="33"/>
  <c r="AB66" i="33"/>
  <c r="AA66" i="33"/>
  <c r="BB65" i="33"/>
  <c r="BA65" i="33"/>
  <c r="AZ65" i="33"/>
  <c r="AY65" i="33"/>
  <c r="AX65" i="33"/>
  <c r="AW65" i="33"/>
  <c r="AV65" i="33"/>
  <c r="AU65" i="33"/>
  <c r="AT65" i="33"/>
  <c r="AS65" i="33"/>
  <c r="AR65" i="33"/>
  <c r="AQ65" i="33"/>
  <c r="AP65" i="33"/>
  <c r="AO65" i="33"/>
  <c r="AN65" i="33"/>
  <c r="AM65" i="33"/>
  <c r="AL65" i="33"/>
  <c r="AK65" i="33"/>
  <c r="AJ65" i="33"/>
  <c r="AI65" i="33"/>
  <c r="AH65" i="33"/>
  <c r="AG65" i="33"/>
  <c r="AF65" i="33"/>
  <c r="AE65" i="33"/>
  <c r="AD65" i="33"/>
  <c r="AC65" i="33"/>
  <c r="AB65" i="33"/>
  <c r="AA65" i="33"/>
  <c r="BB64" i="33"/>
  <c r="BA64" i="33"/>
  <c r="AZ64" i="33"/>
  <c r="AY64" i="33"/>
  <c r="AX64" i="33"/>
  <c r="AW64" i="33"/>
  <c r="AV64" i="33"/>
  <c r="AU64" i="33"/>
  <c r="AT64" i="33"/>
  <c r="AS64" i="33"/>
  <c r="AR64" i="33"/>
  <c r="AQ64" i="33"/>
  <c r="AP64" i="33"/>
  <c r="AO64" i="33"/>
  <c r="AN64" i="33"/>
  <c r="AM64" i="33"/>
  <c r="AL64" i="33"/>
  <c r="AK64" i="33"/>
  <c r="AJ64" i="33"/>
  <c r="AI64" i="33"/>
  <c r="AH64" i="33"/>
  <c r="AG64" i="33"/>
  <c r="AF64" i="33"/>
  <c r="AE64" i="33"/>
  <c r="AD64" i="33"/>
  <c r="AC64" i="33"/>
  <c r="AB64" i="33"/>
  <c r="AA64" i="33"/>
  <c r="BB63" i="33"/>
  <c r="BA63" i="33"/>
  <c r="AZ63" i="33"/>
  <c r="AY63" i="33"/>
  <c r="AX63" i="33"/>
  <c r="AW63" i="33"/>
  <c r="AV63" i="33"/>
  <c r="AU63" i="33"/>
  <c r="AT63" i="33"/>
  <c r="AS63" i="33"/>
  <c r="AR63" i="33"/>
  <c r="AQ63" i="33"/>
  <c r="AP63" i="33"/>
  <c r="AO63" i="33"/>
  <c r="AN63" i="33"/>
  <c r="AM63" i="33"/>
  <c r="AL63" i="33"/>
  <c r="AK63" i="33"/>
  <c r="AJ63" i="33"/>
  <c r="AI63" i="33"/>
  <c r="AH63" i="33"/>
  <c r="AG63" i="33"/>
  <c r="AF63" i="33"/>
  <c r="AE63" i="33"/>
  <c r="AD63" i="33"/>
  <c r="AC63" i="33"/>
  <c r="AB63" i="33"/>
  <c r="AA63" i="33"/>
  <c r="BB62" i="33"/>
  <c r="BA62" i="33"/>
  <c r="AZ62" i="33"/>
  <c r="AY62" i="33"/>
  <c r="AX62" i="33"/>
  <c r="AW62" i="33"/>
  <c r="AV62" i="33"/>
  <c r="AU62" i="33"/>
  <c r="AT62" i="33"/>
  <c r="AS62" i="33"/>
  <c r="AR62" i="33"/>
  <c r="AQ62" i="33"/>
  <c r="AP62" i="33"/>
  <c r="AO62" i="33"/>
  <c r="AN62" i="33"/>
  <c r="AM62" i="33"/>
  <c r="AL62" i="33"/>
  <c r="AK62" i="33"/>
  <c r="AJ62" i="33"/>
  <c r="AI62" i="33"/>
  <c r="AH62" i="33"/>
  <c r="AG62" i="33"/>
  <c r="AF62" i="33"/>
  <c r="AE62" i="33"/>
  <c r="AD62" i="33"/>
  <c r="AC62" i="33"/>
  <c r="AB62" i="33"/>
  <c r="AA62" i="33"/>
  <c r="BB61" i="33"/>
  <c r="BA61" i="33"/>
  <c r="AZ61" i="33"/>
  <c r="AY61" i="33"/>
  <c r="AX61" i="33"/>
  <c r="AW61" i="33"/>
  <c r="AV61" i="33"/>
  <c r="AU61" i="33"/>
  <c r="AT61" i="33"/>
  <c r="AS61" i="33"/>
  <c r="AR61" i="33"/>
  <c r="AQ61" i="33"/>
  <c r="AP61" i="33"/>
  <c r="AO61" i="33"/>
  <c r="AN61" i="33"/>
  <c r="AM61" i="33"/>
  <c r="AL61" i="33"/>
  <c r="AK61" i="33"/>
  <c r="AJ61" i="33"/>
  <c r="AI61" i="33"/>
  <c r="AH61" i="33"/>
  <c r="AG61" i="33"/>
  <c r="AF61" i="33"/>
  <c r="AE61" i="33"/>
  <c r="AD61" i="33"/>
  <c r="AC61" i="33"/>
  <c r="AB61" i="33"/>
  <c r="AA61" i="33"/>
  <c r="BB60" i="33"/>
  <c r="BA60" i="33"/>
  <c r="AZ60" i="33"/>
  <c r="AY60" i="33"/>
  <c r="AX60" i="33"/>
  <c r="AW60" i="33"/>
  <c r="AV60" i="33"/>
  <c r="AU60" i="33"/>
  <c r="AT60" i="33"/>
  <c r="AS60" i="33"/>
  <c r="AR60" i="33"/>
  <c r="AQ60" i="33"/>
  <c r="AP60" i="33"/>
  <c r="AO60" i="33"/>
  <c r="AN60" i="33"/>
  <c r="AM60" i="33"/>
  <c r="AL60" i="33"/>
  <c r="AK60" i="33"/>
  <c r="AJ60" i="33"/>
  <c r="AI60" i="33"/>
  <c r="AH60" i="33"/>
  <c r="AG60" i="33"/>
  <c r="AF60" i="33"/>
  <c r="AE60" i="33"/>
  <c r="AD60" i="33"/>
  <c r="AC60" i="33"/>
  <c r="AB60" i="33"/>
  <c r="AA60" i="33"/>
  <c r="BB59" i="33"/>
  <c r="BA59" i="33"/>
  <c r="AZ59" i="33"/>
  <c r="AY59" i="33"/>
  <c r="AX59" i="33"/>
  <c r="AW59" i="33"/>
  <c r="AV59" i="33"/>
  <c r="AU59" i="33"/>
  <c r="AT59" i="33"/>
  <c r="AS59" i="33"/>
  <c r="AR59" i="33"/>
  <c r="AQ59" i="33"/>
  <c r="AP59" i="33"/>
  <c r="AO59" i="33"/>
  <c r="AN59" i="33"/>
  <c r="AM59" i="33"/>
  <c r="AL59" i="33"/>
  <c r="AK59" i="33"/>
  <c r="AJ59" i="33"/>
  <c r="AI59" i="33"/>
  <c r="AH59" i="33"/>
  <c r="AG59" i="33"/>
  <c r="AF59" i="33"/>
  <c r="AE59" i="33"/>
  <c r="AD59" i="33"/>
  <c r="AC59" i="33"/>
  <c r="AB59" i="33"/>
  <c r="AA59" i="33"/>
  <c r="BB58" i="33"/>
  <c r="BA58" i="33"/>
  <c r="AZ58" i="33"/>
  <c r="AY58" i="33"/>
  <c r="AX58" i="33"/>
  <c r="AW58" i="33"/>
  <c r="AV58" i="33"/>
  <c r="AU58" i="33"/>
  <c r="AT58" i="33"/>
  <c r="AS58" i="33"/>
  <c r="AR58" i="33"/>
  <c r="AQ58" i="33"/>
  <c r="AP58" i="33"/>
  <c r="AO58" i="33"/>
  <c r="AN58" i="33"/>
  <c r="AM58" i="33"/>
  <c r="AL58" i="33"/>
  <c r="AK58" i="33"/>
  <c r="AJ58" i="33"/>
  <c r="AI58" i="33"/>
  <c r="AH58" i="33"/>
  <c r="AG58" i="33"/>
  <c r="AF58" i="33"/>
  <c r="AE58" i="33"/>
  <c r="AD58" i="33"/>
  <c r="AC58" i="33"/>
  <c r="AB58" i="33"/>
  <c r="AA58" i="33"/>
  <c r="BB57" i="33"/>
  <c r="BA57" i="33"/>
  <c r="AZ57" i="33"/>
  <c r="AY57" i="33"/>
  <c r="AX57" i="33"/>
  <c r="AW57" i="33"/>
  <c r="AV57" i="33"/>
  <c r="AU57" i="33"/>
  <c r="AT57" i="33"/>
  <c r="AS57" i="33"/>
  <c r="AR57" i="33"/>
  <c r="AQ57" i="33"/>
  <c r="AP57" i="33"/>
  <c r="AO57" i="33"/>
  <c r="AN57" i="33"/>
  <c r="AM57" i="33"/>
  <c r="AL57" i="33"/>
  <c r="AK57" i="33"/>
  <c r="AJ57" i="33"/>
  <c r="AI57" i="33"/>
  <c r="AH57" i="33"/>
  <c r="AG57" i="33"/>
  <c r="AF57" i="33"/>
  <c r="AE57" i="33"/>
  <c r="AD57" i="33"/>
  <c r="AC57" i="33"/>
  <c r="AB57" i="33"/>
  <c r="AA57" i="33"/>
  <c r="BB56" i="33"/>
  <c r="BA56" i="33"/>
  <c r="AZ56" i="33"/>
  <c r="AY56" i="33"/>
  <c r="AX56" i="33"/>
  <c r="AW56" i="33"/>
  <c r="AV56" i="33"/>
  <c r="AU56" i="33"/>
  <c r="AT56" i="33"/>
  <c r="AS56" i="33"/>
  <c r="AR56" i="33"/>
  <c r="AQ56" i="33"/>
  <c r="AP56" i="33"/>
  <c r="AO56" i="33"/>
  <c r="AN56" i="33"/>
  <c r="AM56" i="33"/>
  <c r="AL56" i="33"/>
  <c r="AK56" i="33"/>
  <c r="AJ56" i="33"/>
  <c r="AI56" i="33"/>
  <c r="AH56" i="33"/>
  <c r="AG56" i="33"/>
  <c r="AF56" i="33"/>
  <c r="AE56" i="33"/>
  <c r="AD56" i="33"/>
  <c r="AC56" i="33"/>
  <c r="AB56" i="33"/>
  <c r="AA56" i="33"/>
  <c r="BB55" i="33"/>
  <c r="BA55" i="33"/>
  <c r="AZ55" i="33"/>
  <c r="AY55" i="33"/>
  <c r="AX55" i="33"/>
  <c r="AW55" i="33"/>
  <c r="AV55" i="33"/>
  <c r="AU55" i="33"/>
  <c r="AT55" i="33"/>
  <c r="AS55" i="33"/>
  <c r="AR55" i="33"/>
  <c r="AQ55" i="33"/>
  <c r="AP55" i="33"/>
  <c r="AO55" i="33"/>
  <c r="AN55" i="33"/>
  <c r="AM55" i="33"/>
  <c r="AL55" i="33"/>
  <c r="AK55" i="33"/>
  <c r="AJ55" i="33"/>
  <c r="AI55" i="33"/>
  <c r="AH55" i="33"/>
  <c r="AG55" i="33"/>
  <c r="AF55" i="33"/>
  <c r="AE55" i="33"/>
  <c r="AD55" i="33"/>
  <c r="AC55" i="33"/>
  <c r="AB55" i="33"/>
  <c r="AA55" i="33"/>
  <c r="BB54" i="33"/>
  <c r="BA54" i="33"/>
  <c r="AZ54" i="33"/>
  <c r="AY54" i="33"/>
  <c r="AX54" i="33"/>
  <c r="AW54" i="33"/>
  <c r="AV54" i="33"/>
  <c r="AU54" i="33"/>
  <c r="AT54" i="33"/>
  <c r="AS54" i="33"/>
  <c r="AR54" i="33"/>
  <c r="AQ54" i="33"/>
  <c r="AP54" i="33"/>
  <c r="AO54" i="33"/>
  <c r="AN54" i="33"/>
  <c r="AM54" i="33"/>
  <c r="AL54" i="33"/>
  <c r="AK54" i="33"/>
  <c r="AJ54" i="33"/>
  <c r="AI54" i="33"/>
  <c r="AH54" i="33"/>
  <c r="AG54" i="33"/>
  <c r="AF54" i="33"/>
  <c r="AE54" i="33"/>
  <c r="AD54" i="33"/>
  <c r="AC54" i="33"/>
  <c r="AB54" i="33"/>
  <c r="AA54" i="33"/>
  <c r="BB53" i="33"/>
  <c r="BA53" i="33"/>
  <c r="AZ53" i="33"/>
  <c r="AY53" i="33"/>
  <c r="AX53" i="33"/>
  <c r="AW53" i="33"/>
  <c r="AV53" i="33"/>
  <c r="AU53" i="33"/>
  <c r="AT53" i="33"/>
  <c r="AS53" i="33"/>
  <c r="AR53" i="33"/>
  <c r="AQ53" i="33"/>
  <c r="AP53" i="33"/>
  <c r="AO53" i="33"/>
  <c r="AN53" i="33"/>
  <c r="AM53" i="33"/>
  <c r="AL53" i="33"/>
  <c r="AK53" i="33"/>
  <c r="AJ53" i="33"/>
  <c r="AI53" i="33"/>
  <c r="AH53" i="33"/>
  <c r="AG53" i="33"/>
  <c r="AF53" i="33"/>
  <c r="AE53" i="33"/>
  <c r="AD53" i="33"/>
  <c r="AC53" i="33"/>
  <c r="AB53" i="33"/>
  <c r="AA53" i="33"/>
  <c r="BB52" i="33"/>
  <c r="BA52" i="33"/>
  <c r="AZ52" i="33"/>
  <c r="AY52" i="33"/>
  <c r="AX52" i="33"/>
  <c r="AW52" i="33"/>
  <c r="AV52" i="33"/>
  <c r="AU52" i="33"/>
  <c r="AT52" i="33"/>
  <c r="AS52" i="33"/>
  <c r="AR52" i="33"/>
  <c r="AQ52" i="33"/>
  <c r="AP52" i="33"/>
  <c r="AO52" i="33"/>
  <c r="AN52" i="33"/>
  <c r="AM52" i="33"/>
  <c r="AL52" i="33"/>
  <c r="AK52" i="33"/>
  <c r="AJ52" i="33"/>
  <c r="AI52" i="33"/>
  <c r="AH52" i="33"/>
  <c r="AG52" i="33"/>
  <c r="AF52" i="33"/>
  <c r="AE52" i="33"/>
  <c r="AD52" i="33"/>
  <c r="AC52" i="33"/>
  <c r="AB52" i="33"/>
  <c r="AA52" i="33"/>
  <c r="BB51" i="33"/>
  <c r="BA51" i="33"/>
  <c r="AZ51" i="33"/>
  <c r="AY51" i="33"/>
  <c r="AX51" i="33"/>
  <c r="AW51" i="33"/>
  <c r="AV51" i="33"/>
  <c r="AU51" i="33"/>
  <c r="AT51" i="33"/>
  <c r="AS51" i="33"/>
  <c r="AR51" i="33"/>
  <c r="AQ51" i="33"/>
  <c r="AP51" i="33"/>
  <c r="AO51" i="33"/>
  <c r="AN51" i="33"/>
  <c r="AM51" i="33"/>
  <c r="AL51" i="33"/>
  <c r="AK51" i="33"/>
  <c r="AJ51" i="33"/>
  <c r="AI51" i="33"/>
  <c r="AH51" i="33"/>
  <c r="AG51" i="33"/>
  <c r="AF51" i="33"/>
  <c r="AE51" i="33"/>
  <c r="AD51" i="33"/>
  <c r="AC51" i="33"/>
  <c r="AB51" i="33"/>
  <c r="AA51" i="33"/>
  <c r="BB50" i="33"/>
  <c r="BA50" i="33"/>
  <c r="AZ50" i="33"/>
  <c r="AY50" i="33"/>
  <c r="AX50" i="33"/>
  <c r="AW50" i="33"/>
  <c r="AV50" i="33"/>
  <c r="AU50" i="33"/>
  <c r="AT50" i="33"/>
  <c r="AS50" i="33"/>
  <c r="AR50" i="33"/>
  <c r="AQ50" i="33"/>
  <c r="AP50" i="33"/>
  <c r="AO50" i="33"/>
  <c r="AN50" i="33"/>
  <c r="AM50" i="33"/>
  <c r="AL50" i="33"/>
  <c r="AK50" i="33"/>
  <c r="AJ50" i="33"/>
  <c r="AI50" i="33"/>
  <c r="AH50" i="33"/>
  <c r="AG50" i="33"/>
  <c r="AF50" i="33"/>
  <c r="AE50" i="33"/>
  <c r="AD50" i="33"/>
  <c r="AC50" i="33"/>
  <c r="AB50" i="33"/>
  <c r="AA50" i="33"/>
  <c r="BB49" i="33"/>
  <c r="BA49" i="33"/>
  <c r="AZ49" i="33"/>
  <c r="AY49" i="33"/>
  <c r="AX49" i="33"/>
  <c r="AW49" i="33"/>
  <c r="AV49" i="33"/>
  <c r="AU49" i="33"/>
  <c r="AT49" i="33"/>
  <c r="AS49" i="33"/>
  <c r="AR49" i="33"/>
  <c r="AQ49" i="33"/>
  <c r="AP49" i="33"/>
  <c r="AO49" i="33"/>
  <c r="AN49" i="33"/>
  <c r="AM49" i="33"/>
  <c r="AL49" i="33"/>
  <c r="AK49" i="33"/>
  <c r="AJ49" i="33"/>
  <c r="AI49" i="33"/>
  <c r="AH49" i="33"/>
  <c r="AG49" i="33"/>
  <c r="AF49" i="33"/>
  <c r="AE49" i="33"/>
  <c r="AD49" i="33"/>
  <c r="AC49" i="33"/>
  <c r="AB49" i="33"/>
  <c r="AA49" i="33"/>
  <c r="BB48" i="33"/>
  <c r="BA48" i="33"/>
  <c r="AZ48" i="33"/>
  <c r="AY48" i="33"/>
  <c r="AX48" i="33"/>
  <c r="AW48" i="33"/>
  <c r="AV48" i="33"/>
  <c r="AU48" i="33"/>
  <c r="AT48" i="33"/>
  <c r="AS48" i="33"/>
  <c r="AR48" i="33"/>
  <c r="AQ48" i="33"/>
  <c r="AP48" i="33"/>
  <c r="AO48" i="33"/>
  <c r="AN48" i="33"/>
  <c r="AM48" i="33"/>
  <c r="AL48" i="33"/>
  <c r="AK48" i="33"/>
  <c r="AJ48" i="33"/>
  <c r="AI48" i="33"/>
  <c r="AH48" i="33"/>
  <c r="AG48" i="33"/>
  <c r="AF48" i="33"/>
  <c r="AE48" i="33"/>
  <c r="AD48" i="33"/>
  <c r="AC48" i="33"/>
  <c r="AB48" i="33"/>
  <c r="AA48" i="33"/>
  <c r="BB47" i="33"/>
  <c r="BA47" i="33"/>
  <c r="AZ47" i="33"/>
  <c r="AY47" i="33"/>
  <c r="AX47" i="33"/>
  <c r="AW47" i="33"/>
  <c r="AV47" i="33"/>
  <c r="AU47" i="33"/>
  <c r="AT47" i="33"/>
  <c r="AS47" i="33"/>
  <c r="AR47" i="33"/>
  <c r="AQ47" i="33"/>
  <c r="AP47" i="33"/>
  <c r="AO47" i="33"/>
  <c r="AN47" i="33"/>
  <c r="AM47" i="33"/>
  <c r="AL47" i="33"/>
  <c r="AK47" i="33"/>
  <c r="AJ47" i="33"/>
  <c r="AI47" i="33"/>
  <c r="AH47" i="33"/>
  <c r="AG47" i="33"/>
  <c r="AF47" i="33"/>
  <c r="AE47" i="33"/>
  <c r="AD47" i="33"/>
  <c r="AC47" i="33"/>
  <c r="AB47" i="33"/>
  <c r="AA47" i="33"/>
  <c r="BB46" i="33"/>
  <c r="BA46" i="33"/>
  <c r="AZ46" i="33"/>
  <c r="AY46" i="33"/>
  <c r="AX46" i="33"/>
  <c r="AW46" i="33"/>
  <c r="AV46" i="33"/>
  <c r="AU46" i="33"/>
  <c r="AT46" i="33"/>
  <c r="AS46" i="33"/>
  <c r="AR46" i="33"/>
  <c r="AQ46" i="33"/>
  <c r="AP46" i="33"/>
  <c r="AO46" i="33"/>
  <c r="AN46" i="33"/>
  <c r="AM46" i="33"/>
  <c r="AL46" i="33"/>
  <c r="AK46" i="33"/>
  <c r="AJ46" i="33"/>
  <c r="AI46" i="33"/>
  <c r="AH46" i="33"/>
  <c r="AG46" i="33"/>
  <c r="AF46" i="33"/>
  <c r="AE46" i="33"/>
  <c r="AD46" i="33"/>
  <c r="AC46" i="33"/>
  <c r="AB46" i="33"/>
  <c r="AA46" i="33"/>
  <c r="BB45" i="33"/>
  <c r="BA45" i="33"/>
  <c r="AZ45" i="33"/>
  <c r="AY45" i="33"/>
  <c r="AX45" i="33"/>
  <c r="AW45" i="33"/>
  <c r="AV45" i="33"/>
  <c r="AU45" i="33"/>
  <c r="AT45" i="33"/>
  <c r="AS45" i="33"/>
  <c r="AR45" i="33"/>
  <c r="AQ45" i="33"/>
  <c r="AP45" i="33"/>
  <c r="AO45" i="33"/>
  <c r="AN45" i="33"/>
  <c r="AM45" i="33"/>
  <c r="AL45" i="33"/>
  <c r="AK45" i="33"/>
  <c r="AJ45" i="33"/>
  <c r="AI45" i="33"/>
  <c r="AH45" i="33"/>
  <c r="AG45" i="33"/>
  <c r="AF45" i="33"/>
  <c r="AE45" i="33"/>
  <c r="AD45" i="33"/>
  <c r="AC45" i="33"/>
  <c r="AB45" i="33"/>
  <c r="AA45" i="33"/>
  <c r="BB44" i="33"/>
  <c r="BA44" i="33"/>
  <c r="AZ44" i="33"/>
  <c r="AY44" i="33"/>
  <c r="AX44" i="33"/>
  <c r="AW44" i="33"/>
  <c r="AV44" i="33"/>
  <c r="AU44" i="33"/>
  <c r="AT44" i="33"/>
  <c r="AS44" i="33"/>
  <c r="AR44" i="33"/>
  <c r="AQ44" i="33"/>
  <c r="AP44" i="33"/>
  <c r="AO44" i="33"/>
  <c r="AN44" i="33"/>
  <c r="AM44" i="33"/>
  <c r="AL44" i="33"/>
  <c r="AK44" i="33"/>
  <c r="AJ44" i="33"/>
  <c r="AI44" i="33"/>
  <c r="AH44" i="33"/>
  <c r="AG44" i="33"/>
  <c r="AF44" i="33"/>
  <c r="AE44" i="33"/>
  <c r="AD44" i="33"/>
  <c r="AC44" i="33"/>
  <c r="AB44" i="33"/>
  <c r="AA44" i="33"/>
  <c r="BB43" i="33"/>
  <c r="BA43" i="33"/>
  <c r="AZ43" i="33"/>
  <c r="AY43" i="33"/>
  <c r="AX43" i="33"/>
  <c r="AW43" i="33"/>
  <c r="AV43" i="33"/>
  <c r="AU43" i="33"/>
  <c r="AT43" i="33"/>
  <c r="AS43" i="33"/>
  <c r="AR43" i="33"/>
  <c r="AQ43" i="33"/>
  <c r="AP43" i="33"/>
  <c r="AO43" i="33"/>
  <c r="AN43" i="33"/>
  <c r="AM43" i="33"/>
  <c r="AL43" i="33"/>
  <c r="AK43" i="33"/>
  <c r="AJ43" i="33"/>
  <c r="AI43" i="33"/>
  <c r="AH43" i="33"/>
  <c r="AG43" i="33"/>
  <c r="AF43" i="33"/>
  <c r="AE43" i="33"/>
  <c r="AD43" i="33"/>
  <c r="AC43" i="33"/>
  <c r="AB43" i="33"/>
  <c r="AA43" i="33"/>
  <c r="BB42" i="33"/>
  <c r="BA42" i="33"/>
  <c r="AZ42" i="33"/>
  <c r="AY42" i="33"/>
  <c r="AX42" i="33"/>
  <c r="AW42" i="33"/>
  <c r="AV42" i="33"/>
  <c r="AU42" i="33"/>
  <c r="AT42" i="33"/>
  <c r="AS42" i="33"/>
  <c r="AR42" i="33"/>
  <c r="AQ42" i="33"/>
  <c r="AP42" i="33"/>
  <c r="AO42" i="33"/>
  <c r="AN42" i="33"/>
  <c r="AM42" i="33"/>
  <c r="AL42" i="33"/>
  <c r="AK42" i="33"/>
  <c r="AJ42" i="33"/>
  <c r="AI42" i="33"/>
  <c r="AH42" i="33"/>
  <c r="AG42" i="33"/>
  <c r="AF42" i="33"/>
  <c r="AE42" i="33"/>
  <c r="AD42" i="33"/>
  <c r="AC42" i="33"/>
  <c r="AB42" i="33"/>
  <c r="AA42" i="33"/>
  <c r="BB41" i="33"/>
  <c r="BA41" i="33"/>
  <c r="AZ41" i="33"/>
  <c r="AY41" i="33"/>
  <c r="AX41" i="33"/>
  <c r="AW41" i="33"/>
  <c r="AV41" i="33"/>
  <c r="AU41" i="33"/>
  <c r="AT41" i="33"/>
  <c r="AS41" i="33"/>
  <c r="AR41" i="33"/>
  <c r="AQ41" i="33"/>
  <c r="AP41" i="33"/>
  <c r="AO41" i="33"/>
  <c r="AN41" i="33"/>
  <c r="AM41" i="33"/>
  <c r="AL41" i="33"/>
  <c r="AK41" i="33"/>
  <c r="AJ41" i="33"/>
  <c r="AI41" i="33"/>
  <c r="AH41" i="33"/>
  <c r="AG41" i="33"/>
  <c r="AF41" i="33"/>
  <c r="AE41" i="33"/>
  <c r="AD41" i="33"/>
  <c r="AC41" i="33"/>
  <c r="AB41" i="33"/>
  <c r="AA41" i="33"/>
  <c r="BB40" i="33"/>
  <c r="BA40" i="33"/>
  <c r="AZ40" i="33"/>
  <c r="AY40" i="33"/>
  <c r="AX40" i="33"/>
  <c r="AW40" i="33"/>
  <c r="AV40" i="33"/>
  <c r="AU40" i="33"/>
  <c r="AT40" i="33"/>
  <c r="AS40" i="33"/>
  <c r="AR40" i="33"/>
  <c r="AQ40" i="33"/>
  <c r="AP40" i="33"/>
  <c r="AO40" i="33"/>
  <c r="AN40" i="33"/>
  <c r="AM40" i="33"/>
  <c r="AL40" i="33"/>
  <c r="AK40" i="33"/>
  <c r="AJ40" i="33"/>
  <c r="AI40" i="33"/>
  <c r="AH40" i="33"/>
  <c r="AG40" i="33"/>
  <c r="AF40" i="33"/>
  <c r="AE40" i="33"/>
  <c r="AD40" i="33"/>
  <c r="AC40" i="33"/>
  <c r="AB40" i="33"/>
  <c r="AA40" i="33"/>
  <c r="BB39" i="33"/>
  <c r="BA39" i="33"/>
  <c r="AZ39" i="33"/>
  <c r="AY39" i="33"/>
  <c r="AX39" i="33"/>
  <c r="AW39" i="33"/>
  <c r="AV39" i="33"/>
  <c r="AU39" i="33"/>
  <c r="AT39" i="33"/>
  <c r="AS39" i="33"/>
  <c r="AR39" i="33"/>
  <c r="AQ39" i="33"/>
  <c r="AP39" i="33"/>
  <c r="AO39" i="33"/>
  <c r="AN39" i="33"/>
  <c r="AM39" i="33"/>
  <c r="AL39" i="33"/>
  <c r="AK39" i="33"/>
  <c r="AJ39" i="33"/>
  <c r="AI39" i="33"/>
  <c r="AH39" i="33"/>
  <c r="AG39" i="33"/>
  <c r="AF39" i="33"/>
  <c r="AE39" i="33"/>
  <c r="AD39" i="33"/>
  <c r="AC39" i="33"/>
  <c r="AB39" i="33"/>
  <c r="AA39" i="33"/>
  <c r="BB38" i="33"/>
  <c r="BA38" i="33"/>
  <c r="AZ38" i="33"/>
  <c r="AY38" i="33"/>
  <c r="AX38" i="33"/>
  <c r="AW38" i="33"/>
  <c r="AV38" i="33"/>
  <c r="AU38" i="33"/>
  <c r="AT38" i="33"/>
  <c r="AS38" i="33"/>
  <c r="AR38" i="33"/>
  <c r="AQ38" i="33"/>
  <c r="AP38" i="33"/>
  <c r="AO38" i="33"/>
  <c r="AN38" i="33"/>
  <c r="AM38" i="33"/>
  <c r="AL38" i="33"/>
  <c r="AK38" i="33"/>
  <c r="AJ38" i="33"/>
  <c r="AI38" i="33"/>
  <c r="AH38" i="33"/>
  <c r="AG38" i="33"/>
  <c r="AF38" i="33"/>
  <c r="AE38" i="33"/>
  <c r="AD38" i="33"/>
  <c r="AC38" i="33"/>
  <c r="AB38" i="33"/>
  <c r="AA38" i="33"/>
  <c r="BB37" i="33"/>
  <c r="BA37" i="33"/>
  <c r="AZ37" i="33"/>
  <c r="AY37" i="33"/>
  <c r="AX37" i="33"/>
  <c r="AW37" i="33"/>
  <c r="AV37" i="33"/>
  <c r="AU37" i="33"/>
  <c r="AT37" i="33"/>
  <c r="AS37" i="33"/>
  <c r="AR37" i="33"/>
  <c r="AQ37" i="33"/>
  <c r="AP37" i="33"/>
  <c r="AO37" i="33"/>
  <c r="AN37" i="33"/>
  <c r="AM37" i="33"/>
  <c r="AL37" i="33"/>
  <c r="AK37" i="33"/>
  <c r="AJ37" i="33"/>
  <c r="AI37" i="33"/>
  <c r="AH37" i="33"/>
  <c r="AG37" i="33"/>
  <c r="AF37" i="33"/>
  <c r="AE37" i="33"/>
  <c r="AD37" i="33"/>
  <c r="AC37" i="33"/>
  <c r="AB37" i="33"/>
  <c r="AA37" i="33"/>
  <c r="BB36" i="33"/>
  <c r="BA36" i="33"/>
  <c r="AZ36" i="33"/>
  <c r="AY36" i="33"/>
  <c r="AX36" i="33"/>
  <c r="AW36" i="33"/>
  <c r="AV36" i="33"/>
  <c r="AU36" i="33"/>
  <c r="AT36" i="33"/>
  <c r="AS36" i="33"/>
  <c r="AR36" i="33"/>
  <c r="AQ36" i="33"/>
  <c r="AP36" i="33"/>
  <c r="AO36" i="33"/>
  <c r="AN36" i="33"/>
  <c r="AM36" i="33"/>
  <c r="AL36" i="33"/>
  <c r="AK36" i="33"/>
  <c r="AJ36" i="33"/>
  <c r="AI36" i="33"/>
  <c r="AH36" i="33"/>
  <c r="AG36" i="33"/>
  <c r="AF36" i="33"/>
  <c r="AE36" i="33"/>
  <c r="AD36" i="33"/>
  <c r="AC36" i="33"/>
  <c r="AB36" i="33"/>
  <c r="AA36" i="33"/>
  <c r="BB35" i="33"/>
  <c r="BA35" i="33"/>
  <c r="AZ35" i="33"/>
  <c r="AY35" i="33"/>
  <c r="AX35" i="33"/>
  <c r="AW35" i="33"/>
  <c r="AV35" i="33"/>
  <c r="AU35" i="33"/>
  <c r="AT35" i="33"/>
  <c r="AS35" i="33"/>
  <c r="AR35" i="33"/>
  <c r="AQ35" i="33"/>
  <c r="AP35" i="33"/>
  <c r="AO35" i="33"/>
  <c r="AN35" i="33"/>
  <c r="AM35" i="33"/>
  <c r="AL35" i="33"/>
  <c r="AK35" i="33"/>
  <c r="AJ35" i="33"/>
  <c r="AI35" i="33"/>
  <c r="AH35" i="33"/>
  <c r="AG35" i="33"/>
  <c r="AF35" i="33"/>
  <c r="AE35" i="33"/>
  <c r="AD35" i="33"/>
  <c r="AC35" i="33"/>
  <c r="AB35" i="33"/>
  <c r="AA35" i="33"/>
  <c r="BB34" i="33"/>
  <c r="BA34" i="33"/>
  <c r="AZ34" i="33"/>
  <c r="AY34" i="33"/>
  <c r="AX34" i="33"/>
  <c r="AW34" i="33"/>
  <c r="AV34" i="33"/>
  <c r="AU34" i="33"/>
  <c r="AT34" i="33"/>
  <c r="AS34" i="33"/>
  <c r="AR34" i="33"/>
  <c r="AQ34" i="33"/>
  <c r="AP34" i="33"/>
  <c r="AO34" i="33"/>
  <c r="AN34" i="33"/>
  <c r="AM34" i="33"/>
  <c r="AL34" i="33"/>
  <c r="AK34" i="33"/>
  <c r="AJ34" i="33"/>
  <c r="AI34" i="33"/>
  <c r="AH34" i="33"/>
  <c r="AG34" i="33"/>
  <c r="AF34" i="33"/>
  <c r="AE34" i="33"/>
  <c r="AD34" i="33"/>
  <c r="AC34" i="33"/>
  <c r="AB34" i="33"/>
  <c r="AA34" i="33"/>
  <c r="BB33" i="33"/>
  <c r="BA33" i="33"/>
  <c r="AZ33" i="33"/>
  <c r="AY33" i="33"/>
  <c r="AX33" i="33"/>
  <c r="AW33" i="33"/>
  <c r="AV33" i="33"/>
  <c r="AU33" i="33"/>
  <c r="AT33" i="33"/>
  <c r="AS33" i="33"/>
  <c r="AR33" i="33"/>
  <c r="AQ33" i="33"/>
  <c r="AP33" i="33"/>
  <c r="AO33" i="33"/>
  <c r="AN33" i="33"/>
  <c r="AM33" i="33"/>
  <c r="AL33" i="33"/>
  <c r="AK33" i="33"/>
  <c r="AJ33" i="33"/>
  <c r="AI33" i="33"/>
  <c r="AH33" i="33"/>
  <c r="AG33" i="33"/>
  <c r="AF33" i="33"/>
  <c r="AE33" i="33"/>
  <c r="AD33" i="33"/>
  <c r="AC33" i="33"/>
  <c r="AB33" i="33"/>
  <c r="AA33" i="33"/>
  <c r="BB32" i="33"/>
  <c r="BA32" i="33"/>
  <c r="AZ32" i="33"/>
  <c r="AY32" i="33"/>
  <c r="AX32" i="33"/>
  <c r="AW32" i="33"/>
  <c r="AV32" i="33"/>
  <c r="AU32" i="33"/>
  <c r="AT32" i="33"/>
  <c r="AS32" i="33"/>
  <c r="AR32" i="33"/>
  <c r="AQ32" i="33"/>
  <c r="AP32" i="33"/>
  <c r="AO32" i="33"/>
  <c r="AN32" i="33"/>
  <c r="AM32" i="33"/>
  <c r="AL32" i="33"/>
  <c r="AK32" i="33"/>
  <c r="AJ32" i="33"/>
  <c r="AI32" i="33"/>
  <c r="AH32" i="33"/>
  <c r="AG32" i="33"/>
  <c r="AF32" i="33"/>
  <c r="AE32" i="33"/>
  <c r="AD32" i="33"/>
  <c r="AC32" i="33"/>
  <c r="AB32" i="33"/>
  <c r="AA32" i="33"/>
  <c r="BB31" i="33"/>
  <c r="BA31" i="33"/>
  <c r="AZ31" i="33"/>
  <c r="AY31" i="33"/>
  <c r="AX31" i="33"/>
  <c r="AW31" i="33"/>
  <c r="AV31" i="33"/>
  <c r="AU31" i="33"/>
  <c r="AT31" i="33"/>
  <c r="AS31" i="33"/>
  <c r="AR31" i="33"/>
  <c r="AQ31" i="33"/>
  <c r="AP31" i="33"/>
  <c r="AO31" i="33"/>
  <c r="AN31" i="33"/>
  <c r="AM31" i="33"/>
  <c r="AL31" i="33"/>
  <c r="AK31" i="33"/>
  <c r="AJ31" i="33"/>
  <c r="AI31" i="33"/>
  <c r="AH31" i="33"/>
  <c r="AG31" i="33"/>
  <c r="AF31" i="33"/>
  <c r="AE31" i="33"/>
  <c r="AD31" i="33"/>
  <c r="AC31" i="33"/>
  <c r="AB31" i="33"/>
  <c r="AA31" i="33"/>
  <c r="BB30" i="33"/>
  <c r="BA30" i="33"/>
  <c r="AZ30" i="33"/>
  <c r="AY30" i="33"/>
  <c r="AX30" i="33"/>
  <c r="AW30" i="33"/>
  <c r="AV30" i="33"/>
  <c r="AU30" i="33"/>
  <c r="AT30" i="33"/>
  <c r="AS30" i="33"/>
  <c r="AR30" i="33"/>
  <c r="AQ30" i="33"/>
  <c r="AP30" i="33"/>
  <c r="AO30" i="33"/>
  <c r="AN30" i="33"/>
  <c r="AM30" i="33"/>
  <c r="AL30" i="33"/>
  <c r="AK30" i="33"/>
  <c r="AJ30" i="33"/>
  <c r="AI30" i="33"/>
  <c r="AH30" i="33"/>
  <c r="AG30" i="33"/>
  <c r="AF30" i="33"/>
  <c r="AE30" i="33"/>
  <c r="AD30" i="33"/>
  <c r="AC30" i="33"/>
  <c r="AB30" i="33"/>
  <c r="AA30" i="33"/>
  <c r="BB29" i="33"/>
  <c r="BA29" i="33"/>
  <c r="AZ29" i="33"/>
  <c r="AY29" i="33"/>
  <c r="AX29" i="33"/>
  <c r="AW29" i="33"/>
  <c r="AV29" i="33"/>
  <c r="AU29" i="33"/>
  <c r="AT29" i="33"/>
  <c r="AS29" i="33"/>
  <c r="AR29" i="33"/>
  <c r="AQ29" i="33"/>
  <c r="AP29" i="33"/>
  <c r="AO29" i="33"/>
  <c r="AN29" i="33"/>
  <c r="AM29" i="33"/>
  <c r="AL29" i="33"/>
  <c r="AK29" i="33"/>
  <c r="AJ29" i="33"/>
  <c r="AI29" i="33"/>
  <c r="AH29" i="33"/>
  <c r="AG29" i="33"/>
  <c r="AF29" i="33"/>
  <c r="AE29" i="33"/>
  <c r="AD29" i="33"/>
  <c r="AC29" i="33"/>
  <c r="AB29" i="33"/>
  <c r="AA29" i="33"/>
  <c r="BB28" i="33"/>
  <c r="BA28" i="33"/>
  <c r="AZ28" i="33"/>
  <c r="AY28" i="33"/>
  <c r="AX28" i="33"/>
  <c r="AW28" i="33"/>
  <c r="AV28" i="33"/>
  <c r="AU28" i="33"/>
  <c r="AT28" i="33"/>
  <c r="AS28" i="33"/>
  <c r="AR28" i="33"/>
  <c r="AQ28" i="33"/>
  <c r="AP28" i="33"/>
  <c r="AO28" i="33"/>
  <c r="AN28" i="33"/>
  <c r="AM28" i="33"/>
  <c r="AL28" i="33"/>
  <c r="AK28" i="33"/>
  <c r="AJ28" i="33"/>
  <c r="AI28" i="33"/>
  <c r="AH28" i="33"/>
  <c r="AG28" i="33"/>
  <c r="AF28" i="33"/>
  <c r="AE28" i="33"/>
  <c r="AD28" i="33"/>
  <c r="AC28" i="33"/>
  <c r="AB28" i="33"/>
  <c r="AA28" i="33"/>
  <c r="BB27" i="33"/>
  <c r="BA27" i="33"/>
  <c r="AZ27" i="33"/>
  <c r="AY27" i="33"/>
  <c r="AX27" i="33"/>
  <c r="AW27" i="33"/>
  <c r="AV27" i="33"/>
  <c r="AU27" i="33"/>
  <c r="AT27" i="33"/>
  <c r="AS27" i="33"/>
  <c r="AR27" i="33"/>
  <c r="AQ27" i="33"/>
  <c r="AP27" i="33"/>
  <c r="AO27" i="33"/>
  <c r="AN27" i="33"/>
  <c r="AM27" i="33"/>
  <c r="AL27" i="33"/>
  <c r="AK27" i="33"/>
  <c r="AJ27" i="33"/>
  <c r="AI27" i="33"/>
  <c r="AH27" i="33"/>
  <c r="AG27" i="33"/>
  <c r="AF27" i="33"/>
  <c r="AE27" i="33"/>
  <c r="AD27" i="33"/>
  <c r="AC27" i="33"/>
  <c r="AB27" i="33"/>
  <c r="AA27" i="33"/>
  <c r="BB26" i="33"/>
  <c r="BA26" i="33"/>
  <c r="AZ26" i="33"/>
  <c r="AY26" i="33"/>
  <c r="AX26" i="33"/>
  <c r="AW26" i="33"/>
  <c r="AV26" i="33"/>
  <c r="AU26" i="33"/>
  <c r="AT26" i="33"/>
  <c r="AS26" i="33"/>
  <c r="AR26" i="33"/>
  <c r="AQ26" i="33"/>
  <c r="AP26" i="33"/>
  <c r="AO26" i="33"/>
  <c r="AN26" i="33"/>
  <c r="AM26" i="33"/>
  <c r="AL26" i="33"/>
  <c r="AK26" i="33"/>
  <c r="AJ26" i="33"/>
  <c r="AI26" i="33"/>
  <c r="AH26" i="33"/>
  <c r="AG26" i="33"/>
  <c r="AF26" i="33"/>
  <c r="AE26" i="33"/>
  <c r="AD26" i="33"/>
  <c r="AC26" i="33"/>
  <c r="AB26" i="33"/>
  <c r="AA26" i="33"/>
  <c r="BB25" i="33"/>
  <c r="BA25" i="33"/>
  <c r="AZ25" i="33"/>
  <c r="AY25" i="33"/>
  <c r="AX25" i="33"/>
  <c r="AW25" i="33"/>
  <c r="AV25" i="33"/>
  <c r="AU25" i="33"/>
  <c r="AT25" i="33"/>
  <c r="AS25" i="33"/>
  <c r="AR25" i="33"/>
  <c r="AQ25" i="33"/>
  <c r="AP25" i="33"/>
  <c r="AO25" i="33"/>
  <c r="AN25" i="33"/>
  <c r="AM25" i="33"/>
  <c r="AL25" i="33"/>
  <c r="AK25" i="33"/>
  <c r="AJ25" i="33"/>
  <c r="AI25" i="33"/>
  <c r="AH25" i="33"/>
  <c r="AG25" i="33"/>
  <c r="AF25" i="33"/>
  <c r="AE25" i="33"/>
  <c r="AD25" i="33"/>
  <c r="AC25" i="33"/>
  <c r="AB25" i="33"/>
  <c r="AA25" i="33"/>
  <c r="BB24" i="33"/>
  <c r="BA24" i="33"/>
  <c r="AZ24" i="33"/>
  <c r="AY24" i="33"/>
  <c r="AX24" i="33"/>
  <c r="AW24" i="33"/>
  <c r="AV24" i="33"/>
  <c r="AU24" i="33"/>
  <c r="AT24" i="33"/>
  <c r="AS24" i="33"/>
  <c r="AR24" i="33"/>
  <c r="AQ24" i="33"/>
  <c r="AP24" i="33"/>
  <c r="AO24" i="33"/>
  <c r="AN24" i="33"/>
  <c r="AM24" i="33"/>
  <c r="AL24" i="33"/>
  <c r="AK24" i="33"/>
  <c r="AJ24" i="33"/>
  <c r="AI24" i="33"/>
  <c r="AH24" i="33"/>
  <c r="AG24" i="33"/>
  <c r="AF24" i="33"/>
  <c r="AE24" i="33"/>
  <c r="AD24" i="33"/>
  <c r="AC24" i="33"/>
  <c r="AB24" i="33"/>
  <c r="AA24" i="33"/>
  <c r="BB23" i="33"/>
  <c r="BA23" i="33"/>
  <c r="AZ23" i="33"/>
  <c r="AY23" i="33"/>
  <c r="AX23" i="33"/>
  <c r="AW23" i="33"/>
  <c r="AV23" i="33"/>
  <c r="AU23" i="33"/>
  <c r="AT23" i="33"/>
  <c r="AS23" i="33"/>
  <c r="AR23" i="33"/>
  <c r="AQ23" i="33"/>
  <c r="AP23" i="33"/>
  <c r="AO23" i="33"/>
  <c r="AN23" i="33"/>
  <c r="AM23" i="33"/>
  <c r="AL23" i="33"/>
  <c r="AK23" i="33"/>
  <c r="AJ23" i="33"/>
  <c r="AI23" i="33"/>
  <c r="AH23" i="33"/>
  <c r="AG23" i="33"/>
  <c r="AF23" i="33"/>
  <c r="AE23" i="33"/>
  <c r="AD23" i="33"/>
  <c r="AC23" i="33"/>
  <c r="AB23" i="33"/>
  <c r="AA23" i="33"/>
  <c r="BB22" i="33"/>
  <c r="BA22" i="33"/>
  <c r="AZ22" i="33"/>
  <c r="AY22" i="33"/>
  <c r="AX22" i="33"/>
  <c r="AW22" i="33"/>
  <c r="AV22" i="33"/>
  <c r="AU22" i="33"/>
  <c r="AT22" i="33"/>
  <c r="AS22" i="33"/>
  <c r="AR22" i="33"/>
  <c r="AQ22" i="33"/>
  <c r="AP22" i="33"/>
  <c r="AO22" i="33"/>
  <c r="AN22" i="33"/>
  <c r="AM22" i="33"/>
  <c r="AL22" i="33"/>
  <c r="AK22" i="33"/>
  <c r="AJ22" i="33"/>
  <c r="AI22" i="33"/>
  <c r="AH22" i="33"/>
  <c r="AG22" i="33"/>
  <c r="AF22" i="33"/>
  <c r="AE22" i="33"/>
  <c r="AD22" i="33"/>
  <c r="AC22" i="33"/>
  <c r="AB22" i="33"/>
  <c r="AA22" i="33"/>
  <c r="BB21" i="33"/>
  <c r="BA21" i="33"/>
  <c r="AZ21" i="33"/>
  <c r="AY21" i="33"/>
  <c r="AX21" i="33"/>
  <c r="AW21" i="33"/>
  <c r="AV21" i="33"/>
  <c r="AU21" i="33"/>
  <c r="AT21" i="33"/>
  <c r="AS21" i="33"/>
  <c r="AR21" i="33"/>
  <c r="AQ21" i="33"/>
  <c r="AP21" i="33"/>
  <c r="AO21" i="33"/>
  <c r="AN21" i="33"/>
  <c r="AM21" i="33"/>
  <c r="AL21" i="33"/>
  <c r="AK21" i="33"/>
  <c r="AJ21" i="33"/>
  <c r="AI21" i="33"/>
  <c r="AH21" i="33"/>
  <c r="AG21" i="33"/>
  <c r="AF21" i="33"/>
  <c r="AE21" i="33"/>
  <c r="AD21" i="33"/>
  <c r="AC21" i="33"/>
  <c r="AB21" i="33"/>
  <c r="AA21" i="33"/>
  <c r="BB20" i="33"/>
  <c r="BA20" i="33"/>
  <c r="AZ20" i="33"/>
  <c r="AY20" i="33"/>
  <c r="AX20" i="33"/>
  <c r="AW20" i="33"/>
  <c r="AV20" i="33"/>
  <c r="AU20" i="33"/>
  <c r="AT20" i="33"/>
  <c r="AS20" i="33"/>
  <c r="AR20" i="33"/>
  <c r="AQ20" i="33"/>
  <c r="AP20" i="33"/>
  <c r="AO20" i="33"/>
  <c r="AN20" i="33"/>
  <c r="AM20" i="33"/>
  <c r="AL20" i="33"/>
  <c r="AK20" i="33"/>
  <c r="AJ20" i="33"/>
  <c r="AI20" i="33"/>
  <c r="AH20" i="33"/>
  <c r="AG20" i="33"/>
  <c r="AF20" i="33"/>
  <c r="AE20" i="33"/>
  <c r="AD20" i="33"/>
  <c r="AC20" i="33"/>
  <c r="AB20" i="33"/>
  <c r="AA20" i="33"/>
  <c r="BB19" i="33"/>
  <c r="BA19" i="33"/>
  <c r="AZ19" i="33"/>
  <c r="AY19" i="33"/>
  <c r="AX19" i="33"/>
  <c r="AW19" i="33"/>
  <c r="AV19" i="33"/>
  <c r="AU19" i="33"/>
  <c r="AT19" i="33"/>
  <c r="AS19" i="33"/>
  <c r="AR19" i="33"/>
  <c r="AQ19" i="33"/>
  <c r="AP19" i="33"/>
  <c r="AO19" i="33"/>
  <c r="AN19" i="33"/>
  <c r="AM19" i="33"/>
  <c r="AL19" i="33"/>
  <c r="AK19" i="33"/>
  <c r="AJ19" i="33"/>
  <c r="AI19" i="33"/>
  <c r="AH19" i="33"/>
  <c r="AG19" i="33"/>
  <c r="AF19" i="33"/>
  <c r="AE19" i="33"/>
  <c r="AD19" i="33"/>
  <c r="AC19" i="33"/>
  <c r="AB19" i="33"/>
  <c r="AA19" i="33"/>
  <c r="BB18" i="33"/>
  <c r="BA18" i="33"/>
  <c r="AZ18" i="33"/>
  <c r="AY18" i="33"/>
  <c r="AX18" i="33"/>
  <c r="AW18" i="33"/>
  <c r="AV18" i="33"/>
  <c r="AU18" i="33"/>
  <c r="AT18" i="33"/>
  <c r="AS18" i="33"/>
  <c r="AR18" i="33"/>
  <c r="AQ18" i="33"/>
  <c r="AP18" i="33"/>
  <c r="AO18" i="33"/>
  <c r="AN18" i="33"/>
  <c r="AM18" i="33"/>
  <c r="AL18" i="33"/>
  <c r="AK18" i="33"/>
  <c r="AJ18" i="33"/>
  <c r="AI18" i="33"/>
  <c r="AH18" i="33"/>
  <c r="AG18" i="33"/>
  <c r="AF18" i="33"/>
  <c r="AE18" i="33"/>
  <c r="AD18" i="33"/>
  <c r="AC18" i="33"/>
  <c r="AB18" i="33"/>
  <c r="AA18" i="33"/>
  <c r="BB17" i="33"/>
  <c r="BA17" i="33"/>
  <c r="AZ17" i="33"/>
  <c r="AY17" i="33"/>
  <c r="AX17" i="33"/>
  <c r="AW17" i="33"/>
  <c r="AV17" i="33"/>
  <c r="AU17" i="33"/>
  <c r="AT17" i="33"/>
  <c r="AS17" i="33"/>
  <c r="AR17" i="33"/>
  <c r="AQ17" i="33"/>
  <c r="AP17" i="33"/>
  <c r="AO17" i="33"/>
  <c r="AN17" i="33"/>
  <c r="AM17" i="33"/>
  <c r="AL17" i="33"/>
  <c r="AK17" i="33"/>
  <c r="AJ17" i="33"/>
  <c r="AI17" i="33"/>
  <c r="AH17" i="33"/>
  <c r="AG17" i="33"/>
  <c r="AF17" i="33"/>
  <c r="AE17" i="33"/>
  <c r="AD17" i="33"/>
  <c r="AC17" i="33"/>
  <c r="AB17" i="33"/>
  <c r="AA17" i="33"/>
  <c r="BB16" i="33"/>
  <c r="BA16" i="33"/>
  <c r="AZ16" i="33"/>
  <c r="AY16" i="33"/>
  <c r="AX16" i="33"/>
  <c r="AW16" i="33"/>
  <c r="AV16" i="33"/>
  <c r="AU16" i="33"/>
  <c r="AT16" i="33"/>
  <c r="AS16" i="33"/>
  <c r="AR16" i="33"/>
  <c r="AQ16" i="33"/>
  <c r="AP16" i="33"/>
  <c r="AO16" i="33"/>
  <c r="AN16" i="33"/>
  <c r="AM16" i="33"/>
  <c r="AL16" i="33"/>
  <c r="AK16" i="33"/>
  <c r="AJ16" i="33"/>
  <c r="AI16" i="33"/>
  <c r="AH16" i="33"/>
  <c r="AG16" i="33"/>
  <c r="AF16" i="33"/>
  <c r="AE16" i="33"/>
  <c r="AD16" i="33"/>
  <c r="AC16" i="33"/>
  <c r="AB16" i="33"/>
  <c r="AA16" i="33"/>
  <c r="BB15" i="33"/>
  <c r="BA15" i="33"/>
  <c r="AZ15" i="33"/>
  <c r="AY15" i="33"/>
  <c r="AX15" i="33"/>
  <c r="AW15" i="33"/>
  <c r="AV15" i="33"/>
  <c r="AU15" i="33"/>
  <c r="AT15" i="33"/>
  <c r="AS15" i="33"/>
  <c r="AR15" i="33"/>
  <c r="AQ15" i="33"/>
  <c r="AP15" i="33"/>
  <c r="AO15" i="33"/>
  <c r="AN15" i="33"/>
  <c r="AM15" i="33"/>
  <c r="AL15" i="33"/>
  <c r="AK15" i="33"/>
  <c r="AJ15" i="33"/>
  <c r="AI15" i="33"/>
  <c r="AH15" i="33"/>
  <c r="AG15" i="33"/>
  <c r="AF15" i="33"/>
  <c r="AE15" i="33"/>
  <c r="AD15" i="33"/>
  <c r="AC15" i="33"/>
  <c r="AB15" i="33"/>
  <c r="AA15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BB13" i="33"/>
  <c r="BA13" i="33"/>
  <c r="AZ13" i="33"/>
  <c r="AY13" i="33"/>
  <c r="AX13" i="33"/>
  <c r="AW13" i="33"/>
  <c r="AV13" i="33"/>
  <c r="AU13" i="33"/>
  <c r="AT13" i="33"/>
  <c r="AS13" i="33"/>
  <c r="AR13" i="33"/>
  <c r="AQ13" i="33"/>
  <c r="AP13" i="33"/>
  <c r="AO13" i="33"/>
  <c r="AN13" i="33"/>
  <c r="AM13" i="33"/>
  <c r="AL13" i="33"/>
  <c r="AK13" i="33"/>
  <c r="AJ13" i="33"/>
  <c r="AI13" i="33"/>
  <c r="AH13" i="33"/>
  <c r="AG13" i="33"/>
  <c r="AF13" i="33"/>
  <c r="AE13" i="33"/>
  <c r="AD13" i="33"/>
  <c r="AC13" i="33"/>
  <c r="AB13" i="33"/>
  <c r="AA13" i="33"/>
  <c r="BB12" i="33"/>
  <c r="BA12" i="33"/>
  <c r="AZ12" i="33"/>
  <c r="AY12" i="33"/>
  <c r="AX12" i="33"/>
  <c r="AW12" i="33"/>
  <c r="AV12" i="33"/>
  <c r="AU12" i="33"/>
  <c r="AT12" i="33"/>
  <c r="AS12" i="33"/>
  <c r="AR12" i="33"/>
  <c r="AQ12" i="33"/>
  <c r="AP12" i="33"/>
  <c r="AO12" i="33"/>
  <c r="AN12" i="33"/>
  <c r="AM12" i="33"/>
  <c r="AL12" i="33"/>
  <c r="AK12" i="33"/>
  <c r="AJ12" i="33"/>
  <c r="AI12" i="33"/>
  <c r="AH12" i="33"/>
  <c r="AG12" i="33"/>
  <c r="AF12" i="33"/>
  <c r="AE12" i="33"/>
  <c r="AD12" i="33"/>
  <c r="AC12" i="33"/>
  <c r="AB12" i="33"/>
  <c r="AA12" i="33"/>
  <c r="BB11" i="33"/>
  <c r="BA11" i="33"/>
  <c r="AZ11" i="33"/>
  <c r="AY11" i="33"/>
  <c r="AX11" i="33"/>
  <c r="AW11" i="33"/>
  <c r="AV11" i="33"/>
  <c r="AU11" i="33"/>
  <c r="AT11" i="33"/>
  <c r="AS11" i="33"/>
  <c r="AR11" i="33"/>
  <c r="AQ11" i="33"/>
  <c r="AP11" i="33"/>
  <c r="AO11" i="33"/>
  <c r="AN11" i="33"/>
  <c r="AM11" i="33"/>
  <c r="AL11" i="33"/>
  <c r="AK11" i="33"/>
  <c r="AJ11" i="33"/>
  <c r="AI11" i="33"/>
  <c r="AH11" i="33"/>
  <c r="AG11" i="33"/>
  <c r="AF11" i="33"/>
  <c r="AE11" i="33"/>
  <c r="AD11" i="33"/>
  <c r="AC11" i="33"/>
  <c r="AB11" i="33"/>
  <c r="AA11" i="33"/>
  <c r="BB10" i="33"/>
  <c r="BA10" i="33"/>
  <c r="AZ10" i="33"/>
  <c r="AY10" i="33"/>
  <c r="AX10" i="33"/>
  <c r="AW10" i="33"/>
  <c r="AV10" i="33"/>
  <c r="AU10" i="33"/>
  <c r="AT10" i="33"/>
  <c r="AS10" i="33"/>
  <c r="AR10" i="33"/>
  <c r="AQ10" i="33"/>
  <c r="AP10" i="33"/>
  <c r="AO10" i="33"/>
  <c r="AN10" i="33"/>
  <c r="AM10" i="33"/>
  <c r="AL10" i="33"/>
  <c r="AK10" i="33"/>
  <c r="AJ10" i="33"/>
  <c r="AI10" i="33"/>
  <c r="AH10" i="33"/>
  <c r="AG10" i="33"/>
  <c r="AF10" i="33"/>
  <c r="AE10" i="33"/>
  <c r="AD10" i="33"/>
  <c r="AC10" i="33"/>
  <c r="AB10" i="33"/>
  <c r="AA10" i="33"/>
  <c r="BB9" i="33"/>
  <c r="BA9" i="33"/>
  <c r="AZ9" i="33"/>
  <c r="AY9" i="33"/>
  <c r="AX9" i="33"/>
  <c r="AW9" i="33"/>
  <c r="AV9" i="33"/>
  <c r="AU9" i="33"/>
  <c r="AT9" i="33"/>
  <c r="AS9" i="33"/>
  <c r="AR9" i="33"/>
  <c r="AQ9" i="33"/>
  <c r="AP9" i="33"/>
  <c r="AO9" i="33"/>
  <c r="AN9" i="33"/>
  <c r="AM9" i="33"/>
  <c r="AL9" i="33"/>
  <c r="AK9" i="33"/>
  <c r="AJ9" i="33"/>
  <c r="AI9" i="33"/>
  <c r="AH9" i="33"/>
  <c r="AG9" i="33"/>
  <c r="AF9" i="33"/>
  <c r="AE9" i="33"/>
  <c r="AD9" i="33"/>
  <c r="AC9" i="33"/>
  <c r="AB9" i="33"/>
  <c r="AA9" i="33"/>
  <c r="BB8" i="33"/>
  <c r="BA8" i="33"/>
  <c r="AZ8" i="33"/>
  <c r="AY8" i="33"/>
  <c r="AX8" i="33"/>
  <c r="AW8" i="33"/>
  <c r="AV8" i="33"/>
  <c r="AU8" i="33"/>
  <c r="AT8" i="33"/>
  <c r="AS8" i="33"/>
  <c r="AR8" i="33"/>
  <c r="AQ8" i="33"/>
  <c r="AP8" i="33"/>
  <c r="AO8" i="33"/>
  <c r="AN8" i="33"/>
  <c r="AM8" i="33"/>
  <c r="AL8" i="33"/>
  <c r="AK8" i="33"/>
  <c r="AJ8" i="33"/>
  <c r="AI8" i="33"/>
  <c r="AH8" i="33"/>
  <c r="AG8" i="33"/>
  <c r="AF8" i="33"/>
  <c r="AE8" i="33"/>
  <c r="AD8" i="33"/>
  <c r="AC8" i="33"/>
  <c r="AB8" i="33"/>
  <c r="AA8" i="33"/>
  <c r="BB7" i="33"/>
  <c r="BA7" i="33"/>
  <c r="AZ7" i="33"/>
  <c r="AY7" i="33"/>
  <c r="AX7" i="33"/>
  <c r="AW7" i="33"/>
  <c r="AV7" i="33"/>
  <c r="AU7" i="33"/>
  <c r="AT7" i="33"/>
  <c r="AS7" i="33"/>
  <c r="AR7" i="33"/>
  <c r="AQ7" i="33"/>
  <c r="AP7" i="33"/>
  <c r="AO7" i="33"/>
  <c r="AN7" i="33"/>
  <c r="AM7" i="33"/>
  <c r="AL7" i="33"/>
  <c r="AK7" i="33"/>
  <c r="AJ7" i="33"/>
  <c r="AI7" i="33"/>
  <c r="AH7" i="33"/>
  <c r="AG7" i="33"/>
  <c r="AF7" i="33"/>
  <c r="AE7" i="33"/>
  <c r="AD7" i="33"/>
  <c r="AC7" i="33"/>
  <c r="AB7" i="33"/>
  <c r="AA7" i="33"/>
  <c r="BB6" i="33"/>
  <c r="BA6" i="33"/>
  <c r="AZ6" i="33"/>
  <c r="AY6" i="33"/>
  <c r="AX6" i="33"/>
  <c r="AW6" i="33"/>
  <c r="AV6" i="33"/>
  <c r="AU6" i="33"/>
  <c r="AT6" i="33"/>
  <c r="AS6" i="33"/>
  <c r="AR6" i="33"/>
  <c r="AQ6" i="33"/>
  <c r="AP6" i="33"/>
  <c r="AO6" i="33"/>
  <c r="AN6" i="33"/>
  <c r="AM6" i="33"/>
  <c r="AL6" i="33"/>
  <c r="AK6" i="33"/>
  <c r="AJ6" i="33"/>
  <c r="AI6" i="33"/>
  <c r="AH6" i="33"/>
  <c r="AG6" i="33"/>
  <c r="AF6" i="33"/>
  <c r="AE6" i="33"/>
  <c r="AD6" i="33"/>
  <c r="AC6" i="33"/>
  <c r="AB6" i="33"/>
  <c r="AA6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BB3" i="33"/>
  <c r="BA3" i="33"/>
  <c r="AZ3" i="33"/>
  <c r="AY3" i="33"/>
  <c r="AX3" i="33"/>
  <c r="AW3" i="33"/>
  <c r="AV3" i="33"/>
  <c r="AU3" i="33"/>
  <c r="AT3" i="33"/>
  <c r="AS3" i="33"/>
  <c r="AR3" i="33"/>
  <c r="AQ3" i="33"/>
  <c r="AP3" i="33"/>
  <c r="AO3" i="33"/>
  <c r="AN3" i="33"/>
  <c r="AM3" i="33"/>
  <c r="AL3" i="33"/>
  <c r="AK3" i="33"/>
  <c r="AJ3" i="33"/>
  <c r="AI3" i="33"/>
  <c r="AH3" i="33"/>
  <c r="AG3" i="33"/>
  <c r="AF3" i="33"/>
  <c r="AE3" i="33"/>
  <c r="AD3" i="33"/>
  <c r="AC3" i="33"/>
  <c r="AB3" i="33"/>
  <c r="AA3" i="33"/>
  <c r="BB2" i="33"/>
  <c r="BA2" i="33"/>
  <c r="AZ2" i="33"/>
  <c r="AY2" i="33"/>
  <c r="AX2" i="33"/>
  <c r="AW2" i="33"/>
  <c r="AV2" i="33"/>
  <c r="AU2" i="33"/>
  <c r="AT2" i="33"/>
  <c r="AS2" i="33"/>
  <c r="AR2" i="33"/>
  <c r="AQ2" i="33"/>
  <c r="AP2" i="33"/>
  <c r="AO2" i="33"/>
  <c r="AN2" i="33"/>
  <c r="AM2" i="33"/>
  <c r="AL2" i="33"/>
  <c r="AK2" i="33"/>
  <c r="AJ2" i="33"/>
  <c r="AI2" i="33"/>
  <c r="AH2" i="33"/>
  <c r="AG2" i="33"/>
  <c r="AF2" i="33"/>
  <c r="AE2" i="33"/>
  <c r="AD2" i="33"/>
  <c r="AC2" i="33"/>
  <c r="AB2" i="33"/>
  <c r="AA2" i="33"/>
  <c r="T2" i="33"/>
  <c r="U2" i="33"/>
  <c r="V2" i="33"/>
  <c r="W2" i="33"/>
  <c r="X2" i="33"/>
  <c r="Y2" i="33"/>
  <c r="Z2" i="33"/>
  <c r="T3" i="33"/>
  <c r="U3" i="33"/>
  <c r="V3" i="33"/>
  <c r="W3" i="33"/>
  <c r="X3" i="33"/>
  <c r="Y3" i="33"/>
  <c r="Z3" i="33"/>
  <c r="T4" i="33"/>
  <c r="U4" i="33"/>
  <c r="V4" i="33"/>
  <c r="W4" i="33"/>
  <c r="X4" i="33"/>
  <c r="Y4" i="33"/>
  <c r="Z4" i="33"/>
  <c r="T5" i="33"/>
  <c r="U5" i="33"/>
  <c r="V5" i="33"/>
  <c r="W5" i="33"/>
  <c r="X5" i="33"/>
  <c r="Y5" i="33"/>
  <c r="Z5" i="33"/>
  <c r="T6" i="33"/>
  <c r="U6" i="33"/>
  <c r="V6" i="33"/>
  <c r="W6" i="33"/>
  <c r="X6" i="33"/>
  <c r="Y6" i="33"/>
  <c r="Z6" i="33"/>
  <c r="T7" i="33"/>
  <c r="U7" i="33"/>
  <c r="V7" i="33"/>
  <c r="W7" i="33"/>
  <c r="X7" i="33"/>
  <c r="Y7" i="33"/>
  <c r="Z7" i="33"/>
  <c r="T8" i="33"/>
  <c r="U8" i="33"/>
  <c r="V8" i="33"/>
  <c r="W8" i="33"/>
  <c r="X8" i="33"/>
  <c r="Y8" i="33"/>
  <c r="Z8" i="33"/>
  <c r="T9" i="33"/>
  <c r="U9" i="33"/>
  <c r="V9" i="33"/>
  <c r="W9" i="33"/>
  <c r="X9" i="33"/>
  <c r="Y9" i="33"/>
  <c r="Z9" i="33"/>
  <c r="T10" i="33"/>
  <c r="U10" i="33"/>
  <c r="V10" i="33"/>
  <c r="W10" i="33"/>
  <c r="X10" i="33"/>
  <c r="Y10" i="33"/>
  <c r="Z10" i="33"/>
  <c r="T11" i="33"/>
  <c r="U11" i="33"/>
  <c r="V11" i="33"/>
  <c r="W11" i="33"/>
  <c r="X11" i="33"/>
  <c r="Y11" i="33"/>
  <c r="Z11" i="33"/>
  <c r="T12" i="33"/>
  <c r="U12" i="33"/>
  <c r="V12" i="33"/>
  <c r="W12" i="33"/>
  <c r="X12" i="33"/>
  <c r="Y12" i="33"/>
  <c r="Z12" i="33"/>
  <c r="T13" i="33"/>
  <c r="U13" i="33"/>
  <c r="V13" i="33"/>
  <c r="W13" i="33"/>
  <c r="X13" i="33"/>
  <c r="Y13" i="33"/>
  <c r="Z13" i="33"/>
  <c r="T14" i="33"/>
  <c r="U14" i="33"/>
  <c r="V14" i="33"/>
  <c r="W14" i="33"/>
  <c r="X14" i="33"/>
  <c r="Y14" i="33"/>
  <c r="Z14" i="33"/>
  <c r="T15" i="33"/>
  <c r="U15" i="33"/>
  <c r="V15" i="33"/>
  <c r="W15" i="33"/>
  <c r="X15" i="33"/>
  <c r="Y15" i="33"/>
  <c r="Z15" i="33"/>
  <c r="T16" i="33"/>
  <c r="U16" i="33"/>
  <c r="V16" i="33"/>
  <c r="W16" i="33"/>
  <c r="X16" i="33"/>
  <c r="Y16" i="33"/>
  <c r="Z16" i="33"/>
  <c r="T17" i="33"/>
  <c r="U17" i="33"/>
  <c r="V17" i="33"/>
  <c r="W17" i="33"/>
  <c r="X17" i="33"/>
  <c r="Y17" i="33"/>
  <c r="Z17" i="33"/>
  <c r="T18" i="33"/>
  <c r="U18" i="33"/>
  <c r="V18" i="33"/>
  <c r="W18" i="33"/>
  <c r="X18" i="33"/>
  <c r="Y18" i="33"/>
  <c r="Z18" i="33"/>
  <c r="T19" i="33"/>
  <c r="U19" i="33"/>
  <c r="V19" i="33"/>
  <c r="W19" i="33"/>
  <c r="X19" i="33"/>
  <c r="Y19" i="33"/>
  <c r="Z19" i="33"/>
  <c r="T20" i="33"/>
  <c r="U20" i="33"/>
  <c r="V20" i="33"/>
  <c r="W20" i="33"/>
  <c r="X20" i="33"/>
  <c r="Y20" i="33"/>
  <c r="Z20" i="33"/>
  <c r="T21" i="33"/>
  <c r="U21" i="33"/>
  <c r="V21" i="33"/>
  <c r="W21" i="33"/>
  <c r="X21" i="33"/>
  <c r="Y21" i="33"/>
  <c r="Z21" i="33"/>
  <c r="T22" i="33"/>
  <c r="U22" i="33"/>
  <c r="V22" i="33"/>
  <c r="W22" i="33"/>
  <c r="X22" i="33"/>
  <c r="Y22" i="33"/>
  <c r="Z22" i="33"/>
  <c r="T23" i="33"/>
  <c r="U23" i="33"/>
  <c r="V23" i="33"/>
  <c r="W23" i="33"/>
  <c r="X23" i="33"/>
  <c r="Y23" i="33"/>
  <c r="Z23" i="33"/>
  <c r="T24" i="33"/>
  <c r="U24" i="33"/>
  <c r="V24" i="33"/>
  <c r="W24" i="33"/>
  <c r="X24" i="33"/>
  <c r="Y24" i="33"/>
  <c r="Z24" i="33"/>
  <c r="T25" i="33"/>
  <c r="U25" i="33"/>
  <c r="V25" i="33"/>
  <c r="W25" i="33"/>
  <c r="X25" i="33"/>
  <c r="Y25" i="33"/>
  <c r="Z25" i="33"/>
  <c r="T26" i="33"/>
  <c r="U26" i="33"/>
  <c r="V26" i="33"/>
  <c r="W26" i="33"/>
  <c r="X26" i="33"/>
  <c r="Y26" i="33"/>
  <c r="Z26" i="33"/>
  <c r="T27" i="33"/>
  <c r="U27" i="33"/>
  <c r="V27" i="33"/>
  <c r="W27" i="33"/>
  <c r="X27" i="33"/>
  <c r="Y27" i="33"/>
  <c r="Z27" i="33"/>
  <c r="T28" i="33"/>
  <c r="U28" i="33"/>
  <c r="V28" i="33"/>
  <c r="W28" i="33"/>
  <c r="X28" i="33"/>
  <c r="Y28" i="33"/>
  <c r="Z28" i="33"/>
  <c r="T29" i="33"/>
  <c r="U29" i="33"/>
  <c r="V29" i="33"/>
  <c r="W29" i="33"/>
  <c r="X29" i="33"/>
  <c r="Y29" i="33"/>
  <c r="Z29" i="33"/>
  <c r="T30" i="33"/>
  <c r="U30" i="33"/>
  <c r="V30" i="33"/>
  <c r="W30" i="33"/>
  <c r="X30" i="33"/>
  <c r="Y30" i="33"/>
  <c r="Z30" i="33"/>
  <c r="T31" i="33"/>
  <c r="U31" i="33"/>
  <c r="V31" i="33"/>
  <c r="W31" i="33"/>
  <c r="X31" i="33"/>
  <c r="Y31" i="33"/>
  <c r="Z31" i="33"/>
  <c r="T32" i="33"/>
  <c r="U32" i="33"/>
  <c r="V32" i="33"/>
  <c r="W32" i="33"/>
  <c r="X32" i="33"/>
  <c r="Y32" i="33"/>
  <c r="Z32" i="33"/>
  <c r="T33" i="33"/>
  <c r="U33" i="33"/>
  <c r="V33" i="33"/>
  <c r="W33" i="33"/>
  <c r="X33" i="33"/>
  <c r="Y33" i="33"/>
  <c r="Z33" i="33"/>
  <c r="T34" i="33"/>
  <c r="U34" i="33"/>
  <c r="V34" i="33"/>
  <c r="W34" i="33"/>
  <c r="X34" i="33"/>
  <c r="Y34" i="33"/>
  <c r="Z34" i="33"/>
  <c r="T35" i="33"/>
  <c r="U35" i="33"/>
  <c r="V35" i="33"/>
  <c r="W35" i="33"/>
  <c r="X35" i="33"/>
  <c r="Y35" i="33"/>
  <c r="Z35" i="33"/>
  <c r="T36" i="33"/>
  <c r="U36" i="33"/>
  <c r="V36" i="33"/>
  <c r="W36" i="33"/>
  <c r="X36" i="33"/>
  <c r="Y36" i="33"/>
  <c r="Z36" i="33"/>
  <c r="T37" i="33"/>
  <c r="U37" i="33"/>
  <c r="V37" i="33"/>
  <c r="W37" i="33"/>
  <c r="X37" i="33"/>
  <c r="Y37" i="33"/>
  <c r="Z37" i="33"/>
  <c r="T38" i="33"/>
  <c r="U38" i="33"/>
  <c r="V38" i="33"/>
  <c r="W38" i="33"/>
  <c r="X38" i="33"/>
  <c r="Y38" i="33"/>
  <c r="Z38" i="33"/>
  <c r="T39" i="33"/>
  <c r="U39" i="33"/>
  <c r="V39" i="33"/>
  <c r="W39" i="33"/>
  <c r="X39" i="33"/>
  <c r="Y39" i="33"/>
  <c r="Z39" i="33"/>
  <c r="T40" i="33"/>
  <c r="U40" i="33"/>
  <c r="V40" i="33"/>
  <c r="W40" i="33"/>
  <c r="X40" i="33"/>
  <c r="Y40" i="33"/>
  <c r="Z40" i="33"/>
  <c r="T41" i="33"/>
  <c r="U41" i="33"/>
  <c r="V41" i="33"/>
  <c r="W41" i="33"/>
  <c r="X41" i="33"/>
  <c r="Y41" i="33"/>
  <c r="Z41" i="33"/>
  <c r="T42" i="33"/>
  <c r="U42" i="33"/>
  <c r="V42" i="33"/>
  <c r="W42" i="33"/>
  <c r="X42" i="33"/>
  <c r="Y42" i="33"/>
  <c r="Z42" i="33"/>
  <c r="T43" i="33"/>
  <c r="U43" i="33"/>
  <c r="V43" i="33"/>
  <c r="W43" i="33"/>
  <c r="X43" i="33"/>
  <c r="Y43" i="33"/>
  <c r="Z43" i="33"/>
  <c r="T44" i="33"/>
  <c r="U44" i="33"/>
  <c r="V44" i="33"/>
  <c r="W44" i="33"/>
  <c r="X44" i="33"/>
  <c r="Y44" i="33"/>
  <c r="Z44" i="33"/>
  <c r="T45" i="33"/>
  <c r="U45" i="33"/>
  <c r="V45" i="33"/>
  <c r="W45" i="33"/>
  <c r="X45" i="33"/>
  <c r="Y45" i="33"/>
  <c r="Z45" i="33"/>
  <c r="T46" i="33"/>
  <c r="U46" i="33"/>
  <c r="V46" i="33"/>
  <c r="W46" i="33"/>
  <c r="X46" i="33"/>
  <c r="Y46" i="33"/>
  <c r="Z46" i="33"/>
  <c r="T47" i="33"/>
  <c r="U47" i="33"/>
  <c r="V47" i="33"/>
  <c r="W47" i="33"/>
  <c r="X47" i="33"/>
  <c r="Y47" i="33"/>
  <c r="Z47" i="33"/>
  <c r="T48" i="33"/>
  <c r="U48" i="33"/>
  <c r="V48" i="33"/>
  <c r="W48" i="33"/>
  <c r="X48" i="33"/>
  <c r="Y48" i="33"/>
  <c r="Z48" i="33"/>
  <c r="T49" i="33"/>
  <c r="U49" i="33"/>
  <c r="V49" i="33"/>
  <c r="W49" i="33"/>
  <c r="X49" i="33"/>
  <c r="Y49" i="33"/>
  <c r="Z49" i="33"/>
  <c r="T50" i="33"/>
  <c r="U50" i="33"/>
  <c r="V50" i="33"/>
  <c r="W50" i="33"/>
  <c r="X50" i="33"/>
  <c r="Y50" i="33"/>
  <c r="Z50" i="33"/>
  <c r="T51" i="33"/>
  <c r="U51" i="33"/>
  <c r="V51" i="33"/>
  <c r="W51" i="33"/>
  <c r="X51" i="33"/>
  <c r="Y51" i="33"/>
  <c r="Z51" i="33"/>
  <c r="T52" i="33"/>
  <c r="U52" i="33"/>
  <c r="V52" i="33"/>
  <c r="W52" i="33"/>
  <c r="X52" i="33"/>
  <c r="Y52" i="33"/>
  <c r="Z52" i="33"/>
  <c r="T53" i="33"/>
  <c r="U53" i="33"/>
  <c r="V53" i="33"/>
  <c r="W53" i="33"/>
  <c r="X53" i="33"/>
  <c r="Y53" i="33"/>
  <c r="Z53" i="33"/>
  <c r="T54" i="33"/>
  <c r="U54" i="33"/>
  <c r="V54" i="33"/>
  <c r="W54" i="33"/>
  <c r="X54" i="33"/>
  <c r="Y54" i="33"/>
  <c r="Z54" i="33"/>
  <c r="T55" i="33"/>
  <c r="U55" i="33"/>
  <c r="V55" i="33"/>
  <c r="W55" i="33"/>
  <c r="X55" i="33"/>
  <c r="Y55" i="33"/>
  <c r="Z55" i="33"/>
  <c r="T56" i="33"/>
  <c r="U56" i="33"/>
  <c r="V56" i="33"/>
  <c r="W56" i="33"/>
  <c r="X56" i="33"/>
  <c r="Y56" i="33"/>
  <c r="Z56" i="33"/>
  <c r="T57" i="33"/>
  <c r="U57" i="33"/>
  <c r="V57" i="33"/>
  <c r="W57" i="33"/>
  <c r="X57" i="33"/>
  <c r="Y57" i="33"/>
  <c r="Z57" i="33"/>
  <c r="T58" i="33"/>
  <c r="U58" i="33"/>
  <c r="V58" i="33"/>
  <c r="W58" i="33"/>
  <c r="X58" i="33"/>
  <c r="Y58" i="33"/>
  <c r="Z58" i="33"/>
  <c r="T59" i="33"/>
  <c r="U59" i="33"/>
  <c r="V59" i="33"/>
  <c r="W59" i="33"/>
  <c r="X59" i="33"/>
  <c r="Y59" i="33"/>
  <c r="Z59" i="33"/>
  <c r="T60" i="33"/>
  <c r="U60" i="33"/>
  <c r="V60" i="33"/>
  <c r="W60" i="33"/>
  <c r="X60" i="33"/>
  <c r="Y60" i="33"/>
  <c r="Z60" i="33"/>
  <c r="T61" i="33"/>
  <c r="U61" i="33"/>
  <c r="V61" i="33"/>
  <c r="W61" i="33"/>
  <c r="X61" i="33"/>
  <c r="Y61" i="33"/>
  <c r="Z61" i="33"/>
  <c r="T62" i="33"/>
  <c r="U62" i="33"/>
  <c r="V62" i="33"/>
  <c r="W62" i="33"/>
  <c r="X62" i="33"/>
  <c r="Y62" i="33"/>
  <c r="Z62" i="33"/>
  <c r="T63" i="33"/>
  <c r="U63" i="33"/>
  <c r="V63" i="33"/>
  <c r="W63" i="33"/>
  <c r="X63" i="33"/>
  <c r="Y63" i="33"/>
  <c r="Z63" i="33"/>
  <c r="T64" i="33"/>
  <c r="U64" i="33"/>
  <c r="V64" i="33"/>
  <c r="W64" i="33"/>
  <c r="X64" i="33"/>
  <c r="Y64" i="33"/>
  <c r="Z64" i="33"/>
  <c r="T65" i="33"/>
  <c r="U65" i="33"/>
  <c r="V65" i="33"/>
  <c r="W65" i="33"/>
  <c r="X65" i="33"/>
  <c r="Y65" i="33"/>
  <c r="Z65" i="33"/>
  <c r="T66" i="33"/>
  <c r="U66" i="33"/>
  <c r="V66" i="33"/>
  <c r="W66" i="33"/>
  <c r="X66" i="33"/>
  <c r="Y66" i="33"/>
  <c r="Z66" i="33"/>
  <c r="T67" i="33"/>
  <c r="U67" i="33"/>
  <c r="V67" i="33"/>
  <c r="W67" i="33"/>
  <c r="X67" i="33"/>
  <c r="Y67" i="33"/>
  <c r="Z67" i="33"/>
  <c r="T68" i="33"/>
  <c r="U68" i="33"/>
  <c r="V68" i="33"/>
  <c r="W68" i="33"/>
  <c r="X68" i="33"/>
  <c r="Y68" i="33"/>
  <c r="Z68" i="33"/>
  <c r="T69" i="33"/>
  <c r="U69" i="33"/>
  <c r="V69" i="33"/>
  <c r="W69" i="33"/>
  <c r="X69" i="33"/>
  <c r="Y69" i="33"/>
  <c r="Z69" i="33"/>
  <c r="T70" i="33"/>
  <c r="U70" i="33"/>
  <c r="V70" i="33"/>
  <c r="W70" i="33"/>
  <c r="X70" i="33"/>
  <c r="Y70" i="33"/>
  <c r="Z70" i="33"/>
  <c r="T71" i="33"/>
  <c r="U71" i="33"/>
  <c r="V71" i="33"/>
  <c r="W71" i="33"/>
  <c r="X71" i="33"/>
  <c r="Y71" i="33"/>
  <c r="Z71" i="33"/>
  <c r="T72" i="33"/>
  <c r="U72" i="33"/>
  <c r="V72" i="33"/>
  <c r="W72" i="33"/>
  <c r="X72" i="33"/>
  <c r="Y72" i="33"/>
  <c r="Z72" i="33"/>
  <c r="T73" i="33"/>
  <c r="U73" i="33"/>
  <c r="V73" i="33"/>
  <c r="W73" i="33"/>
  <c r="X73" i="33"/>
  <c r="Y73" i="33"/>
  <c r="Z73" i="33"/>
  <c r="T74" i="33"/>
  <c r="U74" i="33"/>
  <c r="V74" i="33"/>
  <c r="W74" i="33"/>
  <c r="X74" i="33"/>
  <c r="Y74" i="33"/>
  <c r="Z74" i="33"/>
  <c r="T75" i="33"/>
  <c r="U75" i="33"/>
  <c r="V75" i="33"/>
  <c r="W75" i="33"/>
  <c r="X75" i="33"/>
  <c r="Y75" i="33"/>
  <c r="Z75" i="33"/>
  <c r="T76" i="33"/>
  <c r="U76" i="33"/>
  <c r="V76" i="33"/>
  <c r="W76" i="33"/>
  <c r="X76" i="33"/>
  <c r="Y76" i="33"/>
  <c r="Z76" i="33"/>
  <c r="T77" i="33"/>
  <c r="U77" i="33"/>
  <c r="V77" i="33"/>
  <c r="W77" i="33"/>
  <c r="X77" i="33"/>
  <c r="Y77" i="33"/>
  <c r="Z77" i="33"/>
  <c r="T78" i="33"/>
  <c r="U78" i="33"/>
  <c r="V78" i="33"/>
  <c r="W78" i="33"/>
  <c r="X78" i="33"/>
  <c r="Y78" i="33"/>
  <c r="Z78" i="33"/>
  <c r="T79" i="33"/>
  <c r="U79" i="33"/>
  <c r="V79" i="33"/>
  <c r="W79" i="33"/>
  <c r="X79" i="33"/>
  <c r="Y79" i="33"/>
  <c r="Z79" i="33"/>
  <c r="T80" i="33"/>
  <c r="U80" i="33"/>
  <c r="V80" i="33"/>
  <c r="W80" i="33"/>
  <c r="X80" i="33"/>
  <c r="Y80" i="33"/>
  <c r="Z80" i="33"/>
  <c r="T81" i="33"/>
  <c r="U81" i="33"/>
  <c r="V81" i="33"/>
  <c r="W81" i="33"/>
  <c r="X81" i="33"/>
  <c r="Y81" i="33"/>
  <c r="Z81" i="33"/>
  <c r="T82" i="33"/>
  <c r="U82" i="33"/>
  <c r="V82" i="33"/>
  <c r="W82" i="33"/>
  <c r="X82" i="33"/>
  <c r="Y82" i="33"/>
  <c r="Z82" i="33"/>
  <c r="T83" i="33"/>
  <c r="U83" i="33"/>
  <c r="V83" i="33"/>
  <c r="W83" i="33"/>
  <c r="X83" i="33"/>
  <c r="Y83" i="33"/>
  <c r="Z83" i="33"/>
  <c r="T84" i="33"/>
  <c r="U84" i="33"/>
  <c r="V84" i="33"/>
  <c r="W84" i="33"/>
  <c r="X84" i="33"/>
  <c r="Y84" i="33"/>
  <c r="Z84" i="33"/>
  <c r="T85" i="33"/>
  <c r="U85" i="33"/>
  <c r="V85" i="33"/>
  <c r="W85" i="33"/>
  <c r="X85" i="33"/>
  <c r="Y85" i="33"/>
  <c r="Z85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E21" i="33"/>
  <c r="F21" i="33"/>
  <c r="G21" i="33"/>
  <c r="H21" i="33"/>
  <c r="I21" i="33"/>
  <c r="J21" i="33"/>
  <c r="K21" i="33"/>
  <c r="L21" i="33"/>
  <c r="M21" i="33"/>
  <c r="N21" i="33"/>
  <c r="O21" i="33"/>
  <c r="P21" i="33"/>
  <c r="Q21" i="33"/>
  <c r="R21" i="33"/>
  <c r="S21" i="33"/>
  <c r="E22" i="33"/>
  <c r="F22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S22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E25" i="33"/>
  <c r="F25" i="33"/>
  <c r="G25" i="33"/>
  <c r="H25" i="33"/>
  <c r="I25" i="33"/>
  <c r="J25" i="33"/>
  <c r="K25" i="33"/>
  <c r="L25" i="33"/>
  <c r="M25" i="33"/>
  <c r="N25" i="33"/>
  <c r="O25" i="33"/>
  <c r="P25" i="33"/>
  <c r="Q25" i="33"/>
  <c r="R25" i="33"/>
  <c r="S25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E30" i="33"/>
  <c r="F30" i="33"/>
  <c r="G30" i="33"/>
  <c r="H30" i="33"/>
  <c r="I30" i="33"/>
  <c r="J30" i="33"/>
  <c r="K30" i="33"/>
  <c r="L30" i="33"/>
  <c r="M30" i="33"/>
  <c r="N30" i="33"/>
  <c r="O30" i="33"/>
  <c r="P30" i="33"/>
  <c r="Q30" i="33"/>
  <c r="R30" i="33"/>
  <c r="S30" i="33"/>
  <c r="E31" i="33"/>
  <c r="F31" i="33"/>
  <c r="G31" i="33"/>
  <c r="H31" i="33"/>
  <c r="I31" i="33"/>
  <c r="J31" i="33"/>
  <c r="K31" i="33"/>
  <c r="L31" i="33"/>
  <c r="M31" i="33"/>
  <c r="N31" i="33"/>
  <c r="O31" i="33"/>
  <c r="P31" i="33"/>
  <c r="Q31" i="33"/>
  <c r="R31" i="33"/>
  <c r="S31" i="33"/>
  <c r="E32" i="33"/>
  <c r="F32" i="33"/>
  <c r="G32" i="33"/>
  <c r="H32" i="33"/>
  <c r="I32" i="33"/>
  <c r="J32" i="33"/>
  <c r="K32" i="33"/>
  <c r="L32" i="33"/>
  <c r="M32" i="33"/>
  <c r="N32" i="33"/>
  <c r="O32" i="33"/>
  <c r="P32" i="33"/>
  <c r="Q32" i="33"/>
  <c r="R32" i="33"/>
  <c r="S32" i="33"/>
  <c r="E33" i="33"/>
  <c r="F33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S33" i="33"/>
  <c r="E34" i="33"/>
  <c r="F34" i="33"/>
  <c r="G34" i="33"/>
  <c r="H34" i="33"/>
  <c r="I34" i="33"/>
  <c r="J34" i="33"/>
  <c r="K34" i="33"/>
  <c r="L34" i="33"/>
  <c r="M34" i="33"/>
  <c r="N34" i="33"/>
  <c r="O34" i="33"/>
  <c r="P34" i="33"/>
  <c r="Q34" i="33"/>
  <c r="R34" i="33"/>
  <c r="S34" i="33"/>
  <c r="E35" i="33"/>
  <c r="F35" i="33"/>
  <c r="G35" i="33"/>
  <c r="H35" i="33"/>
  <c r="I35" i="33"/>
  <c r="J35" i="33"/>
  <c r="K35" i="33"/>
  <c r="L35" i="33"/>
  <c r="M35" i="33"/>
  <c r="N35" i="33"/>
  <c r="O35" i="33"/>
  <c r="P35" i="33"/>
  <c r="Q35" i="33"/>
  <c r="R35" i="33"/>
  <c r="S35" i="33"/>
  <c r="E36" i="33"/>
  <c r="F36" i="33"/>
  <c r="G36" i="33"/>
  <c r="H36" i="33"/>
  <c r="I36" i="33"/>
  <c r="J36" i="33"/>
  <c r="K36" i="33"/>
  <c r="L36" i="33"/>
  <c r="M36" i="33"/>
  <c r="N36" i="33"/>
  <c r="O36" i="33"/>
  <c r="P36" i="33"/>
  <c r="Q36" i="33"/>
  <c r="R36" i="33"/>
  <c r="S36" i="33"/>
  <c r="E37" i="33"/>
  <c r="F37" i="33"/>
  <c r="G37" i="33"/>
  <c r="H37" i="33"/>
  <c r="I37" i="33"/>
  <c r="J37" i="33"/>
  <c r="K37" i="33"/>
  <c r="L37" i="33"/>
  <c r="M37" i="33"/>
  <c r="N37" i="33"/>
  <c r="O37" i="33"/>
  <c r="P37" i="33"/>
  <c r="Q37" i="33"/>
  <c r="R37" i="33"/>
  <c r="S37" i="33"/>
  <c r="E38" i="33"/>
  <c r="F38" i="33"/>
  <c r="G38" i="33"/>
  <c r="H38" i="33"/>
  <c r="I38" i="33"/>
  <c r="J38" i="33"/>
  <c r="K38" i="33"/>
  <c r="L38" i="33"/>
  <c r="M38" i="33"/>
  <c r="N38" i="33"/>
  <c r="O38" i="33"/>
  <c r="P38" i="33"/>
  <c r="Q38" i="33"/>
  <c r="R38" i="33"/>
  <c r="S38" i="33"/>
  <c r="E39" i="33"/>
  <c r="F39" i="33"/>
  <c r="G39" i="33"/>
  <c r="H39" i="33"/>
  <c r="I39" i="33"/>
  <c r="J39" i="33"/>
  <c r="K39" i="33"/>
  <c r="L39" i="33"/>
  <c r="M39" i="33"/>
  <c r="N39" i="33"/>
  <c r="O39" i="33"/>
  <c r="P39" i="33"/>
  <c r="Q39" i="33"/>
  <c r="R39" i="33"/>
  <c r="S39" i="33"/>
  <c r="E40" i="33"/>
  <c r="F40" i="33"/>
  <c r="G40" i="33"/>
  <c r="H40" i="33"/>
  <c r="I40" i="33"/>
  <c r="J40" i="33"/>
  <c r="K40" i="33"/>
  <c r="L40" i="33"/>
  <c r="M40" i="33"/>
  <c r="N40" i="33"/>
  <c r="O40" i="33"/>
  <c r="P40" i="33"/>
  <c r="Q40" i="33"/>
  <c r="R40" i="33"/>
  <c r="S40" i="33"/>
  <c r="E41" i="33"/>
  <c r="F41" i="33"/>
  <c r="G41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E42" i="33"/>
  <c r="F42" i="33"/>
  <c r="G42" i="33"/>
  <c r="H42" i="33"/>
  <c r="I42" i="33"/>
  <c r="J42" i="33"/>
  <c r="K42" i="33"/>
  <c r="L42" i="33"/>
  <c r="M42" i="33"/>
  <c r="N42" i="33"/>
  <c r="O42" i="33"/>
  <c r="P42" i="33"/>
  <c r="Q42" i="33"/>
  <c r="R42" i="33"/>
  <c r="S42" i="33"/>
  <c r="E43" i="33"/>
  <c r="F43" i="33"/>
  <c r="G43" i="33"/>
  <c r="H43" i="33"/>
  <c r="I43" i="33"/>
  <c r="J43" i="33"/>
  <c r="K43" i="33"/>
  <c r="L43" i="33"/>
  <c r="M43" i="33"/>
  <c r="N43" i="33"/>
  <c r="O43" i="33"/>
  <c r="P43" i="33"/>
  <c r="Q43" i="33"/>
  <c r="R43" i="33"/>
  <c r="S43" i="33"/>
  <c r="E44" i="33"/>
  <c r="F44" i="33"/>
  <c r="G44" i="33"/>
  <c r="H44" i="33"/>
  <c r="I44" i="33"/>
  <c r="J44" i="33"/>
  <c r="K44" i="33"/>
  <c r="L44" i="33"/>
  <c r="M44" i="33"/>
  <c r="N44" i="33"/>
  <c r="O44" i="33"/>
  <c r="P44" i="33"/>
  <c r="Q44" i="33"/>
  <c r="R44" i="33"/>
  <c r="S44" i="33"/>
  <c r="E45" i="33"/>
  <c r="F45" i="33"/>
  <c r="G45" i="33"/>
  <c r="H45" i="33"/>
  <c r="I45" i="33"/>
  <c r="J45" i="33"/>
  <c r="K45" i="33"/>
  <c r="L45" i="33"/>
  <c r="M45" i="33"/>
  <c r="N45" i="33"/>
  <c r="O45" i="33"/>
  <c r="P45" i="33"/>
  <c r="Q45" i="33"/>
  <c r="R45" i="33"/>
  <c r="S45" i="33"/>
  <c r="E46" i="33"/>
  <c r="F46" i="33"/>
  <c r="G46" i="33"/>
  <c r="H46" i="33"/>
  <c r="I46" i="33"/>
  <c r="J46" i="33"/>
  <c r="K46" i="33"/>
  <c r="L46" i="33"/>
  <c r="M46" i="33"/>
  <c r="N46" i="33"/>
  <c r="O46" i="33"/>
  <c r="P46" i="33"/>
  <c r="Q46" i="33"/>
  <c r="R46" i="33"/>
  <c r="S46" i="33"/>
  <c r="E47" i="33"/>
  <c r="F47" i="33"/>
  <c r="G47" i="33"/>
  <c r="H47" i="33"/>
  <c r="I47" i="33"/>
  <c r="J47" i="33"/>
  <c r="K47" i="33"/>
  <c r="L47" i="33"/>
  <c r="M47" i="33"/>
  <c r="N47" i="33"/>
  <c r="O47" i="33"/>
  <c r="P47" i="33"/>
  <c r="Q47" i="33"/>
  <c r="R47" i="33"/>
  <c r="S47" i="33"/>
  <c r="E48" i="33"/>
  <c r="F48" i="33"/>
  <c r="G48" i="33"/>
  <c r="H48" i="33"/>
  <c r="I48" i="33"/>
  <c r="J48" i="33"/>
  <c r="K48" i="33"/>
  <c r="L48" i="33"/>
  <c r="M48" i="33"/>
  <c r="N48" i="33"/>
  <c r="O48" i="33"/>
  <c r="P48" i="33"/>
  <c r="Q48" i="33"/>
  <c r="R48" i="33"/>
  <c r="S48" i="33"/>
  <c r="E49" i="33"/>
  <c r="F49" i="33"/>
  <c r="G49" i="33"/>
  <c r="H49" i="33"/>
  <c r="I49" i="33"/>
  <c r="J49" i="33"/>
  <c r="K49" i="33"/>
  <c r="L49" i="33"/>
  <c r="M49" i="33"/>
  <c r="N49" i="33"/>
  <c r="O49" i="33"/>
  <c r="P49" i="33"/>
  <c r="Q49" i="33"/>
  <c r="R49" i="33"/>
  <c r="S49" i="33"/>
  <c r="E50" i="33"/>
  <c r="F50" i="33"/>
  <c r="G50" i="33"/>
  <c r="H50" i="33"/>
  <c r="I50" i="33"/>
  <c r="J50" i="33"/>
  <c r="K50" i="33"/>
  <c r="L50" i="33"/>
  <c r="M50" i="33"/>
  <c r="N50" i="33"/>
  <c r="O50" i="33"/>
  <c r="P50" i="33"/>
  <c r="Q50" i="33"/>
  <c r="R50" i="33"/>
  <c r="S50" i="33"/>
  <c r="E51" i="33"/>
  <c r="F51" i="33"/>
  <c r="G51" i="33"/>
  <c r="H51" i="33"/>
  <c r="I51" i="33"/>
  <c r="J51" i="33"/>
  <c r="K51" i="33"/>
  <c r="L51" i="33"/>
  <c r="M51" i="33"/>
  <c r="N51" i="33"/>
  <c r="O51" i="33"/>
  <c r="P51" i="33"/>
  <c r="Q51" i="33"/>
  <c r="R51" i="33"/>
  <c r="S51" i="33"/>
  <c r="E52" i="33"/>
  <c r="F52" i="33"/>
  <c r="G52" i="33"/>
  <c r="H52" i="33"/>
  <c r="I52" i="33"/>
  <c r="J52" i="33"/>
  <c r="K52" i="33"/>
  <c r="L52" i="33"/>
  <c r="M52" i="33"/>
  <c r="N52" i="33"/>
  <c r="O52" i="33"/>
  <c r="P52" i="33"/>
  <c r="Q52" i="33"/>
  <c r="R52" i="33"/>
  <c r="S52" i="33"/>
  <c r="E53" i="33"/>
  <c r="F53" i="33"/>
  <c r="G53" i="33"/>
  <c r="H53" i="33"/>
  <c r="I53" i="33"/>
  <c r="J53" i="33"/>
  <c r="K53" i="33"/>
  <c r="L53" i="33"/>
  <c r="M53" i="33"/>
  <c r="N53" i="33"/>
  <c r="O53" i="33"/>
  <c r="P53" i="33"/>
  <c r="Q53" i="33"/>
  <c r="R53" i="33"/>
  <c r="S53" i="33"/>
  <c r="E54" i="33"/>
  <c r="F54" i="33"/>
  <c r="G54" i="33"/>
  <c r="H54" i="33"/>
  <c r="I54" i="33"/>
  <c r="J54" i="33"/>
  <c r="K54" i="33"/>
  <c r="L54" i="33"/>
  <c r="M54" i="33"/>
  <c r="N54" i="33"/>
  <c r="O54" i="33"/>
  <c r="P54" i="33"/>
  <c r="Q54" i="33"/>
  <c r="R54" i="33"/>
  <c r="S54" i="33"/>
  <c r="E55" i="33"/>
  <c r="F55" i="33"/>
  <c r="G55" i="33"/>
  <c r="H55" i="33"/>
  <c r="I55" i="33"/>
  <c r="J55" i="33"/>
  <c r="K55" i="33"/>
  <c r="L55" i="33"/>
  <c r="M55" i="33"/>
  <c r="N55" i="33"/>
  <c r="O55" i="33"/>
  <c r="P55" i="33"/>
  <c r="Q55" i="33"/>
  <c r="R55" i="33"/>
  <c r="S55" i="33"/>
  <c r="E56" i="33"/>
  <c r="F56" i="33"/>
  <c r="G56" i="33"/>
  <c r="H56" i="33"/>
  <c r="I56" i="33"/>
  <c r="J56" i="33"/>
  <c r="K56" i="33"/>
  <c r="L56" i="33"/>
  <c r="M56" i="33"/>
  <c r="N56" i="33"/>
  <c r="O56" i="33"/>
  <c r="P56" i="33"/>
  <c r="Q56" i="33"/>
  <c r="R56" i="33"/>
  <c r="S56" i="33"/>
  <c r="E57" i="33"/>
  <c r="F57" i="33"/>
  <c r="G57" i="33"/>
  <c r="H57" i="33"/>
  <c r="I57" i="33"/>
  <c r="J57" i="33"/>
  <c r="K57" i="33"/>
  <c r="L57" i="33"/>
  <c r="M57" i="33"/>
  <c r="N57" i="33"/>
  <c r="O57" i="33"/>
  <c r="P57" i="33"/>
  <c r="Q57" i="33"/>
  <c r="R57" i="33"/>
  <c r="S57" i="33"/>
  <c r="E58" i="33"/>
  <c r="F58" i="33"/>
  <c r="G58" i="33"/>
  <c r="H58" i="33"/>
  <c r="I58" i="33"/>
  <c r="J58" i="33"/>
  <c r="K58" i="33"/>
  <c r="L58" i="33"/>
  <c r="M58" i="33"/>
  <c r="N58" i="33"/>
  <c r="O58" i="33"/>
  <c r="P58" i="33"/>
  <c r="Q58" i="33"/>
  <c r="R58" i="33"/>
  <c r="S58" i="33"/>
  <c r="E59" i="33"/>
  <c r="F59" i="33"/>
  <c r="G59" i="33"/>
  <c r="H59" i="33"/>
  <c r="I59" i="33"/>
  <c r="J59" i="33"/>
  <c r="K59" i="33"/>
  <c r="L59" i="33"/>
  <c r="M59" i="33"/>
  <c r="N59" i="33"/>
  <c r="O59" i="33"/>
  <c r="P59" i="33"/>
  <c r="Q59" i="33"/>
  <c r="R59" i="33"/>
  <c r="S59" i="33"/>
  <c r="E60" i="33"/>
  <c r="F60" i="33"/>
  <c r="G60" i="33"/>
  <c r="H60" i="33"/>
  <c r="I60" i="33"/>
  <c r="J60" i="33"/>
  <c r="K60" i="33"/>
  <c r="L60" i="33"/>
  <c r="M60" i="33"/>
  <c r="N60" i="33"/>
  <c r="O60" i="33"/>
  <c r="P60" i="33"/>
  <c r="Q60" i="33"/>
  <c r="R60" i="33"/>
  <c r="S60" i="33"/>
  <c r="E61" i="33"/>
  <c r="F61" i="33"/>
  <c r="G61" i="33"/>
  <c r="H61" i="33"/>
  <c r="I61" i="33"/>
  <c r="J61" i="33"/>
  <c r="K61" i="33"/>
  <c r="L61" i="33"/>
  <c r="M61" i="33"/>
  <c r="N61" i="33"/>
  <c r="O61" i="33"/>
  <c r="P61" i="33"/>
  <c r="Q61" i="33"/>
  <c r="R61" i="33"/>
  <c r="S61" i="33"/>
  <c r="E62" i="33"/>
  <c r="F62" i="33"/>
  <c r="G62" i="33"/>
  <c r="H62" i="33"/>
  <c r="I62" i="33"/>
  <c r="J62" i="33"/>
  <c r="K62" i="33"/>
  <c r="L62" i="33"/>
  <c r="M62" i="33"/>
  <c r="N62" i="33"/>
  <c r="O62" i="33"/>
  <c r="P62" i="33"/>
  <c r="Q62" i="33"/>
  <c r="R62" i="33"/>
  <c r="S62" i="33"/>
  <c r="E63" i="33"/>
  <c r="F63" i="33"/>
  <c r="G63" i="33"/>
  <c r="H63" i="33"/>
  <c r="I63" i="33"/>
  <c r="J63" i="33"/>
  <c r="K63" i="33"/>
  <c r="L63" i="33"/>
  <c r="M63" i="33"/>
  <c r="N63" i="33"/>
  <c r="O63" i="33"/>
  <c r="P63" i="33"/>
  <c r="Q63" i="33"/>
  <c r="R63" i="33"/>
  <c r="S63" i="33"/>
  <c r="E64" i="33"/>
  <c r="F64" i="33"/>
  <c r="G64" i="33"/>
  <c r="H64" i="33"/>
  <c r="I64" i="33"/>
  <c r="J64" i="33"/>
  <c r="K64" i="33"/>
  <c r="L64" i="33"/>
  <c r="M64" i="33"/>
  <c r="N64" i="33"/>
  <c r="O64" i="33"/>
  <c r="P64" i="33"/>
  <c r="Q64" i="33"/>
  <c r="R64" i="33"/>
  <c r="S64" i="33"/>
  <c r="E65" i="33"/>
  <c r="F65" i="33"/>
  <c r="G65" i="33"/>
  <c r="H65" i="33"/>
  <c r="I65" i="33"/>
  <c r="J65" i="33"/>
  <c r="K65" i="33"/>
  <c r="L65" i="33"/>
  <c r="M65" i="33"/>
  <c r="N65" i="33"/>
  <c r="O65" i="33"/>
  <c r="P65" i="33"/>
  <c r="Q65" i="33"/>
  <c r="R65" i="33"/>
  <c r="S65" i="33"/>
  <c r="E66" i="33"/>
  <c r="F66" i="33"/>
  <c r="G66" i="33"/>
  <c r="H66" i="33"/>
  <c r="I66" i="33"/>
  <c r="J66" i="33"/>
  <c r="K66" i="33"/>
  <c r="L66" i="33"/>
  <c r="M66" i="33"/>
  <c r="N66" i="33"/>
  <c r="O66" i="33"/>
  <c r="P66" i="33"/>
  <c r="Q66" i="33"/>
  <c r="R66" i="33"/>
  <c r="S66" i="33"/>
  <c r="E67" i="33"/>
  <c r="F67" i="33"/>
  <c r="G67" i="33"/>
  <c r="H67" i="33"/>
  <c r="I67" i="33"/>
  <c r="J67" i="33"/>
  <c r="K67" i="33"/>
  <c r="L67" i="33"/>
  <c r="M67" i="33"/>
  <c r="N67" i="33"/>
  <c r="O67" i="33"/>
  <c r="P67" i="33"/>
  <c r="Q67" i="33"/>
  <c r="R67" i="33"/>
  <c r="S67" i="33"/>
  <c r="E68" i="33"/>
  <c r="F68" i="33"/>
  <c r="G68" i="33"/>
  <c r="H68" i="33"/>
  <c r="I68" i="33"/>
  <c r="J68" i="33"/>
  <c r="K68" i="33"/>
  <c r="L68" i="33"/>
  <c r="M68" i="33"/>
  <c r="N68" i="33"/>
  <c r="O68" i="33"/>
  <c r="P68" i="33"/>
  <c r="Q68" i="33"/>
  <c r="R68" i="33"/>
  <c r="S68" i="33"/>
  <c r="E69" i="33"/>
  <c r="F69" i="33"/>
  <c r="G69" i="33"/>
  <c r="H69" i="33"/>
  <c r="I69" i="33"/>
  <c r="J69" i="33"/>
  <c r="K69" i="33"/>
  <c r="L69" i="33"/>
  <c r="M69" i="33"/>
  <c r="N69" i="33"/>
  <c r="O69" i="33"/>
  <c r="P69" i="33"/>
  <c r="Q69" i="33"/>
  <c r="R69" i="33"/>
  <c r="S69" i="33"/>
  <c r="E70" i="33"/>
  <c r="F70" i="33"/>
  <c r="G70" i="33"/>
  <c r="H70" i="33"/>
  <c r="I70" i="33"/>
  <c r="J70" i="33"/>
  <c r="K70" i="33"/>
  <c r="L70" i="33"/>
  <c r="M70" i="33"/>
  <c r="N70" i="33"/>
  <c r="O70" i="33"/>
  <c r="P70" i="33"/>
  <c r="Q70" i="33"/>
  <c r="R70" i="33"/>
  <c r="S70" i="33"/>
  <c r="E71" i="33"/>
  <c r="F71" i="33"/>
  <c r="G71" i="33"/>
  <c r="H71" i="33"/>
  <c r="I71" i="33"/>
  <c r="J71" i="33"/>
  <c r="K71" i="33"/>
  <c r="L71" i="33"/>
  <c r="M71" i="33"/>
  <c r="N71" i="33"/>
  <c r="O71" i="33"/>
  <c r="P71" i="33"/>
  <c r="Q71" i="33"/>
  <c r="R71" i="33"/>
  <c r="S71" i="33"/>
  <c r="E72" i="33"/>
  <c r="F72" i="33"/>
  <c r="G72" i="33"/>
  <c r="H72" i="33"/>
  <c r="I72" i="33"/>
  <c r="J72" i="33"/>
  <c r="K72" i="33"/>
  <c r="L72" i="33"/>
  <c r="M72" i="33"/>
  <c r="N72" i="33"/>
  <c r="O72" i="33"/>
  <c r="P72" i="33"/>
  <c r="Q72" i="33"/>
  <c r="R72" i="33"/>
  <c r="S72" i="33"/>
  <c r="E73" i="33"/>
  <c r="F73" i="33"/>
  <c r="G73" i="33"/>
  <c r="H73" i="33"/>
  <c r="I73" i="33"/>
  <c r="J73" i="33"/>
  <c r="K73" i="33"/>
  <c r="L73" i="33"/>
  <c r="M73" i="33"/>
  <c r="N73" i="33"/>
  <c r="O73" i="33"/>
  <c r="P73" i="33"/>
  <c r="Q73" i="33"/>
  <c r="R73" i="33"/>
  <c r="S73" i="33"/>
  <c r="E74" i="33"/>
  <c r="F74" i="33"/>
  <c r="G74" i="33"/>
  <c r="H74" i="33"/>
  <c r="I74" i="33"/>
  <c r="J74" i="33"/>
  <c r="K74" i="33"/>
  <c r="L74" i="33"/>
  <c r="M74" i="33"/>
  <c r="N74" i="33"/>
  <c r="O74" i="33"/>
  <c r="P74" i="33"/>
  <c r="Q74" i="33"/>
  <c r="R74" i="33"/>
  <c r="S74" i="33"/>
  <c r="E75" i="33"/>
  <c r="F75" i="33"/>
  <c r="G75" i="33"/>
  <c r="H75" i="33"/>
  <c r="I75" i="33"/>
  <c r="J75" i="33"/>
  <c r="K75" i="33"/>
  <c r="L75" i="33"/>
  <c r="M75" i="33"/>
  <c r="N75" i="33"/>
  <c r="O75" i="33"/>
  <c r="P75" i="33"/>
  <c r="Q75" i="33"/>
  <c r="R75" i="33"/>
  <c r="S75" i="33"/>
  <c r="E76" i="33"/>
  <c r="F76" i="33"/>
  <c r="G76" i="33"/>
  <c r="H76" i="33"/>
  <c r="I76" i="33"/>
  <c r="J76" i="33"/>
  <c r="K76" i="33"/>
  <c r="L76" i="33"/>
  <c r="M76" i="33"/>
  <c r="N76" i="33"/>
  <c r="O76" i="33"/>
  <c r="P76" i="33"/>
  <c r="Q76" i="33"/>
  <c r="R76" i="33"/>
  <c r="S76" i="33"/>
  <c r="E77" i="33"/>
  <c r="F77" i="33"/>
  <c r="G77" i="33"/>
  <c r="H77" i="33"/>
  <c r="I77" i="33"/>
  <c r="J77" i="33"/>
  <c r="K77" i="33"/>
  <c r="L77" i="33"/>
  <c r="M77" i="33"/>
  <c r="N77" i="33"/>
  <c r="O77" i="33"/>
  <c r="P77" i="33"/>
  <c r="Q77" i="33"/>
  <c r="R77" i="33"/>
  <c r="S77" i="33"/>
  <c r="E78" i="33"/>
  <c r="F78" i="33"/>
  <c r="G78" i="33"/>
  <c r="H78" i="33"/>
  <c r="I78" i="33"/>
  <c r="J78" i="33"/>
  <c r="K78" i="33"/>
  <c r="L78" i="33"/>
  <c r="M78" i="33"/>
  <c r="N78" i="33"/>
  <c r="O78" i="33"/>
  <c r="P78" i="33"/>
  <c r="Q78" i="33"/>
  <c r="R78" i="33"/>
  <c r="S78" i="33"/>
  <c r="E79" i="33"/>
  <c r="F79" i="33"/>
  <c r="G79" i="33"/>
  <c r="H79" i="33"/>
  <c r="I79" i="33"/>
  <c r="J79" i="33"/>
  <c r="K79" i="33"/>
  <c r="L79" i="33"/>
  <c r="M79" i="33"/>
  <c r="N79" i="33"/>
  <c r="O79" i="33"/>
  <c r="P79" i="33"/>
  <c r="Q79" i="33"/>
  <c r="R79" i="33"/>
  <c r="S79" i="33"/>
  <c r="E80" i="33"/>
  <c r="F80" i="33"/>
  <c r="G80" i="33"/>
  <c r="H80" i="33"/>
  <c r="I80" i="33"/>
  <c r="J80" i="33"/>
  <c r="K80" i="33"/>
  <c r="L80" i="33"/>
  <c r="M80" i="33"/>
  <c r="N80" i="33"/>
  <c r="O80" i="33"/>
  <c r="P80" i="33"/>
  <c r="Q80" i="33"/>
  <c r="R80" i="33"/>
  <c r="S80" i="33"/>
  <c r="E81" i="33"/>
  <c r="F81" i="33"/>
  <c r="G81" i="33"/>
  <c r="H81" i="33"/>
  <c r="I81" i="33"/>
  <c r="J81" i="33"/>
  <c r="K81" i="33"/>
  <c r="L81" i="33"/>
  <c r="M81" i="33"/>
  <c r="N81" i="33"/>
  <c r="O81" i="33"/>
  <c r="P81" i="33"/>
  <c r="Q81" i="33"/>
  <c r="R81" i="33"/>
  <c r="S81" i="33"/>
  <c r="E82" i="33"/>
  <c r="F82" i="33"/>
  <c r="G82" i="33"/>
  <c r="H82" i="33"/>
  <c r="I82" i="33"/>
  <c r="J82" i="33"/>
  <c r="K82" i="33"/>
  <c r="L82" i="33"/>
  <c r="M82" i="33"/>
  <c r="N82" i="33"/>
  <c r="O82" i="33"/>
  <c r="P82" i="33"/>
  <c r="Q82" i="33"/>
  <c r="R82" i="33"/>
  <c r="S82" i="33"/>
  <c r="E83" i="33"/>
  <c r="F83" i="33"/>
  <c r="G83" i="33"/>
  <c r="H83" i="33"/>
  <c r="I83" i="33"/>
  <c r="J83" i="33"/>
  <c r="K83" i="33"/>
  <c r="L83" i="33"/>
  <c r="M83" i="33"/>
  <c r="N83" i="33"/>
  <c r="O83" i="33"/>
  <c r="P83" i="33"/>
  <c r="Q83" i="33"/>
  <c r="R83" i="33"/>
  <c r="S83" i="33"/>
  <c r="E84" i="33"/>
  <c r="F84" i="33"/>
  <c r="G84" i="33"/>
  <c r="H84" i="33"/>
  <c r="I84" i="33"/>
  <c r="J84" i="33"/>
  <c r="K84" i="33"/>
  <c r="L84" i="33"/>
  <c r="M84" i="33"/>
  <c r="N84" i="33"/>
  <c r="O84" i="33"/>
  <c r="P84" i="33"/>
  <c r="Q84" i="33"/>
  <c r="R84" i="33"/>
  <c r="S84" i="33"/>
  <c r="E85" i="33"/>
  <c r="F85" i="33"/>
  <c r="G85" i="33"/>
  <c r="H85" i="33"/>
  <c r="I85" i="33"/>
  <c r="J85" i="33"/>
  <c r="K85" i="33"/>
  <c r="L85" i="33"/>
  <c r="M85" i="33"/>
  <c r="N85" i="33"/>
  <c r="O85" i="33"/>
  <c r="P85" i="33"/>
  <c r="Q85" i="33"/>
  <c r="R85" i="33"/>
  <c r="S85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2" i="33"/>
  <c r="E190" i="30" l="1" a="1"/>
  <c r="E190" i="30" s="1"/>
  <c r="E189" i="30" a="1"/>
  <c r="E189" i="30" s="1"/>
  <c r="E188" i="30" a="1"/>
  <c r="E188" i="30" s="1"/>
  <c r="E187" i="30" a="1"/>
  <c r="E187" i="30" s="1"/>
  <c r="E186" i="30" a="1"/>
  <c r="E186" i="30" s="1"/>
  <c r="E185" i="30" a="1"/>
  <c r="E185" i="30" s="1"/>
  <c r="E184" i="30" a="1"/>
  <c r="E184" i="30" s="1"/>
  <c r="E183" i="30" a="1"/>
  <c r="E183" i="30" s="1"/>
  <c r="E182" i="30" a="1"/>
  <c r="E182" i="30" s="1"/>
  <c r="E181" i="30" a="1"/>
  <c r="E181" i="30" s="1"/>
  <c r="E180" i="30" a="1"/>
  <c r="E180" i="30" s="1"/>
  <c r="E179" i="30" a="1"/>
  <c r="E179" i="30" s="1"/>
  <c r="E178" i="30" a="1"/>
  <c r="E178" i="30" s="1"/>
  <c r="E177" i="30" a="1"/>
  <c r="E177" i="30" s="1"/>
  <c r="E176" i="30" a="1"/>
  <c r="E176" i="30" s="1"/>
  <c r="E175" i="30" a="1"/>
  <c r="E175" i="30" s="1"/>
  <c r="E174" i="30" a="1"/>
  <c r="E174" i="30" s="1"/>
  <c r="E173" i="30" a="1"/>
  <c r="E173" i="30" s="1"/>
  <c r="E172" i="30" a="1"/>
  <c r="E172" i="30" s="1"/>
  <c r="E171" i="30" a="1"/>
  <c r="E171" i="30" s="1"/>
  <c r="E170" i="30" a="1"/>
  <c r="E170" i="30" s="1"/>
  <c r="E169" i="30" a="1"/>
  <c r="E169" i="30" s="1"/>
  <c r="E168" i="30" a="1"/>
  <c r="E168" i="30" s="1"/>
  <c r="E167" i="30" a="1"/>
  <c r="E167" i="30" s="1"/>
  <c r="E166" i="30" a="1"/>
  <c r="E166" i="30" s="1"/>
  <c r="E165" i="30" a="1"/>
  <c r="E165" i="30" s="1"/>
  <c r="E164" i="30" a="1"/>
  <c r="E164" i="30" s="1"/>
  <c r="E163" i="30" a="1"/>
  <c r="E163" i="30" s="1"/>
  <c r="E162" i="30" a="1"/>
  <c r="E162" i="30" s="1"/>
  <c r="E161" i="30" a="1"/>
  <c r="E161" i="30" s="1"/>
  <c r="E160" i="30" a="1"/>
  <c r="E160" i="30" s="1"/>
  <c r="E159" i="30" a="1"/>
  <c r="E159" i="30" s="1"/>
  <c r="E158" i="30" a="1"/>
  <c r="E158" i="30" s="1"/>
  <c r="E157" i="30" a="1"/>
  <c r="E157" i="30" s="1"/>
  <c r="E156" i="30" a="1"/>
  <c r="E156" i="30" s="1"/>
  <c r="E155" i="30" a="1"/>
  <c r="E155" i="30" s="1"/>
  <c r="E154" i="30" a="1"/>
  <c r="E154" i="30" s="1"/>
  <c r="E153" i="30" a="1"/>
  <c r="E153" i="30" s="1"/>
  <c r="E152" i="30" a="1"/>
  <c r="E152" i="30" s="1"/>
  <c r="E151" i="30" a="1"/>
  <c r="E151" i="30" s="1"/>
  <c r="E150" i="30" a="1"/>
  <c r="E150" i="30" s="1"/>
  <c r="E149" i="30" a="1"/>
  <c r="E149" i="30" s="1"/>
  <c r="E148" i="30" a="1"/>
  <c r="E148" i="30" s="1"/>
  <c r="E147" i="30" a="1"/>
  <c r="E147" i="30" s="1"/>
  <c r="E146" i="30" a="1"/>
  <c r="E146" i="30" s="1"/>
  <c r="E145" i="30" a="1"/>
  <c r="E145" i="30" s="1"/>
  <c r="E144" i="30" a="1"/>
  <c r="E144" i="30" s="1"/>
  <c r="E143" i="30" a="1"/>
  <c r="E143" i="30" s="1"/>
  <c r="E142" i="30" a="1"/>
  <c r="E142" i="30" s="1"/>
  <c r="E141" i="30" a="1"/>
  <c r="E141" i="30" s="1"/>
  <c r="E140" i="30" a="1"/>
  <c r="E140" i="30" s="1"/>
  <c r="E139" i="30" a="1"/>
  <c r="E139" i="30" s="1"/>
  <c r="E138" i="30" a="1"/>
  <c r="E138" i="30" s="1"/>
  <c r="E137" i="30" a="1"/>
  <c r="E137" i="30" s="1"/>
  <c r="E136" i="30" a="1"/>
  <c r="E136" i="30" s="1"/>
  <c r="E135" i="30" a="1"/>
  <c r="E135" i="30" s="1"/>
  <c r="E134" i="30" a="1"/>
  <c r="E134" i="30" s="1"/>
  <c r="E133" i="30" a="1"/>
  <c r="E133" i="30" s="1"/>
  <c r="E132" i="30" a="1"/>
  <c r="E132" i="30" s="1"/>
  <c r="E131" i="30" a="1"/>
  <c r="E131" i="30" s="1"/>
  <c r="E130" i="30" a="1"/>
  <c r="E130" i="30" s="1"/>
  <c r="E129" i="30" a="1"/>
  <c r="E129" i="30" s="1"/>
  <c r="E128" i="30" a="1"/>
  <c r="E128" i="30" s="1"/>
  <c r="E127" i="30" a="1"/>
  <c r="E127" i="30" s="1"/>
  <c r="E126" i="30" a="1"/>
  <c r="E126" i="30" s="1"/>
  <c r="E125" i="30" a="1"/>
  <c r="E125" i="30" s="1"/>
  <c r="E124" i="30" a="1"/>
  <c r="E124" i="30" s="1"/>
  <c r="E123" i="30" a="1"/>
  <c r="E123" i="30" s="1"/>
  <c r="E122" i="30" a="1"/>
  <c r="E122" i="30" s="1"/>
  <c r="E121" i="30" a="1"/>
  <c r="E121" i="30" s="1"/>
  <c r="E120" i="30" a="1"/>
  <c r="E120" i="30" s="1"/>
  <c r="E119" i="30" a="1"/>
  <c r="E119" i="30" s="1"/>
  <c r="E118" i="30" a="1"/>
  <c r="E118" i="30" s="1"/>
  <c r="E117" i="30" a="1"/>
  <c r="E117" i="30" s="1"/>
  <c r="E116" i="30" a="1"/>
  <c r="E116" i="30" s="1"/>
  <c r="E115" i="30" a="1"/>
  <c r="E115" i="30" s="1"/>
  <c r="E114" i="30" a="1"/>
  <c r="E114" i="30" s="1"/>
  <c r="E113" i="30" a="1"/>
  <c r="E113" i="30" s="1"/>
  <c r="E112" i="30" a="1"/>
  <c r="E112" i="30" s="1"/>
  <c r="E111" i="30" a="1"/>
  <c r="E111" i="30" s="1"/>
  <c r="E110" i="30" a="1"/>
  <c r="E110" i="30" s="1"/>
  <c r="E109" i="30" a="1"/>
  <c r="E109" i="30" s="1"/>
  <c r="E108" i="30" a="1"/>
  <c r="E108" i="30" s="1"/>
  <c r="E107" i="30" a="1"/>
  <c r="E107" i="30" s="1"/>
  <c r="E106" i="30" a="1"/>
  <c r="E106" i="30" s="1"/>
  <c r="E105" i="30" a="1"/>
  <c r="E105" i="30" s="1"/>
  <c r="E104" i="30" a="1"/>
  <c r="E104" i="30" s="1"/>
  <c r="E103" i="30" a="1"/>
  <c r="E103" i="30" s="1"/>
  <c r="E102" i="30" a="1"/>
  <c r="E102" i="30" s="1"/>
  <c r="E101" i="30" a="1"/>
  <c r="E101" i="30" s="1"/>
  <c r="E100" i="30" a="1"/>
  <c r="E100" i="30" s="1"/>
  <c r="E99" i="30" a="1"/>
  <c r="E99" i="30" s="1"/>
  <c r="E98" i="30" a="1"/>
  <c r="E98" i="30" s="1"/>
  <c r="E97" i="30" a="1"/>
  <c r="E97" i="30" s="1"/>
  <c r="E96" i="30" a="1"/>
  <c r="E96" i="30" s="1"/>
  <c r="E95" i="30" a="1"/>
  <c r="E95" i="30" s="1"/>
  <c r="E94" i="30" a="1"/>
  <c r="E94" i="30" s="1"/>
  <c r="E93" i="30" a="1"/>
  <c r="E93" i="30" s="1"/>
  <c r="E92" i="30" a="1"/>
  <c r="E92" i="30" s="1"/>
  <c r="E91" i="30" a="1"/>
  <c r="E91" i="30" s="1"/>
  <c r="E90" i="30" a="1"/>
  <c r="E90" i="30" s="1"/>
  <c r="E89" i="30" a="1"/>
  <c r="E89" i="30" s="1"/>
  <c r="E88" i="30" a="1"/>
  <c r="E88" i="30" s="1"/>
  <c r="E87" i="30" a="1"/>
  <c r="E87" i="30" s="1"/>
  <c r="E86" i="30" a="1"/>
  <c r="E86" i="30" s="1"/>
  <c r="E85" i="30" a="1"/>
  <c r="E85" i="30" s="1"/>
  <c r="E84" i="30" a="1"/>
  <c r="E84" i="30" s="1"/>
  <c r="E83" i="30" a="1"/>
  <c r="E83" i="30" s="1"/>
  <c r="E82" i="30" a="1"/>
  <c r="E82" i="30" s="1"/>
  <c r="E81" i="30" a="1"/>
  <c r="E81" i="30" s="1"/>
  <c r="E80" i="30" a="1"/>
  <c r="E80" i="30" s="1"/>
  <c r="E79" i="30" a="1"/>
  <c r="E79" i="30" s="1"/>
  <c r="E78" i="30" a="1"/>
  <c r="E78" i="30" s="1"/>
  <c r="E77" i="30" a="1"/>
  <c r="E77" i="30" s="1"/>
  <c r="E76" i="30" a="1"/>
  <c r="E76" i="30" s="1"/>
  <c r="E75" i="30" a="1"/>
  <c r="E75" i="30" s="1"/>
  <c r="E74" i="30" a="1"/>
  <c r="E74" i="30" s="1"/>
  <c r="E73" i="30" a="1"/>
  <c r="E73" i="30" s="1"/>
  <c r="E72" i="30" a="1"/>
  <c r="E72" i="30" s="1"/>
  <c r="E71" i="30" a="1"/>
  <c r="E71" i="30" s="1"/>
  <c r="E70" i="30" a="1"/>
  <c r="E70" i="30" s="1"/>
  <c r="E69" i="30" a="1"/>
  <c r="E69" i="30" s="1"/>
  <c r="E68" i="30" a="1"/>
  <c r="E68" i="30" s="1"/>
  <c r="E67" i="30" a="1"/>
  <c r="E67" i="30" s="1"/>
  <c r="E66" i="30" a="1"/>
  <c r="E66" i="30" s="1"/>
  <c r="E65" i="30" a="1"/>
  <c r="E65" i="30" s="1"/>
  <c r="E64" i="30" a="1"/>
  <c r="E64" i="30" s="1"/>
  <c r="E63" i="30" a="1"/>
  <c r="E63" i="30" s="1"/>
  <c r="E62" i="30" a="1"/>
  <c r="E62" i="30" s="1"/>
  <c r="E61" i="30" a="1"/>
  <c r="E61" i="30" s="1"/>
  <c r="E60" i="30" a="1"/>
  <c r="E60" i="30" s="1"/>
  <c r="E59" i="30" a="1"/>
  <c r="E59" i="30" s="1"/>
  <c r="E58" i="30" a="1"/>
  <c r="E58" i="30" s="1"/>
  <c r="E57" i="30" a="1"/>
  <c r="E57" i="30" s="1"/>
  <c r="E56" i="30" a="1"/>
  <c r="E56" i="30" s="1"/>
  <c r="E55" i="30" a="1"/>
  <c r="E55" i="30" s="1"/>
  <c r="E54" i="30" a="1"/>
  <c r="E54" i="30" s="1"/>
  <c r="E53" i="30" a="1"/>
  <c r="E53" i="30" s="1"/>
  <c r="E52" i="30" a="1"/>
  <c r="E52" i="30" s="1"/>
  <c r="E51" i="30" a="1"/>
  <c r="E51" i="30" s="1"/>
  <c r="E50" i="30" a="1"/>
  <c r="E50" i="30" s="1"/>
  <c r="E49" i="30" a="1"/>
  <c r="E49" i="30" s="1"/>
  <c r="E48" i="30" a="1"/>
  <c r="E48" i="30" s="1"/>
  <c r="E47" i="30" a="1"/>
  <c r="E47" i="30" s="1"/>
  <c r="E46" i="30" a="1"/>
  <c r="E46" i="30" s="1"/>
  <c r="E45" i="30" a="1"/>
  <c r="E45" i="30" s="1"/>
  <c r="E44" i="30" a="1"/>
  <c r="E44" i="30" s="1"/>
  <c r="E43" i="30" a="1"/>
  <c r="E43" i="30" s="1"/>
  <c r="E42" i="30" a="1"/>
  <c r="E42" i="30" s="1"/>
  <c r="E41" i="30" a="1"/>
  <c r="E41" i="30" s="1"/>
  <c r="E40" i="30" a="1"/>
  <c r="E40" i="30" s="1"/>
  <c r="E39" i="30" a="1"/>
  <c r="E39" i="30" s="1"/>
  <c r="E38" i="30" a="1"/>
  <c r="E38" i="30" s="1"/>
  <c r="E37" i="30" a="1"/>
  <c r="E37" i="30" s="1"/>
  <c r="E36" i="30" a="1"/>
  <c r="E36" i="30" s="1"/>
  <c r="E35" i="30" a="1"/>
  <c r="E35" i="30" s="1"/>
  <c r="E34" i="30" a="1"/>
  <c r="E34" i="30" s="1"/>
  <c r="E33" i="30" a="1"/>
  <c r="E33" i="30" s="1"/>
  <c r="E32" i="30" a="1"/>
  <c r="E32" i="30" s="1"/>
  <c r="E31" i="30" a="1"/>
  <c r="E31" i="30" s="1"/>
  <c r="E30" i="30" a="1"/>
  <c r="E30" i="30" s="1"/>
  <c r="E29" i="30" a="1"/>
  <c r="E29" i="30" s="1"/>
  <c r="E28" i="30" a="1"/>
  <c r="E28" i="30" s="1"/>
  <c r="E27" i="30" a="1"/>
  <c r="E27" i="30" s="1"/>
  <c r="E26" i="30" a="1"/>
  <c r="E26" i="30" s="1"/>
  <c r="E25" i="30" a="1"/>
  <c r="E25" i="30" s="1"/>
  <c r="E24" i="30" a="1"/>
  <c r="E24" i="30" s="1"/>
  <c r="E23" i="30" a="1"/>
  <c r="E23" i="30" s="1"/>
  <c r="E22" i="30" a="1"/>
  <c r="E22" i="30" s="1"/>
  <c r="E21" i="30" a="1"/>
  <c r="E21" i="30" s="1"/>
  <c r="E20" i="30" a="1"/>
  <c r="E20" i="30" s="1"/>
  <c r="E19" i="30" a="1"/>
  <c r="E19" i="30" s="1"/>
  <c r="E18" i="30" a="1"/>
  <c r="E18" i="30" s="1"/>
  <c r="E17" i="30" a="1"/>
  <c r="E17" i="30" s="1"/>
  <c r="E16" i="30" a="1"/>
  <c r="E16" i="30" s="1"/>
  <c r="E15" i="30" a="1"/>
  <c r="E15" i="30" s="1"/>
  <c r="E14" i="30" a="1"/>
  <c r="E14" i="30" s="1"/>
  <c r="E13" i="30" a="1"/>
  <c r="E13" i="30" s="1"/>
  <c r="E12" i="30" a="1"/>
  <c r="E12" i="30" s="1"/>
  <c r="E11" i="30" a="1"/>
  <c r="E11" i="30" s="1"/>
  <c r="E10" i="30" a="1"/>
  <c r="E10" i="30" s="1"/>
  <c r="E9" i="30" a="1"/>
  <c r="E9" i="30" s="1"/>
  <c r="E8" i="30" a="1"/>
  <c r="E8" i="30" s="1"/>
  <c r="E7" i="30" a="1"/>
  <c r="E7" i="30" s="1"/>
  <c r="E6" i="30" a="1"/>
  <c r="E6" i="30" s="1"/>
  <c r="E5" i="30" a="1"/>
  <c r="E5" i="30" s="1"/>
  <c r="E4" i="30" a="1"/>
  <c r="E4" i="30" s="1"/>
  <c r="E3" i="30" a="1"/>
  <c r="E3" i="30" s="1"/>
  <c r="E2" i="30" a="1"/>
  <c r="E2" i="30" s="1"/>
  <c r="B62" i="24" a="1"/>
  <c r="B62" i="24" s="1"/>
  <c r="B71" i="24" a="1"/>
  <c r="B71" i="24" s="1"/>
  <c r="C74" i="24" l="1" a="1"/>
  <c r="C74" i="24" s="1"/>
  <c r="C62" i="24" a="1"/>
  <c r="C62" i="24" s="1"/>
  <c r="C64" i="24" a="1"/>
  <c r="C64" i="24" s="1"/>
  <c r="B74" i="24" a="1"/>
  <c r="B74" i="24" s="1"/>
  <c r="B57" i="24" a="1"/>
  <c r="B57" i="24" s="1"/>
  <c r="C67" i="24" a="1"/>
  <c r="C67" i="24" s="1"/>
  <c r="B64" i="24" a="1"/>
  <c r="B64" i="24" s="1"/>
  <c r="B11" i="12" s="1"/>
  <c r="C73" i="24" a="1"/>
  <c r="C73" i="24" s="1"/>
  <c r="C57" i="24" a="1"/>
  <c r="C57" i="24" s="1"/>
  <c r="B67" i="24" a="1"/>
  <c r="B67" i="24" s="1"/>
  <c r="B14" i="12" s="1"/>
  <c r="C63" i="24" a="1"/>
  <c r="C63" i="24" s="1"/>
  <c r="B73" i="24" a="1"/>
  <c r="B73" i="24" s="1"/>
  <c r="B20" i="12" s="1"/>
  <c r="B56" i="24" a="1"/>
  <c r="B56" i="24" s="1"/>
  <c r="C66" i="24" a="1"/>
  <c r="C66" i="24" s="1"/>
  <c r="B63" i="24" a="1"/>
  <c r="B63" i="24" s="1"/>
  <c r="B10" i="12" s="1"/>
  <c r="C72" i="24" a="1"/>
  <c r="C72" i="24" s="1"/>
  <c r="C56" i="24" a="1"/>
  <c r="C56" i="24" s="1"/>
  <c r="B66" i="24" a="1"/>
  <c r="B66" i="24" s="1"/>
  <c r="B70" i="24" a="1"/>
  <c r="B70" i="24" s="1"/>
  <c r="B72" i="24" a="1"/>
  <c r="B72" i="24" s="1"/>
  <c r="B19" i="12" s="1"/>
  <c r="C65" i="24" a="1"/>
  <c r="C65" i="24" s="1"/>
  <c r="C70" i="24" a="1"/>
  <c r="C70" i="24" s="1"/>
  <c r="C71" i="24" a="1"/>
  <c r="C71" i="24" s="1"/>
  <c r="B58" i="24" a="1"/>
  <c r="B58" i="24" s="1"/>
  <c r="C58" i="24" a="1"/>
  <c r="C58" i="24" s="1"/>
  <c r="B65" i="24" a="1"/>
  <c r="B65" i="24" s="1"/>
  <c r="C85" i="24"/>
  <c r="B85" i="24"/>
  <c r="B39" i="21"/>
  <c r="B32" i="21"/>
  <c r="B30" i="21"/>
  <c r="B31" i="21" s="1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B15" i="13"/>
  <c r="B22" i="13"/>
  <c r="B2" i="13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B15" i="19"/>
  <c r="B22" i="19"/>
  <c r="B2" i="19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C14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15" i="12"/>
  <c r="B2" i="12"/>
  <c r="AI112" i="24"/>
  <c r="AI5" i="13" s="1"/>
  <c r="AH112" i="24"/>
  <c r="AH5" i="13" s="1"/>
  <c r="AG112" i="24"/>
  <c r="AG5" i="13" s="1"/>
  <c r="AF112" i="24"/>
  <c r="AF5" i="13" s="1"/>
  <c r="AE112" i="24"/>
  <c r="AE5" i="13" s="1"/>
  <c r="AD112" i="24"/>
  <c r="AD5" i="13" s="1"/>
  <c r="AC112" i="24"/>
  <c r="AC5" i="13" s="1"/>
  <c r="AB112" i="24"/>
  <c r="AB5" i="13" s="1"/>
  <c r="AA112" i="24"/>
  <c r="AA5" i="13" s="1"/>
  <c r="Z112" i="24"/>
  <c r="Z5" i="13" s="1"/>
  <c r="Y112" i="24"/>
  <c r="Y5" i="13" s="1"/>
  <c r="X112" i="24"/>
  <c r="X5" i="13" s="1"/>
  <c r="W112" i="24"/>
  <c r="W5" i="13" s="1"/>
  <c r="V112" i="24"/>
  <c r="V5" i="13" s="1"/>
  <c r="U112" i="24"/>
  <c r="U5" i="13" s="1"/>
  <c r="T112" i="24"/>
  <c r="T5" i="13" s="1"/>
  <c r="S112" i="24"/>
  <c r="S5" i="13" s="1"/>
  <c r="R112" i="24"/>
  <c r="R5" i="13" s="1"/>
  <c r="Q112" i="24"/>
  <c r="Q5" i="13" s="1"/>
  <c r="P112" i="24"/>
  <c r="P5" i="13" s="1"/>
  <c r="O112" i="24"/>
  <c r="O5" i="13" s="1"/>
  <c r="N112" i="24"/>
  <c r="N5" i="13" s="1"/>
  <c r="M112" i="24"/>
  <c r="M5" i="13" s="1"/>
  <c r="L112" i="24"/>
  <c r="L5" i="13" s="1"/>
  <c r="K112" i="24"/>
  <c r="K5" i="13" s="1"/>
  <c r="J112" i="24"/>
  <c r="J5" i="13" s="1"/>
  <c r="I112" i="24"/>
  <c r="I5" i="13" s="1"/>
  <c r="H112" i="24"/>
  <c r="H5" i="13" s="1"/>
  <c r="G112" i="24"/>
  <c r="G5" i="13" s="1"/>
  <c r="F112" i="24"/>
  <c r="F5" i="13" s="1"/>
  <c r="E112" i="24"/>
  <c r="E5" i="13" s="1"/>
  <c r="D112" i="24"/>
  <c r="D5" i="13" s="1"/>
  <c r="C112" i="24"/>
  <c r="C5" i="13" s="1"/>
  <c r="B112" i="24"/>
  <c r="B5" i="13" s="1"/>
  <c r="AH108" i="24"/>
  <c r="AE108" i="24"/>
  <c r="AC108" i="24"/>
  <c r="AB108" i="24"/>
  <c r="Z108" i="24"/>
  <c r="W108" i="24"/>
  <c r="U108" i="24"/>
  <c r="T108" i="24"/>
  <c r="R108" i="24"/>
  <c r="O108" i="24"/>
  <c r="M108" i="24"/>
  <c r="L108" i="24"/>
  <c r="J108" i="24"/>
  <c r="G108" i="24"/>
  <c r="E108" i="24"/>
  <c r="D108" i="24"/>
  <c r="B108" i="24"/>
  <c r="AI81" i="24"/>
  <c r="AI108" i="24" s="1"/>
  <c r="AH81" i="24"/>
  <c r="AG81" i="24"/>
  <c r="AG108" i="24" s="1"/>
  <c r="AF81" i="24"/>
  <c r="AF108" i="24" s="1"/>
  <c r="AE81" i="24"/>
  <c r="AD81" i="24"/>
  <c r="AD108" i="24" s="1"/>
  <c r="AC81" i="24"/>
  <c r="AB81" i="24"/>
  <c r="AA81" i="24"/>
  <c r="AA108" i="24" s="1"/>
  <c r="Z81" i="24"/>
  <c r="Y81" i="24"/>
  <c r="Y108" i="24" s="1"/>
  <c r="X81" i="24"/>
  <c r="X108" i="24" s="1"/>
  <c r="W81" i="24"/>
  <c r="V81" i="24"/>
  <c r="V108" i="24" s="1"/>
  <c r="U81" i="24"/>
  <c r="T81" i="24"/>
  <c r="S81" i="24"/>
  <c r="S108" i="24" s="1"/>
  <c r="R81" i="24"/>
  <c r="Q81" i="24"/>
  <c r="Q108" i="24" s="1"/>
  <c r="P81" i="24"/>
  <c r="P108" i="24" s="1"/>
  <c r="O81" i="24"/>
  <c r="N81" i="24"/>
  <c r="N108" i="24" s="1"/>
  <c r="M81" i="24"/>
  <c r="L81" i="24"/>
  <c r="K81" i="24"/>
  <c r="K108" i="24" s="1"/>
  <c r="J81" i="24"/>
  <c r="I81" i="24"/>
  <c r="I108" i="24" s="1"/>
  <c r="H81" i="24"/>
  <c r="H108" i="24" s="1"/>
  <c r="G81" i="24"/>
  <c r="F81" i="24"/>
  <c r="F108" i="24" s="1"/>
  <c r="E81" i="24"/>
  <c r="D81" i="24"/>
  <c r="C81" i="24"/>
  <c r="C108" i="24" s="1"/>
  <c r="B81" i="24"/>
  <c r="C20" i="12" l="1"/>
  <c r="C10" i="12"/>
  <c r="C11" i="12"/>
  <c r="C19" i="12"/>
  <c r="B5" i="19"/>
  <c r="B28" i="21"/>
  <c r="B29" i="21" s="1"/>
  <c r="B35" i="21"/>
  <c r="B36" i="21" s="1"/>
  <c r="B37" i="21" s="1"/>
  <c r="AI123" i="24"/>
  <c r="AI16" i="13" s="1"/>
  <c r="AH123" i="24"/>
  <c r="AH16" i="13" s="1"/>
  <c r="AG123" i="24"/>
  <c r="AG16" i="13" s="1"/>
  <c r="AF123" i="24"/>
  <c r="AF16" i="13" s="1"/>
  <c r="AE123" i="24"/>
  <c r="AE16" i="13" s="1"/>
  <c r="AD123" i="24"/>
  <c r="AD16" i="13" s="1"/>
  <c r="AC123" i="24"/>
  <c r="AC16" i="13" s="1"/>
  <c r="AB123" i="24"/>
  <c r="AB16" i="13" s="1"/>
  <c r="AA123" i="24"/>
  <c r="AA16" i="13" s="1"/>
  <c r="Z123" i="24"/>
  <c r="Z16" i="13" s="1"/>
  <c r="Y123" i="24"/>
  <c r="Y16" i="13" s="1"/>
  <c r="X123" i="24"/>
  <c r="X16" i="13" s="1"/>
  <c r="W123" i="24"/>
  <c r="W16" i="13" s="1"/>
  <c r="V123" i="24"/>
  <c r="V16" i="13" s="1"/>
  <c r="U123" i="24"/>
  <c r="U16" i="13" s="1"/>
  <c r="T123" i="24"/>
  <c r="T16" i="13" s="1"/>
  <c r="S123" i="24"/>
  <c r="S16" i="13" s="1"/>
  <c r="R123" i="24"/>
  <c r="R16" i="13" s="1"/>
  <c r="Q123" i="24"/>
  <c r="Q16" i="13" s="1"/>
  <c r="P123" i="24"/>
  <c r="P16" i="13" s="1"/>
  <c r="O123" i="24"/>
  <c r="O16" i="13" s="1"/>
  <c r="N123" i="24"/>
  <c r="N16" i="13" s="1"/>
  <c r="M123" i="24"/>
  <c r="M16" i="13" s="1"/>
  <c r="L123" i="24"/>
  <c r="L16" i="13" s="1"/>
  <c r="K123" i="24"/>
  <c r="K16" i="13" s="1"/>
  <c r="J123" i="24"/>
  <c r="J16" i="13" s="1"/>
  <c r="I123" i="24"/>
  <c r="I16" i="13" s="1"/>
  <c r="H123" i="24"/>
  <c r="H16" i="13" s="1"/>
  <c r="G123" i="24"/>
  <c r="G16" i="13" s="1"/>
  <c r="F123" i="24"/>
  <c r="F16" i="13" s="1"/>
  <c r="E123" i="24"/>
  <c r="E16" i="13" s="1"/>
  <c r="D123" i="24"/>
  <c r="D16" i="13" s="1"/>
  <c r="C123" i="24"/>
  <c r="C16" i="13" s="1"/>
  <c r="B123" i="24"/>
  <c r="B16" i="13" s="1"/>
  <c r="AI115" i="24"/>
  <c r="AI8" i="13" s="1"/>
  <c r="AH115" i="24"/>
  <c r="AH8" i="13" s="1"/>
  <c r="AG115" i="24"/>
  <c r="AG8" i="13" s="1"/>
  <c r="AF115" i="24"/>
  <c r="AF8" i="13" s="1"/>
  <c r="AE115" i="24"/>
  <c r="AE8" i="13" s="1"/>
  <c r="AD115" i="24"/>
  <c r="AD8" i="13" s="1"/>
  <c r="AC115" i="24"/>
  <c r="AC8" i="13" s="1"/>
  <c r="AB115" i="24"/>
  <c r="AB8" i="13" s="1"/>
  <c r="AA115" i="24"/>
  <c r="AA8" i="13" s="1"/>
  <c r="Z115" i="24"/>
  <c r="Z8" i="13" s="1"/>
  <c r="Y115" i="24"/>
  <c r="Y8" i="13" s="1"/>
  <c r="X115" i="24"/>
  <c r="X8" i="13" s="1"/>
  <c r="W115" i="24"/>
  <c r="W8" i="13" s="1"/>
  <c r="V115" i="24"/>
  <c r="V8" i="13" s="1"/>
  <c r="U115" i="24"/>
  <c r="U8" i="13" s="1"/>
  <c r="T115" i="24"/>
  <c r="T8" i="13" s="1"/>
  <c r="S115" i="24"/>
  <c r="S8" i="13" s="1"/>
  <c r="R115" i="24"/>
  <c r="R8" i="13" s="1"/>
  <c r="Q115" i="24"/>
  <c r="Q8" i="13" s="1"/>
  <c r="P115" i="24"/>
  <c r="P8" i="13" s="1"/>
  <c r="O115" i="24"/>
  <c r="O8" i="13" s="1"/>
  <c r="N115" i="24"/>
  <c r="N8" i="13" s="1"/>
  <c r="M115" i="24"/>
  <c r="M8" i="13" s="1"/>
  <c r="L115" i="24"/>
  <c r="L8" i="13" s="1"/>
  <c r="K115" i="24"/>
  <c r="K8" i="13" s="1"/>
  <c r="J115" i="24"/>
  <c r="J8" i="13" s="1"/>
  <c r="I115" i="24"/>
  <c r="I8" i="13" s="1"/>
  <c r="H115" i="24"/>
  <c r="H8" i="13" s="1"/>
  <c r="G115" i="24"/>
  <c r="G8" i="13" s="1"/>
  <c r="F115" i="24"/>
  <c r="F8" i="13" s="1"/>
  <c r="E115" i="24"/>
  <c r="E8" i="13" s="1"/>
  <c r="D115" i="24"/>
  <c r="D8" i="13" s="1"/>
  <c r="C115" i="24"/>
  <c r="C8" i="13" s="1"/>
  <c r="B115" i="24"/>
  <c r="B8" i="13" s="1"/>
  <c r="AI114" i="24"/>
  <c r="AI7" i="13" s="1"/>
  <c r="AH114" i="24"/>
  <c r="AH7" i="13" s="1"/>
  <c r="AG114" i="24"/>
  <c r="AG7" i="13" s="1"/>
  <c r="AF114" i="24"/>
  <c r="AF7" i="13" s="1"/>
  <c r="AE114" i="24"/>
  <c r="AE7" i="13" s="1"/>
  <c r="AD114" i="24"/>
  <c r="AD7" i="13" s="1"/>
  <c r="AC114" i="24"/>
  <c r="AC7" i="13" s="1"/>
  <c r="AB114" i="24"/>
  <c r="AB7" i="13" s="1"/>
  <c r="AA114" i="24"/>
  <c r="AA7" i="13" s="1"/>
  <c r="Z114" i="24"/>
  <c r="Z7" i="13" s="1"/>
  <c r="Y114" i="24"/>
  <c r="Y7" i="13" s="1"/>
  <c r="X114" i="24"/>
  <c r="X7" i="13" s="1"/>
  <c r="W114" i="24"/>
  <c r="W7" i="13" s="1"/>
  <c r="V114" i="24"/>
  <c r="V7" i="13" s="1"/>
  <c r="U114" i="24"/>
  <c r="U7" i="13" s="1"/>
  <c r="T114" i="24"/>
  <c r="T7" i="13" s="1"/>
  <c r="S114" i="24"/>
  <c r="S7" i="13" s="1"/>
  <c r="R114" i="24"/>
  <c r="R7" i="13" s="1"/>
  <c r="Q114" i="24"/>
  <c r="Q7" i="13" s="1"/>
  <c r="P114" i="24"/>
  <c r="P7" i="13" s="1"/>
  <c r="O114" i="24"/>
  <c r="O7" i="13" s="1"/>
  <c r="N114" i="24"/>
  <c r="N7" i="13" s="1"/>
  <c r="M114" i="24"/>
  <c r="M7" i="13" s="1"/>
  <c r="L114" i="24"/>
  <c r="L7" i="13" s="1"/>
  <c r="K114" i="24"/>
  <c r="K7" i="13" s="1"/>
  <c r="J114" i="24"/>
  <c r="J7" i="13" s="1"/>
  <c r="I114" i="24"/>
  <c r="I7" i="13" s="1"/>
  <c r="H114" i="24"/>
  <c r="H7" i="13" s="1"/>
  <c r="G114" i="24"/>
  <c r="G7" i="13" s="1"/>
  <c r="F114" i="24"/>
  <c r="F7" i="13" s="1"/>
  <c r="E114" i="24"/>
  <c r="E7" i="13" s="1"/>
  <c r="D114" i="24"/>
  <c r="D7" i="13" s="1"/>
  <c r="C114" i="24"/>
  <c r="C7" i="13" s="1"/>
  <c r="B114" i="24"/>
  <c r="B7" i="13" s="1"/>
  <c r="AI113" i="24"/>
  <c r="AI6" i="13" s="1"/>
  <c r="AH113" i="24"/>
  <c r="AH6" i="13" s="1"/>
  <c r="AG113" i="24"/>
  <c r="AG6" i="13" s="1"/>
  <c r="AF113" i="24"/>
  <c r="AF6" i="13" s="1"/>
  <c r="AE113" i="24"/>
  <c r="AE6" i="13" s="1"/>
  <c r="AD113" i="24"/>
  <c r="AD6" i="13" s="1"/>
  <c r="AC113" i="24"/>
  <c r="AC6" i="13" s="1"/>
  <c r="AB113" i="24"/>
  <c r="AB6" i="13" s="1"/>
  <c r="AA113" i="24"/>
  <c r="AA6" i="13" s="1"/>
  <c r="Z113" i="24"/>
  <c r="Z6" i="13" s="1"/>
  <c r="Y113" i="24"/>
  <c r="Y6" i="13" s="1"/>
  <c r="X113" i="24"/>
  <c r="X6" i="13" s="1"/>
  <c r="W113" i="24"/>
  <c r="W6" i="13" s="1"/>
  <c r="V113" i="24"/>
  <c r="V6" i="13" s="1"/>
  <c r="U113" i="24"/>
  <c r="U6" i="13" s="1"/>
  <c r="T113" i="24"/>
  <c r="T6" i="13" s="1"/>
  <c r="S113" i="24"/>
  <c r="S6" i="13" s="1"/>
  <c r="R113" i="24"/>
  <c r="R6" i="13" s="1"/>
  <c r="Q113" i="24"/>
  <c r="Q6" i="13" s="1"/>
  <c r="P113" i="24"/>
  <c r="P6" i="13" s="1"/>
  <c r="O113" i="24"/>
  <c r="O6" i="13" s="1"/>
  <c r="N113" i="24"/>
  <c r="N6" i="13" s="1"/>
  <c r="M113" i="24"/>
  <c r="M6" i="13" s="1"/>
  <c r="L113" i="24"/>
  <c r="L6" i="13" s="1"/>
  <c r="K113" i="24"/>
  <c r="K6" i="13" s="1"/>
  <c r="J113" i="24"/>
  <c r="J6" i="13" s="1"/>
  <c r="I113" i="24"/>
  <c r="I6" i="13" s="1"/>
  <c r="H113" i="24"/>
  <c r="H6" i="13" s="1"/>
  <c r="G113" i="24"/>
  <c r="G6" i="13" s="1"/>
  <c r="F113" i="24"/>
  <c r="F6" i="13" s="1"/>
  <c r="E113" i="24"/>
  <c r="E6" i="13" s="1"/>
  <c r="D113" i="24"/>
  <c r="D6" i="13" s="1"/>
  <c r="C113" i="24"/>
  <c r="C6" i="13" s="1"/>
  <c r="B113" i="24"/>
  <c r="B6" i="13" s="1"/>
  <c r="AI96" i="24"/>
  <c r="AI16" i="19" s="1"/>
  <c r="AH96" i="24"/>
  <c r="AH16" i="19" s="1"/>
  <c r="AG96" i="24"/>
  <c r="AG16" i="19" s="1"/>
  <c r="AF96" i="24"/>
  <c r="AF16" i="19" s="1"/>
  <c r="AE96" i="24"/>
  <c r="AE16" i="19" s="1"/>
  <c r="AD96" i="24"/>
  <c r="AD16" i="19" s="1"/>
  <c r="AC96" i="24"/>
  <c r="AC16" i="19" s="1"/>
  <c r="AB96" i="24"/>
  <c r="AB16" i="19" s="1"/>
  <c r="AA96" i="24"/>
  <c r="AA16" i="19" s="1"/>
  <c r="Z96" i="24"/>
  <c r="Z16" i="19" s="1"/>
  <c r="Y96" i="24"/>
  <c r="Y16" i="19" s="1"/>
  <c r="X96" i="24"/>
  <c r="X16" i="19" s="1"/>
  <c r="W96" i="24"/>
  <c r="W16" i="19" s="1"/>
  <c r="V96" i="24"/>
  <c r="V16" i="19" s="1"/>
  <c r="U96" i="24"/>
  <c r="U16" i="19" s="1"/>
  <c r="T96" i="24"/>
  <c r="T16" i="19" s="1"/>
  <c r="S96" i="24"/>
  <c r="S16" i="19" s="1"/>
  <c r="R96" i="24"/>
  <c r="R16" i="19" s="1"/>
  <c r="Q96" i="24"/>
  <c r="Q16" i="19" s="1"/>
  <c r="P96" i="24"/>
  <c r="P16" i="19" s="1"/>
  <c r="O96" i="24"/>
  <c r="O16" i="19" s="1"/>
  <c r="N96" i="24"/>
  <c r="N16" i="19" s="1"/>
  <c r="M96" i="24"/>
  <c r="M16" i="19" s="1"/>
  <c r="L96" i="24"/>
  <c r="L16" i="19" s="1"/>
  <c r="K96" i="24"/>
  <c r="K16" i="19" s="1"/>
  <c r="J96" i="24"/>
  <c r="J16" i="19" s="1"/>
  <c r="I96" i="24"/>
  <c r="I16" i="19" s="1"/>
  <c r="H96" i="24"/>
  <c r="H16" i="19" s="1"/>
  <c r="G96" i="24"/>
  <c r="G16" i="19" s="1"/>
  <c r="F96" i="24"/>
  <c r="F16" i="19" s="1"/>
  <c r="E96" i="24"/>
  <c r="E16" i="19" s="1"/>
  <c r="D96" i="24"/>
  <c r="D16" i="19" s="1"/>
  <c r="C96" i="24"/>
  <c r="C16" i="19" s="1"/>
  <c r="B96" i="24"/>
  <c r="B16" i="19" s="1"/>
  <c r="AI88" i="24"/>
  <c r="AI8" i="19" s="1"/>
  <c r="AH88" i="24"/>
  <c r="AH8" i="19" s="1"/>
  <c r="AG88" i="24"/>
  <c r="AG8" i="19" s="1"/>
  <c r="AF88" i="24"/>
  <c r="AF8" i="19" s="1"/>
  <c r="AE88" i="24"/>
  <c r="AE8" i="19" s="1"/>
  <c r="AD88" i="24"/>
  <c r="AD8" i="19" s="1"/>
  <c r="AC88" i="24"/>
  <c r="AC8" i="19" s="1"/>
  <c r="AB88" i="24"/>
  <c r="AB8" i="19" s="1"/>
  <c r="AA88" i="24"/>
  <c r="AA8" i="19" s="1"/>
  <c r="Z88" i="24"/>
  <c r="Z8" i="19" s="1"/>
  <c r="Y88" i="24"/>
  <c r="Y8" i="19" s="1"/>
  <c r="X88" i="24"/>
  <c r="X8" i="19" s="1"/>
  <c r="W88" i="24"/>
  <c r="W8" i="19" s="1"/>
  <c r="V88" i="24"/>
  <c r="V8" i="19" s="1"/>
  <c r="U88" i="24"/>
  <c r="U8" i="19" s="1"/>
  <c r="T88" i="24"/>
  <c r="T8" i="19" s="1"/>
  <c r="S88" i="24"/>
  <c r="S8" i="19" s="1"/>
  <c r="R88" i="24"/>
  <c r="R8" i="19" s="1"/>
  <c r="Q88" i="24"/>
  <c r="Q8" i="19" s="1"/>
  <c r="P88" i="24"/>
  <c r="P8" i="19" s="1"/>
  <c r="O88" i="24"/>
  <c r="O8" i="19" s="1"/>
  <c r="N88" i="24"/>
  <c r="N8" i="19" s="1"/>
  <c r="M88" i="24"/>
  <c r="M8" i="19" s="1"/>
  <c r="L88" i="24"/>
  <c r="L8" i="19" s="1"/>
  <c r="K88" i="24"/>
  <c r="K8" i="19" s="1"/>
  <c r="J88" i="24"/>
  <c r="J8" i="19" s="1"/>
  <c r="I88" i="24"/>
  <c r="I8" i="19" s="1"/>
  <c r="H88" i="24"/>
  <c r="H8" i="19" s="1"/>
  <c r="G88" i="24"/>
  <c r="G8" i="19" s="1"/>
  <c r="F88" i="24"/>
  <c r="F8" i="19" s="1"/>
  <c r="E88" i="24"/>
  <c r="E8" i="19" s="1"/>
  <c r="D88" i="24"/>
  <c r="D8" i="19" s="1"/>
  <c r="C88" i="24"/>
  <c r="C8" i="19" s="1"/>
  <c r="B88" i="24"/>
  <c r="B8" i="19" s="1"/>
  <c r="AI87" i="24"/>
  <c r="AI7" i="19" s="1"/>
  <c r="AH87" i="24"/>
  <c r="AH7" i="19" s="1"/>
  <c r="AG87" i="24"/>
  <c r="AG7" i="19" s="1"/>
  <c r="AF87" i="24"/>
  <c r="AF7" i="19" s="1"/>
  <c r="AE87" i="24"/>
  <c r="AE7" i="19" s="1"/>
  <c r="AD87" i="24"/>
  <c r="AD7" i="19" s="1"/>
  <c r="AC87" i="24"/>
  <c r="AC7" i="19" s="1"/>
  <c r="AB87" i="24"/>
  <c r="AB7" i="19" s="1"/>
  <c r="AA87" i="24"/>
  <c r="AA7" i="19" s="1"/>
  <c r="Z87" i="24"/>
  <c r="Z7" i="19" s="1"/>
  <c r="Y87" i="24"/>
  <c r="Y7" i="19" s="1"/>
  <c r="X87" i="24"/>
  <c r="X7" i="19" s="1"/>
  <c r="W87" i="24"/>
  <c r="W7" i="19" s="1"/>
  <c r="V87" i="24"/>
  <c r="V7" i="19" s="1"/>
  <c r="U87" i="24"/>
  <c r="U7" i="19" s="1"/>
  <c r="T87" i="24"/>
  <c r="T7" i="19" s="1"/>
  <c r="S87" i="24"/>
  <c r="S7" i="19" s="1"/>
  <c r="R87" i="24"/>
  <c r="R7" i="19" s="1"/>
  <c r="Q87" i="24"/>
  <c r="Q7" i="19" s="1"/>
  <c r="P87" i="24"/>
  <c r="P7" i="19" s="1"/>
  <c r="O87" i="24"/>
  <c r="O7" i="19" s="1"/>
  <c r="N87" i="24"/>
  <c r="N7" i="19" s="1"/>
  <c r="M87" i="24"/>
  <c r="M7" i="19" s="1"/>
  <c r="L87" i="24"/>
  <c r="L7" i="19" s="1"/>
  <c r="K87" i="24"/>
  <c r="K7" i="19" s="1"/>
  <c r="J87" i="24"/>
  <c r="J7" i="19" s="1"/>
  <c r="I87" i="24"/>
  <c r="I7" i="19" s="1"/>
  <c r="H87" i="24"/>
  <c r="H7" i="19" s="1"/>
  <c r="G87" i="24"/>
  <c r="G7" i="19" s="1"/>
  <c r="F87" i="24"/>
  <c r="F7" i="19" s="1"/>
  <c r="E87" i="24"/>
  <c r="E7" i="19" s="1"/>
  <c r="D87" i="24"/>
  <c r="D7" i="19" s="1"/>
  <c r="C87" i="24"/>
  <c r="C7" i="19" s="1"/>
  <c r="B87" i="24"/>
  <c r="B7" i="19" s="1"/>
  <c r="AI86" i="24"/>
  <c r="AI6" i="19" s="1"/>
  <c r="AH86" i="24"/>
  <c r="AH6" i="19" s="1"/>
  <c r="AG86" i="24"/>
  <c r="AG6" i="19" s="1"/>
  <c r="AF86" i="24"/>
  <c r="AF6" i="19" s="1"/>
  <c r="AE86" i="24"/>
  <c r="AE6" i="19" s="1"/>
  <c r="AD86" i="24"/>
  <c r="AD6" i="19" s="1"/>
  <c r="AC86" i="24"/>
  <c r="AC6" i="19" s="1"/>
  <c r="AB86" i="24"/>
  <c r="AB6" i="19" s="1"/>
  <c r="AA86" i="24"/>
  <c r="AA6" i="19" s="1"/>
  <c r="Z86" i="24"/>
  <c r="Z6" i="19" s="1"/>
  <c r="Y86" i="24"/>
  <c r="Y6" i="19" s="1"/>
  <c r="X86" i="24"/>
  <c r="X6" i="19" s="1"/>
  <c r="W86" i="24"/>
  <c r="W6" i="19" s="1"/>
  <c r="V86" i="24"/>
  <c r="V6" i="19" s="1"/>
  <c r="U86" i="24"/>
  <c r="U6" i="19" s="1"/>
  <c r="T86" i="24"/>
  <c r="T6" i="19" s="1"/>
  <c r="S86" i="24"/>
  <c r="S6" i="19" s="1"/>
  <c r="R86" i="24"/>
  <c r="R6" i="19" s="1"/>
  <c r="Q86" i="24"/>
  <c r="Q6" i="19" s="1"/>
  <c r="P86" i="24"/>
  <c r="P6" i="19" s="1"/>
  <c r="O86" i="24"/>
  <c r="O6" i="19" s="1"/>
  <c r="N86" i="24"/>
  <c r="N6" i="19" s="1"/>
  <c r="M86" i="24"/>
  <c r="M6" i="19" s="1"/>
  <c r="L86" i="24"/>
  <c r="L6" i="19" s="1"/>
  <c r="K86" i="24"/>
  <c r="K6" i="19" s="1"/>
  <c r="J86" i="24"/>
  <c r="J6" i="19" s="1"/>
  <c r="I86" i="24"/>
  <c r="I6" i="19" s="1"/>
  <c r="H86" i="24"/>
  <c r="H6" i="19" s="1"/>
  <c r="G86" i="24"/>
  <c r="G6" i="19" s="1"/>
  <c r="F86" i="24"/>
  <c r="F6" i="19" s="1"/>
  <c r="E86" i="24"/>
  <c r="E6" i="19" s="1"/>
  <c r="D86" i="24"/>
  <c r="D6" i="19" s="1"/>
  <c r="C86" i="24"/>
  <c r="C6" i="19" s="1"/>
  <c r="B86" i="24"/>
  <c r="B6" i="19" s="1"/>
  <c r="AI69" i="24"/>
  <c r="AI16" i="12" s="1"/>
  <c r="AH69" i="24"/>
  <c r="AH16" i="12" s="1"/>
  <c r="AG69" i="24"/>
  <c r="AG16" i="12" s="1"/>
  <c r="AF69" i="24"/>
  <c r="AF16" i="12" s="1"/>
  <c r="AE69" i="24"/>
  <c r="AE16" i="12" s="1"/>
  <c r="AD69" i="24"/>
  <c r="AD16" i="12" s="1"/>
  <c r="AC69" i="24"/>
  <c r="AC16" i="12" s="1"/>
  <c r="AB69" i="24"/>
  <c r="AB16" i="12" s="1"/>
  <c r="AA69" i="24"/>
  <c r="AA16" i="12" s="1"/>
  <c r="Z69" i="24"/>
  <c r="Z16" i="12" s="1"/>
  <c r="Y69" i="24"/>
  <c r="Y16" i="12" s="1"/>
  <c r="X69" i="24"/>
  <c r="X16" i="12" s="1"/>
  <c r="W69" i="24"/>
  <c r="W16" i="12" s="1"/>
  <c r="V69" i="24"/>
  <c r="V16" i="12" s="1"/>
  <c r="U69" i="24"/>
  <c r="U16" i="12" s="1"/>
  <c r="T69" i="24"/>
  <c r="T16" i="12" s="1"/>
  <c r="S69" i="24"/>
  <c r="S16" i="12" s="1"/>
  <c r="R69" i="24"/>
  <c r="R16" i="12" s="1"/>
  <c r="Q69" i="24"/>
  <c r="Q16" i="12" s="1"/>
  <c r="P69" i="24"/>
  <c r="P16" i="12" s="1"/>
  <c r="O69" i="24"/>
  <c r="O16" i="12" s="1"/>
  <c r="N69" i="24"/>
  <c r="N16" i="12" s="1"/>
  <c r="M69" i="24"/>
  <c r="M16" i="12" s="1"/>
  <c r="L69" i="24"/>
  <c r="L16" i="12" s="1"/>
  <c r="K69" i="24"/>
  <c r="K16" i="12" s="1"/>
  <c r="J69" i="24"/>
  <c r="J16" i="12" s="1"/>
  <c r="I69" i="24"/>
  <c r="I16" i="12" s="1"/>
  <c r="H69" i="24"/>
  <c r="H16" i="12" s="1"/>
  <c r="G69" i="24"/>
  <c r="G16" i="12" s="1"/>
  <c r="F69" i="24"/>
  <c r="F16" i="12" s="1"/>
  <c r="E69" i="24"/>
  <c r="E16" i="12" s="1"/>
  <c r="D69" i="24"/>
  <c r="D16" i="12" s="1"/>
  <c r="C69" i="24"/>
  <c r="C16" i="12" s="1"/>
  <c r="B69" i="24"/>
  <c r="B16" i="12" s="1"/>
  <c r="AI61" i="24"/>
  <c r="AI8" i="12" s="1"/>
  <c r="AH61" i="24"/>
  <c r="AH8" i="12" s="1"/>
  <c r="AG61" i="24"/>
  <c r="AG8" i="12" s="1"/>
  <c r="AF61" i="24"/>
  <c r="AF8" i="12" s="1"/>
  <c r="AE61" i="24"/>
  <c r="AE8" i="12" s="1"/>
  <c r="AD61" i="24"/>
  <c r="AD8" i="12" s="1"/>
  <c r="AC61" i="24"/>
  <c r="AC8" i="12" s="1"/>
  <c r="AB61" i="24"/>
  <c r="AB8" i="12" s="1"/>
  <c r="AA61" i="24"/>
  <c r="AA8" i="12" s="1"/>
  <c r="Z61" i="24"/>
  <c r="Z8" i="12" s="1"/>
  <c r="Y61" i="24"/>
  <c r="Y8" i="12" s="1"/>
  <c r="X61" i="24"/>
  <c r="X8" i="12" s="1"/>
  <c r="W61" i="24"/>
  <c r="W8" i="12" s="1"/>
  <c r="V61" i="24"/>
  <c r="V8" i="12" s="1"/>
  <c r="U61" i="24"/>
  <c r="U8" i="12" s="1"/>
  <c r="T61" i="24"/>
  <c r="T8" i="12" s="1"/>
  <c r="S61" i="24"/>
  <c r="S8" i="12" s="1"/>
  <c r="R61" i="24"/>
  <c r="R8" i="12" s="1"/>
  <c r="Q61" i="24"/>
  <c r="Q8" i="12" s="1"/>
  <c r="P61" i="24"/>
  <c r="P8" i="12" s="1"/>
  <c r="O61" i="24"/>
  <c r="O8" i="12" s="1"/>
  <c r="N61" i="24"/>
  <c r="N8" i="12" s="1"/>
  <c r="M61" i="24"/>
  <c r="M8" i="12" s="1"/>
  <c r="L61" i="24"/>
  <c r="L8" i="12" s="1"/>
  <c r="K61" i="24"/>
  <c r="K8" i="12" s="1"/>
  <c r="J61" i="24"/>
  <c r="J8" i="12" s="1"/>
  <c r="I61" i="24"/>
  <c r="I8" i="12" s="1"/>
  <c r="H61" i="24"/>
  <c r="H8" i="12" s="1"/>
  <c r="G61" i="24"/>
  <c r="G8" i="12" s="1"/>
  <c r="F61" i="24"/>
  <c r="F8" i="12" s="1"/>
  <c r="E61" i="24"/>
  <c r="E8" i="12" s="1"/>
  <c r="D61" i="24"/>
  <c r="D8" i="12" s="1"/>
  <c r="C61" i="24"/>
  <c r="C8" i="12" s="1"/>
  <c r="B61" i="24"/>
  <c r="B8" i="12" s="1"/>
  <c r="AI60" i="24"/>
  <c r="AI7" i="12" s="1"/>
  <c r="AH60" i="24"/>
  <c r="AH7" i="12" s="1"/>
  <c r="AG60" i="24"/>
  <c r="AG7" i="12" s="1"/>
  <c r="AF60" i="24"/>
  <c r="AF7" i="12" s="1"/>
  <c r="AE60" i="24"/>
  <c r="AE7" i="12" s="1"/>
  <c r="AD60" i="24"/>
  <c r="AD7" i="12" s="1"/>
  <c r="AC60" i="24"/>
  <c r="AC7" i="12" s="1"/>
  <c r="AB60" i="24"/>
  <c r="AB7" i="12" s="1"/>
  <c r="AA60" i="24"/>
  <c r="AA7" i="12" s="1"/>
  <c r="Z60" i="24"/>
  <c r="Z7" i="12" s="1"/>
  <c r="Y60" i="24"/>
  <c r="Y7" i="12" s="1"/>
  <c r="X60" i="24"/>
  <c r="X7" i="12" s="1"/>
  <c r="W60" i="24"/>
  <c r="W7" i="12" s="1"/>
  <c r="V60" i="24"/>
  <c r="V7" i="12" s="1"/>
  <c r="U60" i="24"/>
  <c r="U7" i="12" s="1"/>
  <c r="T60" i="24"/>
  <c r="T7" i="12" s="1"/>
  <c r="S60" i="24"/>
  <c r="S7" i="12" s="1"/>
  <c r="R60" i="24"/>
  <c r="R7" i="12" s="1"/>
  <c r="Q60" i="24"/>
  <c r="Q7" i="12" s="1"/>
  <c r="P60" i="24"/>
  <c r="P7" i="12" s="1"/>
  <c r="O60" i="24"/>
  <c r="O7" i="12" s="1"/>
  <c r="N60" i="24"/>
  <c r="N7" i="12" s="1"/>
  <c r="M60" i="24"/>
  <c r="M7" i="12" s="1"/>
  <c r="L60" i="24"/>
  <c r="L7" i="12" s="1"/>
  <c r="K60" i="24"/>
  <c r="K7" i="12" s="1"/>
  <c r="J60" i="24"/>
  <c r="J7" i="12" s="1"/>
  <c r="I60" i="24"/>
  <c r="I7" i="12" s="1"/>
  <c r="H60" i="24"/>
  <c r="H7" i="12" s="1"/>
  <c r="G60" i="24"/>
  <c r="G7" i="12" s="1"/>
  <c r="F60" i="24"/>
  <c r="F7" i="12" s="1"/>
  <c r="E60" i="24"/>
  <c r="E7" i="12" s="1"/>
  <c r="D60" i="24"/>
  <c r="D7" i="12" s="1"/>
  <c r="C60" i="24"/>
  <c r="C7" i="12" s="1"/>
  <c r="B60" i="24"/>
  <c r="B7" i="12" s="1"/>
  <c r="AI59" i="24"/>
  <c r="AI6" i="12" s="1"/>
  <c r="AH59" i="24"/>
  <c r="AH6" i="12" s="1"/>
  <c r="AG59" i="24"/>
  <c r="AG6" i="12" s="1"/>
  <c r="AF59" i="24"/>
  <c r="AF6" i="12" s="1"/>
  <c r="AE59" i="24"/>
  <c r="AE6" i="12" s="1"/>
  <c r="AD59" i="24"/>
  <c r="AD6" i="12" s="1"/>
  <c r="AC59" i="24"/>
  <c r="AC6" i="12" s="1"/>
  <c r="AB59" i="24"/>
  <c r="AB6" i="12" s="1"/>
  <c r="AA59" i="24"/>
  <c r="AA6" i="12" s="1"/>
  <c r="Z59" i="24"/>
  <c r="Z6" i="12" s="1"/>
  <c r="Y59" i="24"/>
  <c r="Y6" i="12" s="1"/>
  <c r="X59" i="24"/>
  <c r="X6" i="12" s="1"/>
  <c r="W59" i="24"/>
  <c r="W6" i="12" s="1"/>
  <c r="V59" i="24"/>
  <c r="V6" i="12" s="1"/>
  <c r="U59" i="24"/>
  <c r="U6" i="12" s="1"/>
  <c r="T59" i="24"/>
  <c r="T6" i="12" s="1"/>
  <c r="S59" i="24"/>
  <c r="S6" i="12" s="1"/>
  <c r="R59" i="24"/>
  <c r="R6" i="12" s="1"/>
  <c r="Q59" i="24"/>
  <c r="Q6" i="12" s="1"/>
  <c r="P59" i="24"/>
  <c r="P6" i="12" s="1"/>
  <c r="O59" i="24"/>
  <c r="O6" i="12" s="1"/>
  <c r="N59" i="24"/>
  <c r="N6" i="12" s="1"/>
  <c r="M59" i="24"/>
  <c r="M6" i="12" s="1"/>
  <c r="L59" i="24"/>
  <c r="L6" i="12" s="1"/>
  <c r="K59" i="24"/>
  <c r="K6" i="12" s="1"/>
  <c r="J59" i="24"/>
  <c r="J6" i="12" s="1"/>
  <c r="I59" i="24"/>
  <c r="I6" i="12" s="1"/>
  <c r="H59" i="24"/>
  <c r="H6" i="12" s="1"/>
  <c r="G59" i="24"/>
  <c r="G6" i="12" s="1"/>
  <c r="F59" i="24"/>
  <c r="F6" i="12" s="1"/>
  <c r="E59" i="24"/>
  <c r="E6" i="12" s="1"/>
  <c r="D59" i="24"/>
  <c r="D6" i="12" s="1"/>
  <c r="C59" i="24"/>
  <c r="C6" i="12" s="1"/>
  <c r="B59" i="24"/>
  <c r="B6" i="12" s="1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F32" i="24" l="1"/>
  <c r="N32" i="24"/>
  <c r="V32" i="24"/>
  <c r="AD32" i="24"/>
  <c r="D33" i="24"/>
  <c r="L33" i="24"/>
  <c r="T33" i="24"/>
  <c r="AB33" i="24"/>
  <c r="J34" i="24"/>
  <c r="R34" i="24"/>
  <c r="Z34" i="24"/>
  <c r="AH34" i="24"/>
  <c r="H42" i="24"/>
  <c r="P42" i="24"/>
  <c r="X42" i="24"/>
  <c r="AF42" i="24"/>
  <c r="J32" i="24"/>
  <c r="R32" i="24"/>
  <c r="Z32" i="24"/>
  <c r="AH32" i="24"/>
  <c r="H33" i="24"/>
  <c r="P33" i="24"/>
  <c r="X33" i="24"/>
  <c r="AF33" i="24"/>
  <c r="F34" i="24"/>
  <c r="N34" i="24"/>
  <c r="V34" i="24"/>
  <c r="AD34" i="24"/>
  <c r="D42" i="24"/>
  <c r="L42" i="24"/>
  <c r="T42" i="24"/>
  <c r="AB42" i="24"/>
  <c r="Z33" i="24"/>
  <c r="L32" i="24"/>
  <c r="J33" i="24"/>
  <c r="H34" i="24"/>
  <c r="AF34" i="24"/>
  <c r="V42" i="24"/>
  <c r="T32" i="24"/>
  <c r="AH33" i="24"/>
  <c r="P34" i="24"/>
  <c r="F42" i="24"/>
  <c r="AD42" i="24"/>
  <c r="D32" i="24"/>
  <c r="AB32" i="24"/>
  <c r="R33" i="24"/>
  <c r="X34" i="24"/>
  <c r="N42" i="24"/>
  <c r="I32" i="24"/>
  <c r="Q32" i="24"/>
  <c r="Y32" i="24"/>
  <c r="AG32" i="24"/>
  <c r="G33" i="24"/>
  <c r="O33" i="24"/>
  <c r="W33" i="24"/>
  <c r="AE33" i="24"/>
  <c r="E34" i="24"/>
  <c r="M34" i="24"/>
  <c r="U34" i="24"/>
  <c r="AC34" i="24"/>
  <c r="C42" i="24"/>
  <c r="K42" i="24"/>
  <c r="S42" i="24"/>
  <c r="AA42" i="24"/>
  <c r="AI42" i="24"/>
  <c r="C32" i="24"/>
  <c r="K32" i="24"/>
  <c r="S32" i="24"/>
  <c r="AA32" i="24"/>
  <c r="AI32" i="24"/>
  <c r="I33" i="24"/>
  <c r="Q33" i="24"/>
  <c r="Y33" i="24"/>
  <c r="AG33" i="24"/>
  <c r="G34" i="24"/>
  <c r="O34" i="24"/>
  <c r="W34" i="24"/>
  <c r="AE34" i="24"/>
  <c r="E42" i="24"/>
  <c r="M42" i="24"/>
  <c r="U42" i="24"/>
  <c r="AC42" i="24"/>
  <c r="E32" i="24"/>
  <c r="M32" i="24"/>
  <c r="U32" i="24"/>
  <c r="AC32" i="24"/>
  <c r="C33" i="24"/>
  <c r="K33" i="24"/>
  <c r="S33" i="24"/>
  <c r="AA33" i="24"/>
  <c r="AI33" i="24"/>
  <c r="I34" i="24"/>
  <c r="Q34" i="24"/>
  <c r="Y34" i="24"/>
  <c r="AG34" i="24"/>
  <c r="G42" i="24"/>
  <c r="O42" i="24"/>
  <c r="W42" i="24"/>
  <c r="AE42" i="24"/>
  <c r="G32" i="24"/>
  <c r="O32" i="24"/>
  <c r="W32" i="24"/>
  <c r="AE32" i="24"/>
  <c r="E33" i="24"/>
  <c r="M33" i="24"/>
  <c r="U33" i="24"/>
  <c r="AC33" i="24"/>
  <c r="C34" i="24"/>
  <c r="K34" i="24"/>
  <c r="S34" i="24"/>
  <c r="AA34" i="24"/>
  <c r="AI34" i="24"/>
  <c r="I42" i="24"/>
  <c r="Q42" i="24"/>
  <c r="Y42" i="24"/>
  <c r="AG42" i="24"/>
  <c r="H32" i="24"/>
  <c r="P32" i="24"/>
  <c r="X32" i="24"/>
  <c r="AF32" i="24"/>
  <c r="F33" i="24"/>
  <c r="N33" i="24"/>
  <c r="V33" i="24"/>
  <c r="AD33" i="24"/>
  <c r="D34" i="24"/>
  <c r="L34" i="24"/>
  <c r="T34" i="24"/>
  <c r="AB34" i="24"/>
  <c r="J42" i="24"/>
  <c r="R42" i="24"/>
  <c r="Z42" i="24"/>
  <c r="AH42" i="24"/>
  <c r="B38" i="21"/>
  <c r="C5" i="19" s="1"/>
  <c r="A77" i="4" l="1"/>
  <c r="A76" i="4"/>
  <c r="C110" i="24" s="1" a="1"/>
  <c r="C110" i="24" s="1"/>
  <c r="C3" i="13" s="1"/>
  <c r="B125" i="24" a="1"/>
  <c r="B125" i="24" s="1"/>
  <c r="B18" i="13" s="1"/>
  <c r="C125" i="24" a="1"/>
  <c r="C125" i="24" s="1"/>
  <c r="C18" i="13" s="1"/>
  <c r="B126" i="24" a="1"/>
  <c r="B126" i="24" s="1"/>
  <c r="B19" i="13" s="1"/>
  <c r="C126" i="24" a="1"/>
  <c r="C126" i="24" s="1"/>
  <c r="C19" i="13" s="1"/>
  <c r="B127" i="24" a="1"/>
  <c r="B127" i="24" s="1"/>
  <c r="B20" i="13" s="1"/>
  <c r="C127" i="24" a="1"/>
  <c r="C127" i="24" s="1"/>
  <c r="C20" i="13" s="1"/>
  <c r="B128" i="24" a="1"/>
  <c r="B128" i="24" s="1"/>
  <c r="B21" i="13" s="1"/>
  <c r="C128" i="24" a="1"/>
  <c r="C128" i="24" s="1"/>
  <c r="C21" i="13" s="1"/>
  <c r="C124" i="24" a="1"/>
  <c r="C124" i="24" s="1"/>
  <c r="C17" i="13" s="1"/>
  <c r="B124" i="24" a="1"/>
  <c r="B124" i="24" s="1"/>
  <c r="B17" i="13" s="1"/>
  <c r="B121" i="24" a="1"/>
  <c r="B121" i="24" s="1"/>
  <c r="B14" i="13" s="1"/>
  <c r="C121" i="24" a="1"/>
  <c r="C121" i="24" s="1"/>
  <c r="C14" i="13" s="1"/>
  <c r="B12" i="13"/>
  <c r="C119" i="24" a="1"/>
  <c r="C119" i="24" s="1"/>
  <c r="C12" i="13" s="1"/>
  <c r="B120" i="24" a="1"/>
  <c r="B120" i="24" s="1"/>
  <c r="B13" i="13" s="1"/>
  <c r="C120" i="24" a="1"/>
  <c r="C120" i="24" s="1"/>
  <c r="C13" i="13" s="1"/>
  <c r="B117" i="24" a="1"/>
  <c r="B117" i="24" s="1"/>
  <c r="B10" i="13" s="1"/>
  <c r="C117" i="24" a="1"/>
  <c r="C117" i="24" s="1"/>
  <c r="B118" i="24" a="1"/>
  <c r="B118" i="24" s="1"/>
  <c r="B11" i="13" s="1"/>
  <c r="C118" i="24" a="1"/>
  <c r="C118" i="24" s="1"/>
  <c r="C11" i="13" s="1"/>
  <c r="C116" i="24" a="1"/>
  <c r="C116" i="24" s="1"/>
  <c r="C9" i="13" s="1"/>
  <c r="B116" i="24" a="1"/>
  <c r="B116" i="24" s="1"/>
  <c r="B9" i="13" s="1"/>
  <c r="B111" i="24" a="1"/>
  <c r="B111" i="24" s="1"/>
  <c r="B4" i="13" s="1"/>
  <c r="C111" i="24" a="1"/>
  <c r="C111" i="24" s="1"/>
  <c r="C4" i="13" s="1"/>
  <c r="B110" i="24" a="1"/>
  <c r="B110" i="24" s="1"/>
  <c r="B3" i="13" s="1"/>
  <c r="B98" i="24" a="1"/>
  <c r="B98" i="24" s="1"/>
  <c r="B18" i="19" s="1"/>
  <c r="C98" i="24" a="1"/>
  <c r="C98" i="24" s="1"/>
  <c r="C18" i="19" s="1"/>
  <c r="B99" i="24" a="1"/>
  <c r="B99" i="24" s="1"/>
  <c r="B19" i="19" s="1"/>
  <c r="C99" i="24" a="1"/>
  <c r="C99" i="24" s="1"/>
  <c r="C19" i="19" s="1"/>
  <c r="B100" i="24" a="1"/>
  <c r="B100" i="24" s="1"/>
  <c r="B20" i="19" s="1"/>
  <c r="C100" i="24" a="1"/>
  <c r="C100" i="24" s="1"/>
  <c r="C20" i="19" s="1"/>
  <c r="C97" i="24" a="1"/>
  <c r="C97" i="24" s="1"/>
  <c r="C17" i="19" s="1"/>
  <c r="B97" i="24" a="1"/>
  <c r="B97" i="24" s="1"/>
  <c r="B17" i="19" s="1"/>
  <c r="B94" i="24" a="1"/>
  <c r="B94" i="24" s="1"/>
  <c r="B14" i="19" s="1"/>
  <c r="C94" i="24" a="1"/>
  <c r="C94" i="24" s="1"/>
  <c r="B90" i="24" a="1"/>
  <c r="B90" i="24" s="1"/>
  <c r="B10" i="19" s="1"/>
  <c r="C90" i="24" a="1"/>
  <c r="C90" i="24" s="1"/>
  <c r="B91" i="24" a="1"/>
  <c r="B91" i="24" s="1"/>
  <c r="B11" i="19" s="1"/>
  <c r="C91" i="24" a="1"/>
  <c r="C91" i="24" s="1"/>
  <c r="C101" i="24" a="1"/>
  <c r="C101" i="24" s="1"/>
  <c r="C21" i="19" s="1"/>
  <c r="B101" i="24" a="1"/>
  <c r="B101" i="24" s="1"/>
  <c r="B21" i="19" s="1"/>
  <c r="C93" i="24" a="1"/>
  <c r="C93" i="24" s="1"/>
  <c r="C13" i="19" s="1"/>
  <c r="B93" i="24" a="1"/>
  <c r="B93" i="24" s="1"/>
  <c r="B13" i="19" s="1"/>
  <c r="C92" i="24" a="1"/>
  <c r="C92" i="24" s="1"/>
  <c r="C12" i="19" s="1"/>
  <c r="B92" i="24" a="1"/>
  <c r="B92" i="24" s="1"/>
  <c r="B12" i="19" s="1"/>
  <c r="C89" i="24" a="1"/>
  <c r="C89" i="24" s="1"/>
  <c r="C9" i="19" s="1"/>
  <c r="B89" i="24" a="1"/>
  <c r="B89" i="24" s="1"/>
  <c r="B9" i="19" s="1"/>
  <c r="B84" i="24" a="1"/>
  <c r="B84" i="24" s="1"/>
  <c r="B4" i="19" s="1"/>
  <c r="C84" i="24" a="1"/>
  <c r="C84" i="24" s="1"/>
  <c r="C4" i="19" s="1"/>
  <c r="C83" i="24" a="1"/>
  <c r="C83" i="24" s="1"/>
  <c r="C3" i="19" s="1"/>
  <c r="B83" i="24" a="1"/>
  <c r="B83" i="24" s="1"/>
  <c r="B3" i="19" s="1"/>
  <c r="C21" i="12"/>
  <c r="B21" i="12"/>
  <c r="C18" i="12"/>
  <c r="B18" i="12"/>
  <c r="C17" i="12"/>
  <c r="B17" i="12"/>
  <c r="C13" i="12"/>
  <c r="B13" i="12"/>
  <c r="C12" i="12"/>
  <c r="B12" i="12"/>
  <c r="C9" i="12"/>
  <c r="B9" i="12"/>
  <c r="B4" i="12"/>
  <c r="C4" i="12"/>
  <c r="B5" i="12"/>
  <c r="C5" i="12"/>
  <c r="C3" i="12"/>
  <c r="B3" i="12"/>
  <c r="C10" i="13" l="1"/>
  <c r="AI22" i="12"/>
  <c r="AA22" i="12"/>
  <c r="S22" i="12"/>
  <c r="K22" i="12"/>
  <c r="C22" i="12"/>
  <c r="N22" i="12"/>
  <c r="AH22" i="12"/>
  <c r="Z22" i="12"/>
  <c r="R22" i="12"/>
  <c r="J22" i="12"/>
  <c r="B22" i="12"/>
  <c r="AG22" i="12"/>
  <c r="Y22" i="12"/>
  <c r="Q22" i="12"/>
  <c r="I22" i="12"/>
  <c r="V22" i="12"/>
  <c r="AF22" i="12"/>
  <c r="X22" i="12"/>
  <c r="P22" i="12"/>
  <c r="H22" i="12"/>
  <c r="AC31" i="24"/>
  <c r="AD22" i="12"/>
  <c r="AE22" i="12"/>
  <c r="W22" i="12"/>
  <c r="O22" i="12"/>
  <c r="G22" i="12"/>
  <c r="F22" i="12"/>
  <c r="AC22" i="12"/>
  <c r="U22" i="12"/>
  <c r="M22" i="12"/>
  <c r="E22" i="12"/>
  <c r="R31" i="24"/>
  <c r="AB22" i="12"/>
  <c r="L22" i="12"/>
  <c r="D22" i="12"/>
  <c r="B24" i="24" a="1"/>
  <c r="B24" i="24" s="1"/>
  <c r="T22" i="12"/>
  <c r="C11" i="19"/>
  <c r="C10" i="19"/>
  <c r="C14" i="19"/>
  <c r="J4" i="24" a="1"/>
  <c r="J4" i="24" s="1"/>
  <c r="R4" i="24" a="1"/>
  <c r="R4" i="24" s="1"/>
  <c r="Z4" i="24" a="1"/>
  <c r="Z4" i="24" s="1"/>
  <c r="AH4" i="24" a="1"/>
  <c r="AH4" i="24" s="1"/>
  <c r="I5" i="24" a="1"/>
  <c r="I5" i="24" s="1"/>
  <c r="Q5" i="24" a="1"/>
  <c r="Q5" i="24" s="1"/>
  <c r="Y5" i="24" a="1"/>
  <c r="Y5" i="24" s="1"/>
  <c r="AG5" i="24" a="1"/>
  <c r="AG5" i="24" s="1"/>
  <c r="H6" i="24" a="1"/>
  <c r="H6" i="24" s="1"/>
  <c r="P6" i="24" a="1"/>
  <c r="P6" i="24" s="1"/>
  <c r="X6" i="24" a="1"/>
  <c r="X6" i="24" s="1"/>
  <c r="AF6" i="24" a="1"/>
  <c r="AF6" i="24" s="1"/>
  <c r="H11" i="24" a="1"/>
  <c r="H11" i="24" s="1"/>
  <c r="P11" i="24" a="1"/>
  <c r="P11" i="24" s="1"/>
  <c r="X11" i="24" a="1"/>
  <c r="X11" i="24" s="1"/>
  <c r="AF11" i="24" a="1"/>
  <c r="AF11" i="24" s="1"/>
  <c r="G12" i="24" a="1"/>
  <c r="G12" i="24" s="1"/>
  <c r="O12" i="24" a="1"/>
  <c r="O12" i="24" s="1"/>
  <c r="W12" i="24" a="1"/>
  <c r="W12" i="24" s="1"/>
  <c r="AE12" i="24" a="1"/>
  <c r="AE12" i="24" s="1"/>
  <c r="F13" i="24" a="1"/>
  <c r="F13" i="24" s="1"/>
  <c r="N13" i="24" a="1"/>
  <c r="N13" i="24" s="1"/>
  <c r="V13" i="24" a="1"/>
  <c r="V13" i="24" s="1"/>
  <c r="AD13" i="24" a="1"/>
  <c r="AD13" i="24" s="1"/>
  <c r="E14" i="24" a="1"/>
  <c r="E14" i="24" s="1"/>
  <c r="M14" i="24" a="1"/>
  <c r="M14" i="24" s="1"/>
  <c r="U14" i="24" a="1"/>
  <c r="U14" i="24" s="1"/>
  <c r="AC14" i="24" a="1"/>
  <c r="AC14" i="24" s="1"/>
  <c r="D15" i="24" a="1"/>
  <c r="D15" i="24" s="1"/>
  <c r="L15" i="24" a="1"/>
  <c r="L15" i="24" s="1"/>
  <c r="T15" i="24" a="1"/>
  <c r="T15" i="24" s="1"/>
  <c r="AB15" i="24" a="1"/>
  <c r="AB15" i="24" s="1"/>
  <c r="C16" i="24" a="1"/>
  <c r="C16" i="24" s="1"/>
  <c r="K16" i="24" a="1"/>
  <c r="K16" i="24" s="1"/>
  <c r="S16" i="24" a="1"/>
  <c r="S16" i="24" s="1"/>
  <c r="AA16" i="24" a="1"/>
  <c r="AA16" i="24" s="1"/>
  <c r="AI16" i="24" a="1"/>
  <c r="AI16" i="24" s="1"/>
  <c r="J17" i="24" a="1"/>
  <c r="J17" i="24" s="1"/>
  <c r="R17" i="24" a="1"/>
  <c r="R17" i="24" s="1"/>
  <c r="Z17" i="24" a="1"/>
  <c r="Z17" i="24" s="1"/>
  <c r="AH17" i="24" a="1"/>
  <c r="AH17" i="24" s="1"/>
  <c r="H19" i="24" a="1"/>
  <c r="H19" i="24" s="1"/>
  <c r="P19" i="24" a="1"/>
  <c r="P19" i="24" s="1"/>
  <c r="X19" i="24" a="1"/>
  <c r="X19" i="24" s="1"/>
  <c r="AF19" i="24" a="1"/>
  <c r="AF19" i="24" s="1"/>
  <c r="G20" i="24" a="1"/>
  <c r="G20" i="24" s="1"/>
  <c r="O20" i="24" a="1"/>
  <c r="O20" i="24" s="1"/>
  <c r="W20" i="24" a="1"/>
  <c r="W20" i="24" s="1"/>
  <c r="AE20" i="24" a="1"/>
  <c r="AE20" i="24" s="1"/>
  <c r="F21" i="24" a="1"/>
  <c r="F21" i="24" s="1"/>
  <c r="N21" i="24" a="1"/>
  <c r="N21" i="24" s="1"/>
  <c r="V21" i="24" a="1"/>
  <c r="V21" i="24" s="1"/>
  <c r="AD21" i="24" a="1"/>
  <c r="AD21" i="24" s="1"/>
  <c r="E22" i="24" a="1"/>
  <c r="E22" i="24" s="1"/>
  <c r="M22" i="24" a="1"/>
  <c r="M22" i="24" s="1"/>
  <c r="U22" i="24" a="1"/>
  <c r="U22" i="24" s="1"/>
  <c r="AC22" i="24" a="1"/>
  <c r="AC22" i="24" s="1"/>
  <c r="D23" i="24" a="1"/>
  <c r="D23" i="24" s="1"/>
  <c r="L23" i="24" a="1"/>
  <c r="L23" i="24" s="1"/>
  <c r="T23" i="24" a="1"/>
  <c r="T23" i="24" s="1"/>
  <c r="AB23" i="24" a="1"/>
  <c r="AB23" i="24" s="1"/>
  <c r="C24" i="24" a="1"/>
  <c r="C24" i="24" s="1"/>
  <c r="K24" i="24" a="1"/>
  <c r="K24" i="24" s="1"/>
  <c r="S24" i="24" a="1"/>
  <c r="S24" i="24" s="1"/>
  <c r="AA24" i="24" a="1"/>
  <c r="AA24" i="24" s="1"/>
  <c r="AI24" i="24" a="1"/>
  <c r="AI24" i="24" s="1"/>
  <c r="B15" i="24" a="1"/>
  <c r="B15" i="24" s="1"/>
  <c r="U23" i="24" a="1"/>
  <c r="U23" i="24" s="1"/>
  <c r="U47" i="24" s="1"/>
  <c r="D24" i="24" a="1"/>
  <c r="D24" i="24" s="1"/>
  <c r="T24" i="24" a="1"/>
  <c r="T24" i="24" s="1"/>
  <c r="B5" i="24" a="1"/>
  <c r="B5" i="24" s="1"/>
  <c r="U24" i="24" a="1"/>
  <c r="U24" i="24" s="1"/>
  <c r="C4" i="24" a="1"/>
  <c r="C4" i="24" s="1"/>
  <c r="K4" i="24" a="1"/>
  <c r="K4" i="24" s="1"/>
  <c r="K28" i="24" s="1"/>
  <c r="S4" i="24" a="1"/>
  <c r="S4" i="24" s="1"/>
  <c r="S28" i="24" s="1"/>
  <c r="AA4" i="24" a="1"/>
  <c r="AA4" i="24" s="1"/>
  <c r="AA28" i="24" s="1"/>
  <c r="AI4" i="24" a="1"/>
  <c r="AI4" i="24" s="1"/>
  <c r="J5" i="24" a="1"/>
  <c r="J5" i="24" s="1"/>
  <c r="J29" i="24" s="1"/>
  <c r="R5" i="24" a="1"/>
  <c r="R5" i="24" s="1"/>
  <c r="Z5" i="24" a="1"/>
  <c r="Z5" i="24" s="1"/>
  <c r="Z29" i="24" s="1"/>
  <c r="AH5" i="24" a="1"/>
  <c r="AH5" i="24" s="1"/>
  <c r="I6" i="24" a="1"/>
  <c r="I6" i="24" s="1"/>
  <c r="I30" i="24" s="1"/>
  <c r="Q6" i="24" a="1"/>
  <c r="Q6" i="24" s="1"/>
  <c r="Q30" i="24" s="1"/>
  <c r="Y6" i="24" a="1"/>
  <c r="Y6" i="24" s="1"/>
  <c r="Y30" i="24" s="1"/>
  <c r="AG6" i="24" a="1"/>
  <c r="AG6" i="24" s="1"/>
  <c r="H31" i="24"/>
  <c r="P31" i="24"/>
  <c r="AF31" i="24"/>
  <c r="I11" i="24" a="1"/>
  <c r="I11" i="24" s="1"/>
  <c r="I35" i="24" s="1"/>
  <c r="Q11" i="24" a="1"/>
  <c r="Q11" i="24" s="1"/>
  <c r="Y11" i="24" a="1"/>
  <c r="Y11" i="24" s="1"/>
  <c r="Y35" i="24" s="1"/>
  <c r="AG11" i="24" a="1"/>
  <c r="AG11" i="24" s="1"/>
  <c r="H12" i="24" a="1"/>
  <c r="H12" i="24" s="1"/>
  <c r="H36" i="24" s="1"/>
  <c r="P12" i="24" a="1"/>
  <c r="P12" i="24" s="1"/>
  <c r="P36" i="24" s="1"/>
  <c r="X12" i="24" a="1"/>
  <c r="X12" i="24" s="1"/>
  <c r="X36" i="24" s="1"/>
  <c r="AF12" i="24" a="1"/>
  <c r="AF12" i="24" s="1"/>
  <c r="G13" i="24" a="1"/>
  <c r="G13" i="24" s="1"/>
  <c r="G37" i="24" s="1"/>
  <c r="O13" i="24" a="1"/>
  <c r="O13" i="24" s="1"/>
  <c r="W13" i="24" a="1"/>
  <c r="W13" i="24" s="1"/>
  <c r="W37" i="24" s="1"/>
  <c r="AE13" i="24" a="1"/>
  <c r="AE13" i="24" s="1"/>
  <c r="F14" i="24" a="1"/>
  <c r="F14" i="24" s="1"/>
  <c r="F38" i="24" s="1"/>
  <c r="N14" i="24" a="1"/>
  <c r="N14" i="24" s="1"/>
  <c r="N38" i="24" s="1"/>
  <c r="V14" i="24" a="1"/>
  <c r="V14" i="24" s="1"/>
  <c r="V38" i="24" s="1"/>
  <c r="AD14" i="24" a="1"/>
  <c r="AD14" i="24" s="1"/>
  <c r="E15" i="24" a="1"/>
  <c r="E15" i="24" s="1"/>
  <c r="E39" i="24" s="1"/>
  <c r="M15" i="24" a="1"/>
  <c r="M15" i="24" s="1"/>
  <c r="U15" i="24" a="1"/>
  <c r="U15" i="24" s="1"/>
  <c r="U39" i="24" s="1"/>
  <c r="AC15" i="24" a="1"/>
  <c r="AC15" i="24" s="1"/>
  <c r="D16" i="24" a="1"/>
  <c r="D16" i="24" s="1"/>
  <c r="D40" i="24" s="1"/>
  <c r="L16" i="24" a="1"/>
  <c r="L16" i="24" s="1"/>
  <c r="L40" i="24" s="1"/>
  <c r="T16" i="24" a="1"/>
  <c r="T16" i="24" s="1"/>
  <c r="T40" i="24" s="1"/>
  <c r="AB16" i="24" a="1"/>
  <c r="AB16" i="24" s="1"/>
  <c r="C17" i="24" a="1"/>
  <c r="C17" i="24" s="1"/>
  <c r="K17" i="24" a="1"/>
  <c r="K17" i="24" s="1"/>
  <c r="S17" i="24" a="1"/>
  <c r="S17" i="24" s="1"/>
  <c r="S41" i="24" s="1"/>
  <c r="AA17" i="24" a="1"/>
  <c r="AA17" i="24" s="1"/>
  <c r="AI17" i="24" a="1"/>
  <c r="AI17" i="24" s="1"/>
  <c r="AI41" i="24" s="1"/>
  <c r="I19" i="24" a="1"/>
  <c r="I19" i="24" s="1"/>
  <c r="I43" i="24" s="1"/>
  <c r="Q19" i="24" a="1"/>
  <c r="Q19" i="24" s="1"/>
  <c r="Q43" i="24" s="1"/>
  <c r="Y19" i="24" a="1"/>
  <c r="Y19" i="24" s="1"/>
  <c r="AG19" i="24" a="1"/>
  <c r="AG19" i="24" s="1"/>
  <c r="AG43" i="24" s="1"/>
  <c r="H20" i="24" a="1"/>
  <c r="H20" i="24" s="1"/>
  <c r="P20" i="24" a="1"/>
  <c r="P20" i="24" s="1"/>
  <c r="P44" i="24" s="1"/>
  <c r="X20" i="24" a="1"/>
  <c r="X20" i="24" s="1"/>
  <c r="AF20" i="24" a="1"/>
  <c r="AF20" i="24" s="1"/>
  <c r="AF44" i="24" s="1"/>
  <c r="G21" i="24" a="1"/>
  <c r="G21" i="24" s="1"/>
  <c r="G45" i="24" s="1"/>
  <c r="O21" i="24" a="1"/>
  <c r="O21" i="24" s="1"/>
  <c r="O45" i="24" s="1"/>
  <c r="W21" i="24" a="1"/>
  <c r="W21" i="24" s="1"/>
  <c r="AE21" i="24" a="1"/>
  <c r="AE21" i="24" s="1"/>
  <c r="AE45" i="24" s="1"/>
  <c r="F22" i="24" a="1"/>
  <c r="F22" i="24" s="1"/>
  <c r="N22" i="24" a="1"/>
  <c r="N22" i="24" s="1"/>
  <c r="N46" i="24" s="1"/>
  <c r="V22" i="24" a="1"/>
  <c r="V22" i="24" s="1"/>
  <c r="AD22" i="24" a="1"/>
  <c r="AD22" i="24" s="1"/>
  <c r="AD46" i="24" s="1"/>
  <c r="E23" i="24" a="1"/>
  <c r="E23" i="24" s="1"/>
  <c r="E47" i="24" s="1"/>
  <c r="M23" i="24" a="1"/>
  <c r="M23" i="24" s="1"/>
  <c r="M47" i="24" s="1"/>
  <c r="AC23" i="24" a="1"/>
  <c r="AC23" i="24" s="1"/>
  <c r="AC47" i="24" s="1"/>
  <c r="L24" i="24" a="1"/>
  <c r="L24" i="24" s="1"/>
  <c r="L48" i="24" s="1"/>
  <c r="AB24" i="24" a="1"/>
  <c r="AB24" i="24" s="1"/>
  <c r="AB48" i="24" s="1"/>
  <c r="M24" i="24" a="1"/>
  <c r="M24" i="24" s="1"/>
  <c r="D4" i="24" a="1"/>
  <c r="D4" i="24" s="1"/>
  <c r="D28" i="24" s="1"/>
  <c r="L4" i="24" a="1"/>
  <c r="L4" i="24" s="1"/>
  <c r="L28" i="24" s="1"/>
  <c r="T4" i="24" a="1"/>
  <c r="T4" i="24" s="1"/>
  <c r="AB4" i="24" a="1"/>
  <c r="AB4" i="24" s="1"/>
  <c r="C5" i="24" a="1"/>
  <c r="C5" i="24" s="1"/>
  <c r="C29" i="24" s="1"/>
  <c r="K5" i="24" a="1"/>
  <c r="K5" i="24" s="1"/>
  <c r="S5" i="24" a="1"/>
  <c r="S5" i="24" s="1"/>
  <c r="S29" i="24" s="1"/>
  <c r="AA5" i="24" a="1"/>
  <c r="AA5" i="24" s="1"/>
  <c r="AI5" i="24" a="1"/>
  <c r="AI5" i="24" s="1"/>
  <c r="AI29" i="24" s="1"/>
  <c r="J6" i="24" a="1"/>
  <c r="J6" i="24" s="1"/>
  <c r="J30" i="24" s="1"/>
  <c r="R6" i="24" a="1"/>
  <c r="R6" i="24" s="1"/>
  <c r="Z6" i="24" a="1"/>
  <c r="Z6" i="24" s="1"/>
  <c r="AH6" i="24" a="1"/>
  <c r="AH6" i="24" s="1"/>
  <c r="AH30" i="24" s="1"/>
  <c r="I31" i="24"/>
  <c r="Q31" i="24"/>
  <c r="Y31" i="24"/>
  <c r="AG31" i="24"/>
  <c r="J11" i="24" a="1"/>
  <c r="J11" i="24" s="1"/>
  <c r="R11" i="24" a="1"/>
  <c r="R11" i="24" s="1"/>
  <c r="Z11" i="24" a="1"/>
  <c r="Z11" i="24" s="1"/>
  <c r="Z35" i="24" s="1"/>
  <c r="AH11" i="24" a="1"/>
  <c r="AH11" i="24" s="1"/>
  <c r="I12" i="24" a="1"/>
  <c r="I12" i="24" s="1"/>
  <c r="Q12" i="24" a="1"/>
  <c r="Q12" i="24" s="1"/>
  <c r="Q36" i="24" s="1"/>
  <c r="Y12" i="24" a="1"/>
  <c r="Y12" i="24" s="1"/>
  <c r="AG12" i="24" a="1"/>
  <c r="AG12" i="24" s="1"/>
  <c r="H13" i="24" a="1"/>
  <c r="H13" i="24" s="1"/>
  <c r="P13" i="24" a="1"/>
  <c r="P13" i="24" s="1"/>
  <c r="X13" i="24" a="1"/>
  <c r="X13" i="24" s="1"/>
  <c r="X37" i="24" s="1"/>
  <c r="AF13" i="24" a="1"/>
  <c r="AF13" i="24" s="1"/>
  <c r="G14" i="24" a="1"/>
  <c r="G14" i="24" s="1"/>
  <c r="O14" i="24" a="1"/>
  <c r="O14" i="24" s="1"/>
  <c r="O38" i="24" s="1"/>
  <c r="W14" i="24" a="1"/>
  <c r="W14" i="24" s="1"/>
  <c r="AE14" i="24" a="1"/>
  <c r="AE14" i="24" s="1"/>
  <c r="F15" i="24" a="1"/>
  <c r="F15" i="24" s="1"/>
  <c r="N15" i="24" a="1"/>
  <c r="N15" i="24" s="1"/>
  <c r="V15" i="24" a="1"/>
  <c r="V15" i="24" s="1"/>
  <c r="V39" i="24" s="1"/>
  <c r="AD15" i="24" a="1"/>
  <c r="AD15" i="24" s="1"/>
  <c r="E16" i="24" a="1"/>
  <c r="E16" i="24" s="1"/>
  <c r="M16" i="24" a="1"/>
  <c r="M16" i="24" s="1"/>
  <c r="M40" i="24" s="1"/>
  <c r="U16" i="24" a="1"/>
  <c r="U16" i="24" s="1"/>
  <c r="AC16" i="24" a="1"/>
  <c r="AC16" i="24" s="1"/>
  <c r="D17" i="24" a="1"/>
  <c r="D17" i="24" s="1"/>
  <c r="L17" i="24" a="1"/>
  <c r="L17" i="24" s="1"/>
  <c r="T17" i="24" a="1"/>
  <c r="T17" i="24" s="1"/>
  <c r="T41" i="24" s="1"/>
  <c r="AB17" i="24" a="1"/>
  <c r="AB17" i="24" s="1"/>
  <c r="J19" i="24" a="1"/>
  <c r="J19" i="24" s="1"/>
  <c r="J43" i="24" s="1"/>
  <c r="R19" i="24" a="1"/>
  <c r="R19" i="24" s="1"/>
  <c r="Z19" i="24" a="1"/>
  <c r="Z19" i="24" s="1"/>
  <c r="AH19" i="24" a="1"/>
  <c r="AH19" i="24" s="1"/>
  <c r="I20" i="24" a="1"/>
  <c r="I20" i="24" s="1"/>
  <c r="Q20" i="24" a="1"/>
  <c r="Q20" i="24" s="1"/>
  <c r="Q44" i="24" s="1"/>
  <c r="Y20" i="24" a="1"/>
  <c r="Y20" i="24" s="1"/>
  <c r="AG20" i="24" a="1"/>
  <c r="AG20" i="24" s="1"/>
  <c r="H21" i="24" a="1"/>
  <c r="H21" i="24" s="1"/>
  <c r="H45" i="24" s="1"/>
  <c r="P21" i="24" a="1"/>
  <c r="P21" i="24" s="1"/>
  <c r="X21" i="24" a="1"/>
  <c r="X21" i="24" s="1"/>
  <c r="AF21" i="24" a="1"/>
  <c r="AF21" i="24" s="1"/>
  <c r="G22" i="24" a="1"/>
  <c r="G22" i="24" s="1"/>
  <c r="O22" i="24" a="1"/>
  <c r="O22" i="24" s="1"/>
  <c r="O46" i="24" s="1"/>
  <c r="W22" i="24" a="1"/>
  <c r="W22" i="24" s="1"/>
  <c r="AE22" i="24" a="1"/>
  <c r="AE22" i="24" s="1"/>
  <c r="F23" i="24" a="1"/>
  <c r="F23" i="24" s="1"/>
  <c r="F47" i="24" s="1"/>
  <c r="N23" i="24" a="1"/>
  <c r="N23" i="24" s="1"/>
  <c r="AD23" i="24" a="1"/>
  <c r="AD23" i="24" s="1"/>
  <c r="E4" i="24" a="1"/>
  <c r="E4" i="24" s="1"/>
  <c r="E28" i="24" s="1"/>
  <c r="M4" i="24" a="1"/>
  <c r="M4" i="24" s="1"/>
  <c r="M28" i="24" s="1"/>
  <c r="U4" i="24" a="1"/>
  <c r="U4" i="24" s="1"/>
  <c r="U28" i="24" s="1"/>
  <c r="AC4" i="24" a="1"/>
  <c r="AC4" i="24" s="1"/>
  <c r="AC28" i="24" s="1"/>
  <c r="D5" i="24" a="1"/>
  <c r="D5" i="24" s="1"/>
  <c r="D29" i="24" s="1"/>
  <c r="D110" i="24" s="1"/>
  <c r="D3" i="13" s="1"/>
  <c r="L5" i="24" a="1"/>
  <c r="L5" i="24" s="1"/>
  <c r="L29" i="24" s="1"/>
  <c r="T5" i="24" a="1"/>
  <c r="T5" i="24" s="1"/>
  <c r="T29" i="24" s="1"/>
  <c r="AB5" i="24" a="1"/>
  <c r="AB5" i="24" s="1"/>
  <c r="AB29" i="24" s="1"/>
  <c r="C6" i="24" a="1"/>
  <c r="C6" i="24" s="1"/>
  <c r="K6" i="24" a="1"/>
  <c r="K6" i="24" s="1"/>
  <c r="K30" i="24" s="1"/>
  <c r="S6" i="24" a="1"/>
  <c r="S6" i="24" s="1"/>
  <c r="S30" i="24" s="1"/>
  <c r="AA6" i="24" a="1"/>
  <c r="AA6" i="24" s="1"/>
  <c r="AA30" i="24" s="1"/>
  <c r="AI6" i="24" a="1"/>
  <c r="AI6" i="24" s="1"/>
  <c r="AI30" i="24" s="1"/>
  <c r="J31" i="24"/>
  <c r="Z31" i="24"/>
  <c r="AH31" i="24"/>
  <c r="C11" i="24" a="1"/>
  <c r="C11" i="24" s="1"/>
  <c r="K11" i="24" a="1"/>
  <c r="K11" i="24" s="1"/>
  <c r="S11" i="24" a="1"/>
  <c r="S11" i="24" s="1"/>
  <c r="AA11" i="24" a="1"/>
  <c r="AA11" i="24" s="1"/>
  <c r="AI11" i="24" a="1"/>
  <c r="AI11" i="24" s="1"/>
  <c r="J12" i="24" a="1"/>
  <c r="J12" i="24" s="1"/>
  <c r="R12" i="24" a="1"/>
  <c r="R12" i="24" s="1"/>
  <c r="Z12" i="24" a="1"/>
  <c r="Z12" i="24" s="1"/>
  <c r="Z36" i="24" s="1"/>
  <c r="AH12" i="24" a="1"/>
  <c r="AH12" i="24" s="1"/>
  <c r="I13" i="24" a="1"/>
  <c r="I13" i="24" s="1"/>
  <c r="Q13" i="24" a="1"/>
  <c r="Q13" i="24" s="1"/>
  <c r="Y13" i="24" a="1"/>
  <c r="Y13" i="24" s="1"/>
  <c r="AG13" i="24" a="1"/>
  <c r="AG13" i="24" s="1"/>
  <c r="H14" i="24" a="1"/>
  <c r="H14" i="24" s="1"/>
  <c r="P14" i="24" a="1"/>
  <c r="P14" i="24" s="1"/>
  <c r="X14" i="24" a="1"/>
  <c r="X14" i="24" s="1"/>
  <c r="X38" i="24" s="1"/>
  <c r="AF14" i="24" a="1"/>
  <c r="AF14" i="24" s="1"/>
  <c r="G15" i="24" a="1"/>
  <c r="G15" i="24" s="1"/>
  <c r="O15" i="24" a="1"/>
  <c r="O15" i="24" s="1"/>
  <c r="W15" i="24" a="1"/>
  <c r="W15" i="24" s="1"/>
  <c r="AE15" i="24" a="1"/>
  <c r="AE15" i="24" s="1"/>
  <c r="F16" i="24" a="1"/>
  <c r="F16" i="24" s="1"/>
  <c r="N16" i="24" a="1"/>
  <c r="N16" i="24" s="1"/>
  <c r="V16" i="24" a="1"/>
  <c r="V16" i="24" s="1"/>
  <c r="V40" i="24" s="1"/>
  <c r="AD16" i="24" a="1"/>
  <c r="AD16" i="24" s="1"/>
  <c r="AD40" i="24" s="1"/>
  <c r="E17" i="24" a="1"/>
  <c r="E17" i="24" s="1"/>
  <c r="M17" i="24" a="1"/>
  <c r="M17" i="24" s="1"/>
  <c r="U17" i="24" a="1"/>
  <c r="U17" i="24" s="1"/>
  <c r="AC17" i="24" a="1"/>
  <c r="AC17" i="24" s="1"/>
  <c r="C19" i="24" a="1"/>
  <c r="C19" i="24" s="1"/>
  <c r="K19" i="24" a="1"/>
  <c r="K19" i="24" s="1"/>
  <c r="S19" i="24" a="1"/>
  <c r="S19" i="24" s="1"/>
  <c r="AA19" i="24" a="1"/>
  <c r="AA19" i="24" s="1"/>
  <c r="AA43" i="24" s="1"/>
  <c r="AI19" i="24" a="1"/>
  <c r="AI19" i="24" s="1"/>
  <c r="J20" i="24" a="1"/>
  <c r="J20" i="24" s="1"/>
  <c r="R20" i="24" a="1"/>
  <c r="R20" i="24" s="1"/>
  <c r="Z20" i="24" a="1"/>
  <c r="Z20" i="24" s="1"/>
  <c r="AH20" i="24" a="1"/>
  <c r="AH20" i="24" s="1"/>
  <c r="I21" i="24" a="1"/>
  <c r="I21" i="24" s="1"/>
  <c r="Q21" i="24" a="1"/>
  <c r="Q21" i="24" s="1"/>
  <c r="Y21" i="24" a="1"/>
  <c r="Y21" i="24" s="1"/>
  <c r="Y45" i="24" s="1"/>
  <c r="AG21" i="24" a="1"/>
  <c r="AG21" i="24" s="1"/>
  <c r="H22" i="24" a="1"/>
  <c r="H22" i="24" s="1"/>
  <c r="P22" i="24" a="1"/>
  <c r="P22" i="24" s="1"/>
  <c r="X22" i="24" a="1"/>
  <c r="X22" i="24" s="1"/>
  <c r="AF22" i="24" a="1"/>
  <c r="AF22" i="24" s="1"/>
  <c r="G23" i="24" a="1"/>
  <c r="G23" i="24" s="1"/>
  <c r="O23" i="24" a="1"/>
  <c r="O23" i="24" s="1"/>
  <c r="W23" i="24" a="1"/>
  <c r="W23" i="24" s="1"/>
  <c r="AE23" i="24" a="1"/>
  <c r="AE23" i="24" s="1"/>
  <c r="AE47" i="24" s="1"/>
  <c r="F24" i="24" a="1"/>
  <c r="F24" i="24" s="1"/>
  <c r="N24" i="24" a="1"/>
  <c r="N24" i="24" s="1"/>
  <c r="N48" i="24" s="1"/>
  <c r="V24" i="24" a="1"/>
  <c r="V24" i="24" s="1"/>
  <c r="AD24" i="24" a="1"/>
  <c r="AD24" i="24" s="1"/>
  <c r="B19" i="24" a="1"/>
  <c r="B19" i="24" s="1"/>
  <c r="AA23" i="24" a="1"/>
  <c r="AA23" i="24" s="1"/>
  <c r="AH24" i="24" a="1"/>
  <c r="AH24" i="24" s="1"/>
  <c r="V23" i="24" a="1"/>
  <c r="V23" i="24" s="1"/>
  <c r="F4" i="24" a="1"/>
  <c r="F4" i="24" s="1"/>
  <c r="N4" i="24" a="1"/>
  <c r="N4" i="24" s="1"/>
  <c r="V4" i="24" a="1"/>
  <c r="V4" i="24" s="1"/>
  <c r="AD4" i="24" a="1"/>
  <c r="AD4" i="24" s="1"/>
  <c r="E5" i="24" a="1"/>
  <c r="E5" i="24" s="1"/>
  <c r="M5" i="24" a="1"/>
  <c r="M5" i="24" s="1"/>
  <c r="U5" i="24" a="1"/>
  <c r="U5" i="24" s="1"/>
  <c r="AC5" i="24" a="1"/>
  <c r="AC5" i="24" s="1"/>
  <c r="AC29" i="24" s="1"/>
  <c r="D6" i="24" a="1"/>
  <c r="D6" i="24" s="1"/>
  <c r="L6" i="24" a="1"/>
  <c r="L6" i="24" s="1"/>
  <c r="T6" i="24" a="1"/>
  <c r="T6" i="24" s="1"/>
  <c r="AB6" i="24" a="1"/>
  <c r="AB6" i="24" s="1"/>
  <c r="K31" i="24"/>
  <c r="AA31" i="24"/>
  <c r="AI31" i="24"/>
  <c r="D11" i="24" a="1"/>
  <c r="D11" i="24" s="1"/>
  <c r="L11" i="24" a="1"/>
  <c r="L11" i="24" s="1"/>
  <c r="T11" i="24" a="1"/>
  <c r="T11" i="24" s="1"/>
  <c r="AB11" i="24" a="1"/>
  <c r="AB11" i="24" s="1"/>
  <c r="C12" i="24" a="1"/>
  <c r="C12" i="24" s="1"/>
  <c r="K12" i="24" a="1"/>
  <c r="K12" i="24" s="1"/>
  <c r="S12" i="24" a="1"/>
  <c r="S12" i="24" s="1"/>
  <c r="S36" i="24" s="1"/>
  <c r="AA12" i="24" a="1"/>
  <c r="AA12" i="24" s="1"/>
  <c r="AI12" i="24" a="1"/>
  <c r="AI12" i="24" s="1"/>
  <c r="J13" i="24" a="1"/>
  <c r="J13" i="24" s="1"/>
  <c r="R13" i="24" a="1"/>
  <c r="R13" i="24" s="1"/>
  <c r="Z13" i="24" a="1"/>
  <c r="Z13" i="24" s="1"/>
  <c r="AH13" i="24" a="1"/>
  <c r="AH13" i="24" s="1"/>
  <c r="I14" i="24" a="1"/>
  <c r="I14" i="24" s="1"/>
  <c r="Q14" i="24" a="1"/>
  <c r="Q14" i="24" s="1"/>
  <c r="Q38" i="24" s="1"/>
  <c r="Y14" i="24" a="1"/>
  <c r="Y14" i="24" s="1"/>
  <c r="AG14" i="24" a="1"/>
  <c r="AG14" i="24" s="1"/>
  <c r="H15" i="24" a="1"/>
  <c r="H15" i="24" s="1"/>
  <c r="P15" i="24" a="1"/>
  <c r="P15" i="24" s="1"/>
  <c r="X15" i="24" a="1"/>
  <c r="X15" i="24" s="1"/>
  <c r="AF15" i="24" a="1"/>
  <c r="AF15" i="24" s="1"/>
  <c r="G16" i="24" a="1"/>
  <c r="G16" i="24" s="1"/>
  <c r="O16" i="24" a="1"/>
  <c r="O16" i="24" s="1"/>
  <c r="O40" i="24" s="1"/>
  <c r="W16" i="24" a="1"/>
  <c r="W16" i="24" s="1"/>
  <c r="AE16" i="24" a="1"/>
  <c r="AE16" i="24" s="1"/>
  <c r="F17" i="24" a="1"/>
  <c r="F17" i="24" s="1"/>
  <c r="N17" i="24" a="1"/>
  <c r="N17" i="24" s="1"/>
  <c r="V17" i="24" a="1"/>
  <c r="V17" i="24" s="1"/>
  <c r="AD17" i="24" a="1"/>
  <c r="AD17" i="24" s="1"/>
  <c r="D19" i="24" a="1"/>
  <c r="D19" i="24" s="1"/>
  <c r="L19" i="24" a="1"/>
  <c r="L19" i="24" s="1"/>
  <c r="L43" i="24" s="1"/>
  <c r="T19" i="24" a="1"/>
  <c r="T19" i="24" s="1"/>
  <c r="AB19" i="24" a="1"/>
  <c r="AB19" i="24" s="1"/>
  <c r="C20" i="24" a="1"/>
  <c r="C20" i="24" s="1"/>
  <c r="K20" i="24" a="1"/>
  <c r="K20" i="24" s="1"/>
  <c r="S20" i="24" a="1"/>
  <c r="S20" i="24" s="1"/>
  <c r="AA20" i="24" a="1"/>
  <c r="AA20" i="24" s="1"/>
  <c r="AI20" i="24" a="1"/>
  <c r="AI20" i="24" s="1"/>
  <c r="J21" i="24" a="1"/>
  <c r="J21" i="24" s="1"/>
  <c r="J45" i="24" s="1"/>
  <c r="R21" i="24" a="1"/>
  <c r="R21" i="24" s="1"/>
  <c r="Z21" i="24" a="1"/>
  <c r="Z21" i="24" s="1"/>
  <c r="AH21" i="24" a="1"/>
  <c r="AH21" i="24" s="1"/>
  <c r="I22" i="24" a="1"/>
  <c r="I22" i="24" s="1"/>
  <c r="Q22" i="24" a="1"/>
  <c r="Q22" i="24" s="1"/>
  <c r="Y22" i="24" a="1"/>
  <c r="Y22" i="24" s="1"/>
  <c r="AG22" i="24" a="1"/>
  <c r="AG22" i="24" s="1"/>
  <c r="H23" i="24" a="1"/>
  <c r="H23" i="24" s="1"/>
  <c r="H47" i="24" s="1"/>
  <c r="P23" i="24" a="1"/>
  <c r="P23" i="24" s="1"/>
  <c r="X23" i="24" a="1"/>
  <c r="X23" i="24" s="1"/>
  <c r="AF23" i="24" a="1"/>
  <c r="AF23" i="24" s="1"/>
  <c r="G24" i="24" a="1"/>
  <c r="G24" i="24" s="1"/>
  <c r="O24" i="24" a="1"/>
  <c r="O24" i="24" s="1"/>
  <c r="O48" i="24" s="1"/>
  <c r="W24" i="24" a="1"/>
  <c r="W24" i="24" s="1"/>
  <c r="AE24" i="24" a="1"/>
  <c r="AE24" i="24" s="1"/>
  <c r="B11" i="24" a="1"/>
  <c r="B11" i="24" s="1"/>
  <c r="B20" i="24" a="1"/>
  <c r="B20" i="24" s="1"/>
  <c r="D22" i="24" a="1"/>
  <c r="D22" i="24" s="1"/>
  <c r="C23" i="24" a="1"/>
  <c r="C23" i="24" s="1"/>
  <c r="AI23" i="24" a="1"/>
  <c r="AI23" i="24" s="1"/>
  <c r="B14" i="24" a="1"/>
  <c r="B14" i="24" s="1"/>
  <c r="E24" i="24" a="1"/>
  <c r="E24" i="24" s="1"/>
  <c r="E48" i="24" s="1"/>
  <c r="G4" i="24" a="1"/>
  <c r="G4" i="24" s="1"/>
  <c r="O4" i="24" a="1"/>
  <c r="O4" i="24" s="1"/>
  <c r="W4" i="24" a="1"/>
  <c r="W4" i="24" s="1"/>
  <c r="AE4" i="24" a="1"/>
  <c r="AE4" i="24" s="1"/>
  <c r="F5" i="24" a="1"/>
  <c r="F5" i="24" s="1"/>
  <c r="F29" i="24" s="1"/>
  <c r="N5" i="24" a="1"/>
  <c r="N5" i="24" s="1"/>
  <c r="V5" i="24" a="1"/>
  <c r="V5" i="24" s="1"/>
  <c r="AD5" i="24" a="1"/>
  <c r="AD5" i="24" s="1"/>
  <c r="E6" i="24" a="1"/>
  <c r="E6" i="24" s="1"/>
  <c r="M6" i="24" a="1"/>
  <c r="M6" i="24" s="1"/>
  <c r="U6" i="24" a="1"/>
  <c r="U6" i="24" s="1"/>
  <c r="AC6" i="24" a="1"/>
  <c r="AC6" i="24" s="1"/>
  <c r="D31" i="24"/>
  <c r="D85" i="24" s="1"/>
  <c r="D5" i="19" s="1"/>
  <c r="L31" i="24"/>
  <c r="E11" i="24" a="1"/>
  <c r="E11" i="24" s="1"/>
  <c r="M11" i="24" a="1"/>
  <c r="M11" i="24" s="1"/>
  <c r="U11" i="24" a="1"/>
  <c r="U11" i="24" s="1"/>
  <c r="AC11" i="24" a="1"/>
  <c r="AC11" i="24" s="1"/>
  <c r="D12" i="24" a="1"/>
  <c r="D12" i="24" s="1"/>
  <c r="D36" i="24" s="1"/>
  <c r="D63" i="24" s="1"/>
  <c r="L12" i="24" a="1"/>
  <c r="L12" i="24" s="1"/>
  <c r="T12" i="24" a="1"/>
  <c r="T12" i="24" s="1"/>
  <c r="AB12" i="24" a="1"/>
  <c r="AB12" i="24" s="1"/>
  <c r="C13" i="24" a="1"/>
  <c r="C13" i="24" s="1"/>
  <c r="K13" i="24" a="1"/>
  <c r="K13" i="24" s="1"/>
  <c r="S13" i="24" a="1"/>
  <c r="S13" i="24" s="1"/>
  <c r="AA13" i="24" a="1"/>
  <c r="AA13" i="24" s="1"/>
  <c r="AI13" i="24" a="1"/>
  <c r="AI13" i="24" s="1"/>
  <c r="AI37" i="24" s="1"/>
  <c r="J14" i="24" a="1"/>
  <c r="J14" i="24" s="1"/>
  <c r="R14" i="24" a="1"/>
  <c r="R14" i="24" s="1"/>
  <c r="Z14" i="24" a="1"/>
  <c r="Z14" i="24" s="1"/>
  <c r="AH14" i="24" a="1"/>
  <c r="AH14" i="24" s="1"/>
  <c r="I15" i="24" a="1"/>
  <c r="I15" i="24" s="1"/>
  <c r="Q15" i="24" a="1"/>
  <c r="Q15" i="24" s="1"/>
  <c r="Y15" i="24" a="1"/>
  <c r="Y15" i="24" s="1"/>
  <c r="AG15" i="24" a="1"/>
  <c r="AG15" i="24" s="1"/>
  <c r="AG39" i="24" s="1"/>
  <c r="H16" i="24" a="1"/>
  <c r="H16" i="24" s="1"/>
  <c r="P16" i="24" a="1"/>
  <c r="P16" i="24" s="1"/>
  <c r="X16" i="24" a="1"/>
  <c r="X16" i="24" s="1"/>
  <c r="AF16" i="24" a="1"/>
  <c r="AF16" i="24" s="1"/>
  <c r="G17" i="24" a="1"/>
  <c r="G17" i="24" s="1"/>
  <c r="O17" i="24" a="1"/>
  <c r="O17" i="24" s="1"/>
  <c r="W17" i="24" a="1"/>
  <c r="W17" i="24" s="1"/>
  <c r="AE17" i="24" a="1"/>
  <c r="AE17" i="24" s="1"/>
  <c r="E19" i="24" a="1"/>
  <c r="E19" i="24" s="1"/>
  <c r="M19" i="24" a="1"/>
  <c r="M19" i="24" s="1"/>
  <c r="U19" i="24" a="1"/>
  <c r="U19" i="24" s="1"/>
  <c r="AC19" i="24" a="1"/>
  <c r="AC19" i="24" s="1"/>
  <c r="D20" i="24" a="1"/>
  <c r="D20" i="24" s="1"/>
  <c r="L20" i="24" a="1"/>
  <c r="L20" i="24" s="1"/>
  <c r="T20" i="24" a="1"/>
  <c r="T20" i="24" s="1"/>
  <c r="AB20" i="24" a="1"/>
  <c r="AB20" i="24" s="1"/>
  <c r="C21" i="24" a="1"/>
  <c r="C21" i="24" s="1"/>
  <c r="K21" i="24" a="1"/>
  <c r="K21" i="24" s="1"/>
  <c r="S21" i="24" a="1"/>
  <c r="S21" i="24" s="1"/>
  <c r="AA21" i="24" a="1"/>
  <c r="AA21" i="24" s="1"/>
  <c r="AI21" i="24" a="1"/>
  <c r="AI21" i="24" s="1"/>
  <c r="J22" i="24" a="1"/>
  <c r="J22" i="24" s="1"/>
  <c r="R22" i="24" a="1"/>
  <c r="R22" i="24" s="1"/>
  <c r="Z22" i="24" a="1"/>
  <c r="Z22" i="24" s="1"/>
  <c r="AH22" i="24" a="1"/>
  <c r="AH22" i="24" s="1"/>
  <c r="I23" i="24" a="1"/>
  <c r="I23" i="24" s="1"/>
  <c r="Q23" i="24" a="1"/>
  <c r="Q23" i="24" s="1"/>
  <c r="Y23" i="24" a="1"/>
  <c r="Y23" i="24" s="1"/>
  <c r="AG23" i="24" a="1"/>
  <c r="AG23" i="24" s="1"/>
  <c r="H24" i="24" a="1"/>
  <c r="H24" i="24" s="1"/>
  <c r="P24" i="24" a="1"/>
  <c r="P24" i="24" s="1"/>
  <c r="X24" i="24" a="1"/>
  <c r="X24" i="24" s="1"/>
  <c r="AF24" i="24" a="1"/>
  <c r="AF24" i="24" s="1"/>
  <c r="B12" i="24" a="1"/>
  <c r="B12" i="24" s="1"/>
  <c r="B21" i="24" a="1"/>
  <c r="B21" i="24" s="1"/>
  <c r="L22" i="24" a="1"/>
  <c r="L22" i="24" s="1"/>
  <c r="K23" i="24" a="1"/>
  <c r="K23" i="24" s="1"/>
  <c r="R24" i="24" a="1"/>
  <c r="R24" i="24" s="1"/>
  <c r="B23" i="24" a="1"/>
  <c r="B23" i="24" s="1"/>
  <c r="AC24" i="24" a="1"/>
  <c r="AC24" i="24" s="1"/>
  <c r="AC48" i="24" s="1"/>
  <c r="H4" i="24" a="1"/>
  <c r="H4" i="24" s="1"/>
  <c r="P4" i="24" a="1"/>
  <c r="P4" i="24" s="1"/>
  <c r="X4" i="24" a="1"/>
  <c r="X4" i="24" s="1"/>
  <c r="AF4" i="24" a="1"/>
  <c r="AF4" i="24" s="1"/>
  <c r="G5" i="24" a="1"/>
  <c r="G5" i="24" s="1"/>
  <c r="O5" i="24" a="1"/>
  <c r="O5" i="24" s="1"/>
  <c r="W5" i="24" a="1"/>
  <c r="W5" i="24" s="1"/>
  <c r="AE5" i="24" a="1"/>
  <c r="AE5" i="24" s="1"/>
  <c r="F6" i="24" a="1"/>
  <c r="F6" i="24" s="1"/>
  <c r="N6" i="24" a="1"/>
  <c r="N6" i="24" s="1"/>
  <c r="V6" i="24" a="1"/>
  <c r="V6" i="24" s="1"/>
  <c r="AD6" i="24" a="1"/>
  <c r="AD6" i="24" s="1"/>
  <c r="E31" i="24"/>
  <c r="M31" i="24"/>
  <c r="U31" i="24"/>
  <c r="F11" i="24" a="1"/>
  <c r="F11" i="24" s="1"/>
  <c r="N11" i="24" a="1"/>
  <c r="N11" i="24" s="1"/>
  <c r="V11" i="24" a="1"/>
  <c r="V11" i="24" s="1"/>
  <c r="AD11" i="24" a="1"/>
  <c r="AD11" i="24" s="1"/>
  <c r="E12" i="24" a="1"/>
  <c r="E12" i="24" s="1"/>
  <c r="M12" i="24" a="1"/>
  <c r="M12" i="24" s="1"/>
  <c r="U12" i="24" a="1"/>
  <c r="U12" i="24" s="1"/>
  <c r="U36" i="24" s="1"/>
  <c r="AC12" i="24" a="1"/>
  <c r="AC12" i="24" s="1"/>
  <c r="D13" i="24" a="1"/>
  <c r="D13" i="24" s="1"/>
  <c r="L13" i="24" a="1"/>
  <c r="L13" i="24" s="1"/>
  <c r="T13" i="24" a="1"/>
  <c r="T13" i="24" s="1"/>
  <c r="AB13" i="24" a="1"/>
  <c r="AB13" i="24" s="1"/>
  <c r="C14" i="24" a="1"/>
  <c r="C14" i="24" s="1"/>
  <c r="K14" i="24" a="1"/>
  <c r="K14" i="24" s="1"/>
  <c r="S14" i="24" a="1"/>
  <c r="S14" i="24" s="1"/>
  <c r="S38" i="24" s="1"/>
  <c r="AA14" i="24" a="1"/>
  <c r="AA14" i="24" s="1"/>
  <c r="AI14" i="24" a="1"/>
  <c r="AI14" i="24" s="1"/>
  <c r="J15" i="24" a="1"/>
  <c r="J15" i="24" s="1"/>
  <c r="R15" i="24" a="1"/>
  <c r="R15" i="24" s="1"/>
  <c r="Z15" i="24" a="1"/>
  <c r="Z15" i="24" s="1"/>
  <c r="AH15" i="24" a="1"/>
  <c r="AH15" i="24" s="1"/>
  <c r="I16" i="24" a="1"/>
  <c r="I16" i="24" s="1"/>
  <c r="Q16" i="24" a="1"/>
  <c r="Q16" i="24" s="1"/>
  <c r="Q40" i="24" s="1"/>
  <c r="Y16" i="24" a="1"/>
  <c r="Y16" i="24" s="1"/>
  <c r="AG16" i="24" a="1"/>
  <c r="AG16" i="24" s="1"/>
  <c r="H17" i="24" a="1"/>
  <c r="H17" i="24" s="1"/>
  <c r="P17" i="24" a="1"/>
  <c r="P17" i="24" s="1"/>
  <c r="X17" i="24" a="1"/>
  <c r="X17" i="24" s="1"/>
  <c r="AF17" i="24" a="1"/>
  <c r="AF17" i="24" s="1"/>
  <c r="F19" i="24" a="1"/>
  <c r="F19" i="24" s="1"/>
  <c r="N19" i="24" a="1"/>
  <c r="N19" i="24" s="1"/>
  <c r="N43" i="24" s="1"/>
  <c r="V19" i="24" a="1"/>
  <c r="V19" i="24" s="1"/>
  <c r="AD19" i="24" a="1"/>
  <c r="AD19" i="24" s="1"/>
  <c r="E20" i="24" a="1"/>
  <c r="E20" i="24" s="1"/>
  <c r="M20" i="24" a="1"/>
  <c r="M20" i="24" s="1"/>
  <c r="U20" i="24" a="1"/>
  <c r="U20" i="24" s="1"/>
  <c r="AC20" i="24" a="1"/>
  <c r="AC20" i="24" s="1"/>
  <c r="D21" i="24" a="1"/>
  <c r="D21" i="24" s="1"/>
  <c r="L21" i="24" a="1"/>
  <c r="L21" i="24" s="1"/>
  <c r="L45" i="24" s="1"/>
  <c r="T21" i="24" a="1"/>
  <c r="T21" i="24" s="1"/>
  <c r="AB21" i="24" a="1"/>
  <c r="AB21" i="24" s="1"/>
  <c r="C22" i="24" a="1"/>
  <c r="C22" i="24" s="1"/>
  <c r="K22" i="24" a="1"/>
  <c r="K22" i="24" s="1"/>
  <c r="S22" i="24" a="1"/>
  <c r="S22" i="24" s="1"/>
  <c r="AA22" i="24" a="1"/>
  <c r="AA22" i="24" s="1"/>
  <c r="AI22" i="24" a="1"/>
  <c r="AI22" i="24" s="1"/>
  <c r="J23" i="24" a="1"/>
  <c r="J23" i="24" s="1"/>
  <c r="J47" i="24" s="1"/>
  <c r="R23" i="24" a="1"/>
  <c r="R23" i="24" s="1"/>
  <c r="Z23" i="24" a="1"/>
  <c r="Z23" i="24" s="1"/>
  <c r="AH23" i="24" a="1"/>
  <c r="AH23" i="24" s="1"/>
  <c r="I24" i="24" a="1"/>
  <c r="I24" i="24" s="1"/>
  <c r="Q24" i="24" a="1"/>
  <c r="Q24" i="24" s="1"/>
  <c r="Y24" i="24" a="1"/>
  <c r="Y24" i="24" s="1"/>
  <c r="AG24" i="24" a="1"/>
  <c r="AG24" i="24" s="1"/>
  <c r="B13" i="24" a="1"/>
  <c r="B13" i="24" s="1"/>
  <c r="B22" i="24" a="1"/>
  <c r="B22" i="24" s="1"/>
  <c r="T22" i="24" a="1"/>
  <c r="T22" i="24" s="1"/>
  <c r="S23" i="24" a="1"/>
  <c r="S23" i="24" s="1"/>
  <c r="Z24" i="24" a="1"/>
  <c r="Z24" i="24" s="1"/>
  <c r="B4" i="24" a="1"/>
  <c r="B4" i="24" s="1"/>
  <c r="B6" i="24" a="1"/>
  <c r="B6" i="24" s="1"/>
  <c r="I4" i="24" a="1"/>
  <c r="I4" i="24" s="1"/>
  <c r="Q4" i="24" a="1"/>
  <c r="Q4" i="24" s="1"/>
  <c r="Y4" i="24" a="1"/>
  <c r="Y4" i="24" s="1"/>
  <c r="AG4" i="24" a="1"/>
  <c r="AG4" i="24" s="1"/>
  <c r="H5" i="24" a="1"/>
  <c r="H5" i="24" s="1"/>
  <c r="P5" i="24" a="1"/>
  <c r="P5" i="24" s="1"/>
  <c r="X5" i="24" a="1"/>
  <c r="X5" i="24" s="1"/>
  <c r="AF5" i="24" a="1"/>
  <c r="AF5" i="24" s="1"/>
  <c r="G6" i="24" a="1"/>
  <c r="G6" i="24" s="1"/>
  <c r="O6" i="24" a="1"/>
  <c r="O6" i="24" s="1"/>
  <c r="W6" i="24" a="1"/>
  <c r="W6" i="24" s="1"/>
  <c r="AE6" i="24" a="1"/>
  <c r="AE6" i="24" s="1"/>
  <c r="N31" i="24"/>
  <c r="AD31" i="24"/>
  <c r="G11" i="24" a="1"/>
  <c r="G11" i="24" s="1"/>
  <c r="O11" i="24" a="1"/>
  <c r="O11" i="24" s="1"/>
  <c r="W11" i="24" a="1"/>
  <c r="W11" i="24" s="1"/>
  <c r="AE11" i="24" a="1"/>
  <c r="AE11" i="24" s="1"/>
  <c r="F12" i="24" a="1"/>
  <c r="F12" i="24" s="1"/>
  <c r="N12" i="24" a="1"/>
  <c r="N12" i="24" s="1"/>
  <c r="V12" i="24" a="1"/>
  <c r="V12" i="24" s="1"/>
  <c r="AD12" i="24" a="1"/>
  <c r="AD12" i="24" s="1"/>
  <c r="E13" i="24" a="1"/>
  <c r="E13" i="24" s="1"/>
  <c r="M13" i="24" a="1"/>
  <c r="M13" i="24" s="1"/>
  <c r="U13" i="24" a="1"/>
  <c r="U13" i="24" s="1"/>
  <c r="AC13" i="24" a="1"/>
  <c r="AC13" i="24" s="1"/>
  <c r="D14" i="24" a="1"/>
  <c r="D14" i="24" s="1"/>
  <c r="L14" i="24" a="1"/>
  <c r="L14" i="24" s="1"/>
  <c r="T14" i="24" a="1"/>
  <c r="T14" i="24" s="1"/>
  <c r="AB14" i="24" a="1"/>
  <c r="AB14" i="24" s="1"/>
  <c r="C15" i="24" a="1"/>
  <c r="C15" i="24" s="1"/>
  <c r="C39" i="24" s="1"/>
  <c r="K15" i="24" a="1"/>
  <c r="K15" i="24" s="1"/>
  <c r="S15" i="24" a="1"/>
  <c r="S15" i="24" s="1"/>
  <c r="AA15" i="24" a="1"/>
  <c r="AA15" i="24" s="1"/>
  <c r="AI15" i="24" a="1"/>
  <c r="AI15" i="24" s="1"/>
  <c r="J16" i="24" a="1"/>
  <c r="J16" i="24" s="1"/>
  <c r="R16" i="24" a="1"/>
  <c r="R16" i="24" s="1"/>
  <c r="Z16" i="24" a="1"/>
  <c r="Z16" i="24" s="1"/>
  <c r="AH16" i="24" a="1"/>
  <c r="AH16" i="24" s="1"/>
  <c r="I17" i="24" a="1"/>
  <c r="I17" i="24" s="1"/>
  <c r="Q17" i="24" a="1"/>
  <c r="Q17" i="24" s="1"/>
  <c r="Y17" i="24" a="1"/>
  <c r="Y17" i="24" s="1"/>
  <c r="AG17" i="24" a="1"/>
  <c r="AG17" i="24" s="1"/>
  <c r="G19" i="24" a="1"/>
  <c r="G19" i="24" s="1"/>
  <c r="O19" i="24" a="1"/>
  <c r="O19" i="24" s="1"/>
  <c r="W19" i="24" a="1"/>
  <c r="W19" i="24" s="1"/>
  <c r="AE19" i="24" a="1"/>
  <c r="AE19" i="24" s="1"/>
  <c r="F20" i="24" a="1"/>
  <c r="F20" i="24" s="1"/>
  <c r="N20" i="24" a="1"/>
  <c r="N20" i="24" s="1"/>
  <c r="V20" i="24" a="1"/>
  <c r="V20" i="24" s="1"/>
  <c r="AD20" i="24" a="1"/>
  <c r="AD20" i="24" s="1"/>
  <c r="E21" i="24" a="1"/>
  <c r="E21" i="24" s="1"/>
  <c r="M21" i="24" a="1"/>
  <c r="M21" i="24" s="1"/>
  <c r="U21" i="24" a="1"/>
  <c r="U21" i="24" s="1"/>
  <c r="AC21" i="24" a="1"/>
  <c r="AC21" i="24" s="1"/>
  <c r="AB22" i="24" a="1"/>
  <c r="AB22" i="24" s="1"/>
  <c r="J24" i="24" a="1"/>
  <c r="J24" i="24" s="1"/>
  <c r="B16" i="24" a="1"/>
  <c r="B16" i="24" s="1"/>
  <c r="B17" i="24" a="1"/>
  <c r="B17" i="24" s="1"/>
  <c r="V31" i="24" l="1"/>
  <c r="X31" i="24"/>
  <c r="T31" i="24"/>
  <c r="D41" i="24"/>
  <c r="F39" i="24"/>
  <c r="H37" i="24"/>
  <c r="J35" i="24"/>
  <c r="U30" i="24"/>
  <c r="AF45" i="24"/>
  <c r="AH43" i="24"/>
  <c r="AC40" i="24"/>
  <c r="AE38" i="24"/>
  <c r="AG36" i="24"/>
  <c r="AD47" i="24"/>
  <c r="X45" i="24"/>
  <c r="Z43" i="24"/>
  <c r="AF37" i="24"/>
  <c r="AH35" i="24"/>
  <c r="W45" i="24"/>
  <c r="Y43" i="24"/>
  <c r="AB40" i="24"/>
  <c r="AD38" i="24"/>
  <c r="AF36" i="24"/>
  <c r="Z30" i="24"/>
  <c r="AB28" i="24"/>
  <c r="C48" i="24"/>
  <c r="V47" i="24"/>
  <c r="AG30" i="24"/>
  <c r="AI28" i="24"/>
  <c r="X47" i="24"/>
  <c r="Z45" i="24"/>
  <c r="AB43" i="24"/>
  <c r="AE40" i="24"/>
  <c r="AG38" i="24"/>
  <c r="AI36" i="24"/>
  <c r="K35" i="24"/>
  <c r="R29" i="24"/>
  <c r="S31" i="24"/>
  <c r="V29" i="24"/>
  <c r="F46" i="24"/>
  <c r="H44" i="24"/>
  <c r="K41" i="24"/>
  <c r="M39" i="24"/>
  <c r="O37" i="24"/>
  <c r="Q35" i="24"/>
  <c r="E40" i="24"/>
  <c r="G38" i="24"/>
  <c r="I36" i="24"/>
  <c r="K29" i="24"/>
  <c r="L30" i="24"/>
  <c r="N28" i="24"/>
  <c r="AE46" i="24"/>
  <c r="AG44" i="24"/>
  <c r="AD44" i="24"/>
  <c r="AG41" i="24"/>
  <c r="AI39" i="24"/>
  <c r="F36" i="24"/>
  <c r="AF48" i="24"/>
  <c r="AH46" i="24"/>
  <c r="E43" i="24"/>
  <c r="H40" i="24"/>
  <c r="J38" i="24"/>
  <c r="L36" i="24"/>
  <c r="AB41" i="24"/>
  <c r="AD39" i="24"/>
  <c r="D117" i="24"/>
  <c r="D10" i="13" s="1"/>
  <c r="D10" i="12"/>
  <c r="F28" i="24"/>
  <c r="W46" i="24"/>
  <c r="Y44" i="24"/>
  <c r="AF38" i="24"/>
  <c r="AH36" i="24"/>
  <c r="D121" i="24"/>
  <c r="D14" i="13" s="1"/>
  <c r="D67" i="24"/>
  <c r="T28" i="24"/>
  <c r="W28" i="24"/>
  <c r="O30" i="24"/>
  <c r="F44" i="24"/>
  <c r="I41" i="24"/>
  <c r="K39" i="24"/>
  <c r="M37" i="24"/>
  <c r="O35" i="24"/>
  <c r="O29" i="24"/>
  <c r="H48" i="24"/>
  <c r="J46" i="24"/>
  <c r="L44" i="24"/>
  <c r="O41" i="24"/>
  <c r="Q39" i="24"/>
  <c r="S37" i="24"/>
  <c r="U35" i="24"/>
  <c r="Q28" i="24"/>
  <c r="M29" i="24"/>
  <c r="W48" i="24"/>
  <c r="Y46" i="24"/>
  <c r="AA44" i="24"/>
  <c r="AD41" i="24"/>
  <c r="AF39" i="24"/>
  <c r="AH37" i="24"/>
  <c r="G47" i="24"/>
  <c r="I45" i="24"/>
  <c r="K43" i="24"/>
  <c r="F40" i="24"/>
  <c r="H38" i="24"/>
  <c r="J36" i="24"/>
  <c r="F31" i="24"/>
  <c r="G30" i="24"/>
  <c r="I28" i="24"/>
  <c r="AG48" i="24"/>
  <c r="AI46" i="24"/>
  <c r="D45" i="24"/>
  <c r="F43" i="24"/>
  <c r="I40" i="24"/>
  <c r="K38" i="24"/>
  <c r="M36" i="24"/>
  <c r="M30" i="24"/>
  <c r="O28" i="24"/>
  <c r="G29" i="24"/>
  <c r="AG47" i="24"/>
  <c r="AI45" i="24"/>
  <c r="D44" i="24"/>
  <c r="D98" i="24" s="1"/>
  <c r="D18" i="19" s="1"/>
  <c r="G41" i="24"/>
  <c r="I39" i="24"/>
  <c r="K37" i="24"/>
  <c r="M35" i="24"/>
  <c r="E29" i="24"/>
  <c r="E110" i="24" s="1"/>
  <c r="Q46" i="24"/>
  <c r="S44" i="24"/>
  <c r="V41" i="24"/>
  <c r="X39" i="24"/>
  <c r="Z37" i="24"/>
  <c r="AB35" i="24"/>
  <c r="AC41" i="24"/>
  <c r="AE39" i="24"/>
  <c r="AG37" i="24"/>
  <c r="AI35" i="24"/>
  <c r="C31" i="24"/>
  <c r="T30" i="24"/>
  <c r="V28" i="24"/>
  <c r="P29" i="24"/>
  <c r="I48" i="24"/>
  <c r="K46" i="24"/>
  <c r="M44" i="24"/>
  <c r="P41" i="24"/>
  <c r="R39" i="24"/>
  <c r="T37" i="24"/>
  <c r="V35" i="24"/>
  <c r="E45" i="24"/>
  <c r="G43" i="24"/>
  <c r="J40" i="24"/>
  <c r="L38" i="24"/>
  <c r="N36" i="24"/>
  <c r="N30" i="24"/>
  <c r="P28" i="24"/>
  <c r="I47" i="24"/>
  <c r="K45" i="24"/>
  <c r="M43" i="24"/>
  <c r="P40" i="24"/>
  <c r="R38" i="24"/>
  <c r="T36" i="24"/>
  <c r="H46" i="24"/>
  <c r="J44" i="24"/>
  <c r="E41" i="24"/>
  <c r="G39" i="24"/>
  <c r="I37" i="24"/>
  <c r="X29" i="24"/>
  <c r="Q48" i="24"/>
  <c r="S46" i="24"/>
  <c r="U44" i="24"/>
  <c r="X41" i="24"/>
  <c r="Z39" i="24"/>
  <c r="AB37" i="24"/>
  <c r="AD35" i="24"/>
  <c r="S35" i="24"/>
  <c r="AE30" i="24"/>
  <c r="AG28" i="24"/>
  <c r="Z47" i="24"/>
  <c r="AB45" i="24"/>
  <c r="AD43" i="24"/>
  <c r="AG40" i="24"/>
  <c r="AI38" i="24"/>
  <c r="D37" i="24"/>
  <c r="F35" i="24"/>
  <c r="AA39" i="24"/>
  <c r="AC37" i="24"/>
  <c r="AE35" i="24"/>
  <c r="AE29" i="24"/>
  <c r="X48" i="24"/>
  <c r="Z46" i="24"/>
  <c r="AB44" i="24"/>
  <c r="AE41" i="24"/>
  <c r="AC45" i="24"/>
  <c r="AE43" i="24"/>
  <c r="AH40" i="24"/>
  <c r="E37" i="24"/>
  <c r="G35" i="24"/>
  <c r="M45" i="24"/>
  <c r="O43" i="24"/>
  <c r="R40" i="24"/>
  <c r="T38" i="24"/>
  <c r="V36" i="24"/>
  <c r="V30" i="24"/>
  <c r="X28" i="24"/>
  <c r="Q47" i="24"/>
  <c r="S45" i="24"/>
  <c r="U43" i="24"/>
  <c r="X40" i="24"/>
  <c r="Z38" i="24"/>
  <c r="AB36" i="24"/>
  <c r="T46" i="24"/>
  <c r="AF47" i="24"/>
  <c r="AH45" i="24"/>
  <c r="F41" i="24"/>
  <c r="H39" i="24"/>
  <c r="J37" i="24"/>
  <c r="L35" i="24"/>
  <c r="P46" i="24"/>
  <c r="R44" i="24"/>
  <c r="M41" i="24"/>
  <c r="O39" i="24"/>
  <c r="Q37" i="24"/>
  <c r="D94" i="24"/>
  <c r="U48" i="24"/>
  <c r="D90" i="24"/>
  <c r="D48" i="24"/>
  <c r="P47" i="24"/>
  <c r="R45" i="24"/>
  <c r="T43" i="24"/>
  <c r="W40" i="24"/>
  <c r="Y38" i="24"/>
  <c r="AA36" i="24"/>
  <c r="AG45" i="24"/>
  <c r="AI43" i="24"/>
  <c r="H29" i="24"/>
  <c r="AH47" i="24"/>
  <c r="E44" i="24"/>
  <c r="H41" i="24"/>
  <c r="J39" i="24"/>
  <c r="L37" i="24"/>
  <c r="N35" i="24"/>
  <c r="N29" i="24"/>
  <c r="F30" i="24"/>
  <c r="H28" i="24"/>
  <c r="Y40" i="24"/>
  <c r="AA38" i="24"/>
  <c r="AC36" i="24"/>
  <c r="AC30" i="24"/>
  <c r="AE28" i="24"/>
  <c r="L41" i="24"/>
  <c r="N39" i="24"/>
  <c r="P37" i="24"/>
  <c r="R35" i="24"/>
  <c r="R30" i="24"/>
  <c r="V44" i="24"/>
  <c r="Y41" i="24"/>
  <c r="W30" i="24"/>
  <c r="Y28" i="24"/>
  <c r="R47" i="24"/>
  <c r="T45" i="24"/>
  <c r="V43" i="24"/>
  <c r="AF46" i="24"/>
  <c r="AH44" i="24"/>
  <c r="N44" i="24"/>
  <c r="S39" i="24"/>
  <c r="W35" i="24"/>
  <c r="W29" i="24"/>
  <c r="P48" i="24"/>
  <c r="R46" i="24"/>
  <c r="T44" i="24"/>
  <c r="W41" i="24"/>
  <c r="Y39" i="24"/>
  <c r="AA37" i="24"/>
  <c r="AC35" i="24"/>
  <c r="J48" i="24"/>
  <c r="Q41" i="24"/>
  <c r="U37" i="24"/>
  <c r="U29" i="24"/>
  <c r="G46" i="24"/>
  <c r="I44" i="24"/>
  <c r="C38" i="24"/>
  <c r="AE48" i="24"/>
  <c r="AG46" i="24"/>
  <c r="AI44" i="24"/>
  <c r="D43" i="24"/>
  <c r="D124" i="24" s="1"/>
  <c r="G40" i="24"/>
  <c r="I38" i="24"/>
  <c r="K36" i="24"/>
  <c r="O47" i="24"/>
  <c r="Q45" i="24"/>
  <c r="S43" i="24"/>
  <c r="N40" i="24"/>
  <c r="P38" i="24"/>
  <c r="R36" i="24"/>
  <c r="V46" i="24"/>
  <c r="X44" i="24"/>
  <c r="AA41" i="24"/>
  <c r="AC39" i="24"/>
  <c r="AE37" i="24"/>
  <c r="AG35" i="24"/>
  <c r="W43" i="24"/>
  <c r="Z40" i="24"/>
  <c r="AB38" i="24"/>
  <c r="AD36" i="24"/>
  <c r="AD30" i="24"/>
  <c r="AF28" i="24"/>
  <c r="Y47" i="24"/>
  <c r="AA45" i="24"/>
  <c r="AC43" i="24"/>
  <c r="AF40" i="24"/>
  <c r="AH38" i="24"/>
  <c r="E35" i="24"/>
  <c r="AA29" i="24"/>
  <c r="V48" i="24"/>
  <c r="AH29" i="24"/>
  <c r="AF29" i="24"/>
  <c r="Y48" i="24"/>
  <c r="AA46" i="24"/>
  <c r="AC44" i="24"/>
  <c r="AF41" i="24"/>
  <c r="AH39" i="24"/>
  <c r="E36" i="24"/>
  <c r="K47" i="24"/>
  <c r="E30" i="24"/>
  <c r="G28" i="24"/>
  <c r="U45" i="24"/>
  <c r="D83" i="24"/>
  <c r="D56" i="24"/>
  <c r="E85" i="24"/>
  <c r="F48" i="24"/>
  <c r="D58" i="24"/>
  <c r="S48" i="24"/>
  <c r="U46" i="24"/>
  <c r="W44" i="24"/>
  <c r="Z41" i="24"/>
  <c r="AB39" i="24"/>
  <c r="AD37" i="24"/>
  <c r="AF35" i="24"/>
  <c r="AF30" i="24"/>
  <c r="AH28" i="24"/>
  <c r="L46" i="24"/>
  <c r="C37" i="24"/>
  <c r="AH48" i="24"/>
  <c r="K48" i="24"/>
  <c r="M46" i="24"/>
  <c r="O44" i="24"/>
  <c r="R41" i="24"/>
  <c r="T39" i="24"/>
  <c r="V37" i="24"/>
  <c r="X35" i="24"/>
  <c r="X30" i="24"/>
  <c r="Z28" i="24"/>
  <c r="Z48" i="24"/>
  <c r="AB31" i="24"/>
  <c r="AD29" i="24"/>
  <c r="C36" i="24"/>
  <c r="AA47" i="24"/>
  <c r="W47" i="24"/>
  <c r="C35" i="24"/>
  <c r="T48" i="24"/>
  <c r="E46" i="24"/>
  <c r="G44" i="24"/>
  <c r="J41" i="24"/>
  <c r="L39" i="24"/>
  <c r="N37" i="24"/>
  <c r="P35" i="24"/>
  <c r="P30" i="24"/>
  <c r="R28" i="24"/>
  <c r="D38" i="24"/>
  <c r="D65" i="24" s="1"/>
  <c r="D12" i="12" s="1"/>
  <c r="S47" i="24"/>
  <c r="C46" i="24"/>
  <c r="C30" i="24"/>
  <c r="AB47" i="24"/>
  <c r="AD45" i="24"/>
  <c r="AF43" i="24"/>
  <c r="AI40" i="24"/>
  <c r="D39" i="24"/>
  <c r="D66" i="24" s="1"/>
  <c r="F37" i="24"/>
  <c r="H35" i="24"/>
  <c r="H30" i="24"/>
  <c r="J28" i="24"/>
  <c r="C45" i="24"/>
  <c r="AI47" i="24"/>
  <c r="G48" i="24"/>
  <c r="I46" i="24"/>
  <c r="K44" i="24"/>
  <c r="N41" i="24"/>
  <c r="P39" i="24"/>
  <c r="R37" i="24"/>
  <c r="T35" i="24"/>
  <c r="AB30" i="24"/>
  <c r="AD28" i="24"/>
  <c r="U40" i="24"/>
  <c r="W38" i="24"/>
  <c r="Y36" i="24"/>
  <c r="M48" i="24"/>
  <c r="T47" i="24"/>
  <c r="V45" i="24"/>
  <c r="X43" i="24"/>
  <c r="AA40" i="24"/>
  <c r="AC38" i="24"/>
  <c r="AE36" i="24"/>
  <c r="AE31" i="24"/>
  <c r="AG29" i="24"/>
  <c r="C47" i="24"/>
  <c r="C44" i="24"/>
  <c r="AD48" i="24"/>
  <c r="C43" i="24"/>
  <c r="N47" i="24"/>
  <c r="P45" i="24"/>
  <c r="R43" i="24"/>
  <c r="L47" i="24"/>
  <c r="N45" i="24"/>
  <c r="P43" i="24"/>
  <c r="S40" i="24"/>
  <c r="U38" i="24"/>
  <c r="W36" i="24"/>
  <c r="W31" i="24"/>
  <c r="Y29" i="24"/>
  <c r="AB46" i="24"/>
  <c r="D46" i="24"/>
  <c r="D73" i="24" s="1"/>
  <c r="D35" i="24"/>
  <c r="X46" i="24"/>
  <c r="Z44" i="24"/>
  <c r="C41" i="24"/>
  <c r="AI48" i="24"/>
  <c r="D47" i="24"/>
  <c r="D74" i="24" s="1"/>
  <c r="F45" i="24"/>
  <c r="H43" i="24"/>
  <c r="K40" i="24"/>
  <c r="M38" i="24"/>
  <c r="O36" i="24"/>
  <c r="O31" i="24"/>
  <c r="Q29" i="24"/>
  <c r="R48" i="24"/>
  <c r="D30" i="24"/>
  <c r="U41" i="24"/>
  <c r="W39" i="24"/>
  <c r="Y37" i="24"/>
  <c r="AA35" i="24"/>
  <c r="C28" i="24"/>
  <c r="AA48" i="24"/>
  <c r="AC46" i="24"/>
  <c r="AE44" i="24"/>
  <c r="AH41" i="24"/>
  <c r="C40" i="24"/>
  <c r="E38" i="24"/>
  <c r="G36" i="24"/>
  <c r="G31" i="24"/>
  <c r="I29" i="24"/>
  <c r="E121" i="24" l="1"/>
  <c r="E14" i="13" s="1"/>
  <c r="E117" i="24"/>
  <c r="F117" i="24" s="1"/>
  <c r="F10" i="13" s="1"/>
  <c r="E67" i="24"/>
  <c r="D14" i="12"/>
  <c r="E63" i="24"/>
  <c r="D99" i="24"/>
  <c r="D19" i="19" s="1"/>
  <c r="D72" i="24"/>
  <c r="D118" i="24"/>
  <c r="D11" i="13" s="1"/>
  <c r="D64" i="24"/>
  <c r="E73" i="24"/>
  <c r="D20" i="12"/>
  <c r="D71" i="24"/>
  <c r="D18" i="12" s="1"/>
  <c r="D125" i="24"/>
  <c r="E125" i="24" s="1"/>
  <c r="E98" i="24"/>
  <c r="F98" i="24" s="1"/>
  <c r="F18" i="19" s="1"/>
  <c r="D126" i="24"/>
  <c r="E126" i="24" s="1"/>
  <c r="E19" i="13" s="1"/>
  <c r="D91" i="24"/>
  <c r="D11" i="19" s="1"/>
  <c r="D10" i="19"/>
  <c r="E90" i="24"/>
  <c r="D14" i="19"/>
  <c r="E94" i="24"/>
  <c r="E83" i="24"/>
  <c r="D3" i="19"/>
  <c r="E124" i="24"/>
  <c r="D17" i="13"/>
  <c r="E66" i="24"/>
  <c r="D13" i="12"/>
  <c r="D70" i="24"/>
  <c r="E58" i="24"/>
  <c r="E5" i="12" s="1"/>
  <c r="D5" i="12"/>
  <c r="D97" i="24"/>
  <c r="F121" i="24"/>
  <c r="F14" i="13" s="1"/>
  <c r="E74" i="24"/>
  <c r="D21" i="12"/>
  <c r="F85" i="24"/>
  <c r="F5" i="19" s="1"/>
  <c r="E5" i="19"/>
  <c r="F110" i="24"/>
  <c r="E3" i="13"/>
  <c r="E56" i="24"/>
  <c r="D3" i="12"/>
  <c r="D127" i="24"/>
  <c r="D100" i="24"/>
  <c r="E65" i="24"/>
  <c r="D57" i="24"/>
  <c r="D111" i="24"/>
  <c r="D84" i="24"/>
  <c r="D128" i="24"/>
  <c r="D101" i="24"/>
  <c r="D62" i="24"/>
  <c r="D116" i="24"/>
  <c r="D89" i="24"/>
  <c r="D93" i="24"/>
  <c r="D120" i="24"/>
  <c r="D119" i="24"/>
  <c r="D92" i="24"/>
  <c r="E10" i="13" l="1"/>
  <c r="E118" i="24"/>
  <c r="E11" i="13" s="1"/>
  <c r="E99" i="24"/>
  <c r="E19" i="19" s="1"/>
  <c r="E20" i="12"/>
  <c r="F73" i="24"/>
  <c r="E64" i="24"/>
  <c r="D11" i="12"/>
  <c r="E72" i="24"/>
  <c r="D19" i="12"/>
  <c r="F63" i="24"/>
  <c r="E10" i="12"/>
  <c r="F67" i="24"/>
  <c r="E14" i="12"/>
  <c r="E71" i="24"/>
  <c r="E18" i="12" s="1"/>
  <c r="D18" i="13"/>
  <c r="E18" i="19"/>
  <c r="D19" i="13"/>
  <c r="E91" i="24"/>
  <c r="E11" i="19" s="1"/>
  <c r="F58" i="24"/>
  <c r="F5" i="12" s="1"/>
  <c r="E10" i="19"/>
  <c r="F90" i="24"/>
  <c r="E14" i="19"/>
  <c r="F94" i="24"/>
  <c r="G117" i="24"/>
  <c r="H117" i="24" s="1"/>
  <c r="G98" i="24"/>
  <c r="H98" i="24" s="1"/>
  <c r="E97" i="24"/>
  <c r="D17" i="19"/>
  <c r="E84" i="24"/>
  <c r="D4" i="19"/>
  <c r="E70" i="24"/>
  <c r="D17" i="12"/>
  <c r="E89" i="24"/>
  <c r="D9" i="19"/>
  <c r="E111" i="24"/>
  <c r="D4" i="13"/>
  <c r="E3" i="12"/>
  <c r="F56" i="24"/>
  <c r="F74" i="24"/>
  <c r="E21" i="12"/>
  <c r="E128" i="24"/>
  <c r="D21" i="13"/>
  <c r="F83" i="24"/>
  <c r="E3" i="19"/>
  <c r="E93" i="24"/>
  <c r="D13" i="19"/>
  <c r="E116" i="24"/>
  <c r="D9" i="13"/>
  <c r="E57" i="24"/>
  <c r="D4" i="12"/>
  <c r="F66" i="24"/>
  <c r="E13" i="12"/>
  <c r="E127" i="24"/>
  <c r="D20" i="13"/>
  <c r="G121" i="24"/>
  <c r="F125" i="24"/>
  <c r="E18" i="13"/>
  <c r="F126" i="24"/>
  <c r="F65" i="24"/>
  <c r="E12" i="12"/>
  <c r="F124" i="24"/>
  <c r="E17" i="13"/>
  <c r="E119" i="24"/>
  <c r="D12" i="13"/>
  <c r="E120" i="24"/>
  <c r="D13" i="13"/>
  <c r="E62" i="24"/>
  <c r="D9" i="12"/>
  <c r="G110" i="24"/>
  <c r="F3" i="13"/>
  <c r="E92" i="24"/>
  <c r="D12" i="19"/>
  <c r="E101" i="24"/>
  <c r="D21" i="19"/>
  <c r="E100" i="24"/>
  <c r="D20" i="19"/>
  <c r="G85" i="24"/>
  <c r="F99" i="24" l="1"/>
  <c r="G99" i="24" s="1"/>
  <c r="H99" i="24" s="1"/>
  <c r="F118" i="24"/>
  <c r="F11" i="13" s="1"/>
  <c r="F72" i="24"/>
  <c r="E19" i="12"/>
  <c r="F64" i="24"/>
  <c r="E11" i="12"/>
  <c r="G73" i="24"/>
  <c r="F20" i="12"/>
  <c r="G67" i="24"/>
  <c r="F14" i="12"/>
  <c r="G63" i="24"/>
  <c r="F10" i="12"/>
  <c r="F71" i="24"/>
  <c r="F18" i="12" s="1"/>
  <c r="G58" i="24"/>
  <c r="G5" i="12" s="1"/>
  <c r="F91" i="24"/>
  <c r="G91" i="24" s="1"/>
  <c r="G18" i="19"/>
  <c r="G94" i="24"/>
  <c r="F14" i="19"/>
  <c r="G10" i="13"/>
  <c r="F10" i="19"/>
  <c r="G90" i="24"/>
  <c r="G65" i="24"/>
  <c r="F12" i="12"/>
  <c r="F89" i="24"/>
  <c r="E9" i="19"/>
  <c r="F18" i="13"/>
  <c r="G125" i="24"/>
  <c r="G56" i="24"/>
  <c r="F3" i="12"/>
  <c r="F120" i="24"/>
  <c r="E13" i="13"/>
  <c r="F128" i="24"/>
  <c r="E21" i="13"/>
  <c r="F92" i="24"/>
  <c r="E12" i="19"/>
  <c r="F119" i="24"/>
  <c r="E12" i="13"/>
  <c r="F57" i="24"/>
  <c r="E4" i="12"/>
  <c r="G74" i="24"/>
  <c r="F21" i="12"/>
  <c r="H85" i="24"/>
  <c r="G5" i="19"/>
  <c r="H110" i="24"/>
  <c r="G3" i="13"/>
  <c r="G124" i="24"/>
  <c r="F17" i="13"/>
  <c r="H121" i="24"/>
  <c r="G14" i="13"/>
  <c r="F116" i="24"/>
  <c r="E9" i="13"/>
  <c r="G83" i="24"/>
  <c r="F3" i="19"/>
  <c r="E17" i="12"/>
  <c r="F70" i="24"/>
  <c r="F111" i="24"/>
  <c r="E4" i="13"/>
  <c r="F127" i="24"/>
  <c r="E20" i="13"/>
  <c r="I98" i="24"/>
  <c r="H18" i="19"/>
  <c r="F84" i="24"/>
  <c r="E4" i="19"/>
  <c r="F101" i="24"/>
  <c r="E21" i="19"/>
  <c r="G66" i="24"/>
  <c r="F13" i="12"/>
  <c r="F97" i="24"/>
  <c r="E17" i="19"/>
  <c r="G126" i="24"/>
  <c r="F19" i="13"/>
  <c r="F100" i="24"/>
  <c r="E20" i="19"/>
  <c r="F62" i="24"/>
  <c r="E9" i="12"/>
  <c r="I117" i="24"/>
  <c r="H10" i="13"/>
  <c r="F93" i="24"/>
  <c r="E13" i="19"/>
  <c r="G19" i="19" l="1"/>
  <c r="F19" i="19"/>
  <c r="G118" i="24"/>
  <c r="G11" i="13" s="1"/>
  <c r="H67" i="24"/>
  <c r="G14" i="12"/>
  <c r="H73" i="24"/>
  <c r="G20" i="12"/>
  <c r="H63" i="24"/>
  <c r="G10" i="12"/>
  <c r="G72" i="24"/>
  <c r="F19" i="12"/>
  <c r="G64" i="24"/>
  <c r="F11" i="12"/>
  <c r="G71" i="24"/>
  <c r="G18" i="12" s="1"/>
  <c r="H58" i="24"/>
  <c r="H5" i="12" s="1"/>
  <c r="F11" i="19"/>
  <c r="H90" i="24"/>
  <c r="G10" i="19"/>
  <c r="H94" i="24"/>
  <c r="G14" i="19"/>
  <c r="H91" i="24"/>
  <c r="G11" i="19"/>
  <c r="J117" i="24"/>
  <c r="I10" i="13"/>
  <c r="H83" i="24"/>
  <c r="G3" i="19"/>
  <c r="G62" i="24"/>
  <c r="F9" i="12"/>
  <c r="I85" i="24"/>
  <c r="H5" i="19"/>
  <c r="H65" i="24"/>
  <c r="G12" i="12"/>
  <c r="G111" i="24"/>
  <c r="F4" i="13"/>
  <c r="H74" i="24"/>
  <c r="G21" i="12"/>
  <c r="G97" i="24"/>
  <c r="F17" i="19"/>
  <c r="G127" i="24"/>
  <c r="F20" i="13"/>
  <c r="H56" i="24"/>
  <c r="G3" i="12"/>
  <c r="G100" i="24"/>
  <c r="F20" i="19"/>
  <c r="I121" i="24"/>
  <c r="H14" i="13"/>
  <c r="G70" i="24"/>
  <c r="F17" i="12"/>
  <c r="G93" i="24"/>
  <c r="F13" i="19"/>
  <c r="H126" i="24"/>
  <c r="G19" i="13"/>
  <c r="G84" i="24"/>
  <c r="F4" i="19"/>
  <c r="G17" i="13"/>
  <c r="H124" i="24"/>
  <c r="I99" i="24"/>
  <c r="H19" i="19"/>
  <c r="G128" i="24"/>
  <c r="F21" i="13"/>
  <c r="G89" i="24"/>
  <c r="F9" i="19"/>
  <c r="H3" i="13"/>
  <c r="I110" i="24"/>
  <c r="H66" i="24"/>
  <c r="G13" i="12"/>
  <c r="G116" i="24"/>
  <c r="F9" i="13"/>
  <c r="G119" i="24"/>
  <c r="F12" i="13"/>
  <c r="H125" i="24"/>
  <c r="G18" i="13"/>
  <c r="G101" i="24"/>
  <c r="F21" i="19"/>
  <c r="G92" i="24"/>
  <c r="F12" i="19"/>
  <c r="J98" i="24"/>
  <c r="I18" i="19"/>
  <c r="G57" i="24"/>
  <c r="F4" i="12"/>
  <c r="G120" i="24"/>
  <c r="F13" i="13"/>
  <c r="H118" i="24" l="1"/>
  <c r="I118" i="24" s="1"/>
  <c r="I11" i="13" s="1"/>
  <c r="H72" i="24"/>
  <c r="G19" i="12"/>
  <c r="I63" i="24"/>
  <c r="H10" i="12"/>
  <c r="H20" i="12"/>
  <c r="I73" i="24"/>
  <c r="H64" i="24"/>
  <c r="G11" i="12"/>
  <c r="I67" i="24"/>
  <c r="H14" i="12"/>
  <c r="H71" i="24"/>
  <c r="I71" i="24" s="1"/>
  <c r="I58" i="24"/>
  <c r="I5" i="12" s="1"/>
  <c r="H14" i="19"/>
  <c r="I94" i="24"/>
  <c r="I91" i="24"/>
  <c r="H11" i="19"/>
  <c r="I90" i="24"/>
  <c r="H10" i="19"/>
  <c r="H119" i="24"/>
  <c r="G12" i="13"/>
  <c r="K117" i="24"/>
  <c r="J10" i="13"/>
  <c r="H92" i="24"/>
  <c r="G12" i="19"/>
  <c r="H128" i="24"/>
  <c r="G21" i="13"/>
  <c r="J85" i="24"/>
  <c r="I5" i="19"/>
  <c r="H89" i="24"/>
  <c r="G9" i="19"/>
  <c r="J121" i="24"/>
  <c r="I14" i="13"/>
  <c r="H120" i="24"/>
  <c r="G13" i="13"/>
  <c r="H116" i="24"/>
  <c r="G9" i="13"/>
  <c r="I126" i="24"/>
  <c r="H19" i="13"/>
  <c r="H100" i="24"/>
  <c r="G20" i="19"/>
  <c r="I74" i="24"/>
  <c r="H21" i="12"/>
  <c r="H57" i="24"/>
  <c r="G4" i="12"/>
  <c r="H101" i="24"/>
  <c r="G21" i="19"/>
  <c r="I66" i="24"/>
  <c r="H13" i="12"/>
  <c r="J99" i="24"/>
  <c r="I19" i="19"/>
  <c r="H93" i="24"/>
  <c r="G13" i="19"/>
  <c r="H3" i="12"/>
  <c r="I56" i="24"/>
  <c r="H111" i="24"/>
  <c r="G4" i="13"/>
  <c r="G9" i="12"/>
  <c r="H62" i="24"/>
  <c r="H84" i="24"/>
  <c r="G4" i="19"/>
  <c r="G17" i="19"/>
  <c r="H97" i="24"/>
  <c r="J110" i="24"/>
  <c r="I3" i="13"/>
  <c r="K98" i="24"/>
  <c r="J18" i="19"/>
  <c r="I125" i="24"/>
  <c r="H18" i="13"/>
  <c r="H70" i="24"/>
  <c r="G17" i="12"/>
  <c r="H127" i="24"/>
  <c r="G20" i="13"/>
  <c r="H3" i="19"/>
  <c r="I83" i="24"/>
  <c r="I65" i="24"/>
  <c r="H12" i="12"/>
  <c r="I124" i="24"/>
  <c r="H17" i="13"/>
  <c r="J118" i="24" l="1"/>
  <c r="H11" i="13"/>
  <c r="I64" i="24"/>
  <c r="H11" i="12"/>
  <c r="J73" i="24"/>
  <c r="I20" i="12"/>
  <c r="J63" i="24"/>
  <c r="I10" i="12"/>
  <c r="J67" i="24"/>
  <c r="I14" i="12"/>
  <c r="I72" i="24"/>
  <c r="H19" i="12"/>
  <c r="H18" i="12"/>
  <c r="J58" i="24"/>
  <c r="J5" i="12" s="1"/>
  <c r="J90" i="24"/>
  <c r="I10" i="19"/>
  <c r="I11" i="19"/>
  <c r="J91" i="24"/>
  <c r="I14" i="19"/>
  <c r="J94" i="24"/>
  <c r="K99" i="24"/>
  <c r="J19" i="19"/>
  <c r="J74" i="24"/>
  <c r="I21" i="12"/>
  <c r="I120" i="24"/>
  <c r="H13" i="13"/>
  <c r="I128" i="24"/>
  <c r="H21" i="13"/>
  <c r="J124" i="24"/>
  <c r="I17" i="13"/>
  <c r="K118" i="24"/>
  <c r="J11" i="13"/>
  <c r="J65" i="24"/>
  <c r="I12" i="12"/>
  <c r="I127" i="24"/>
  <c r="H20" i="13"/>
  <c r="K110" i="24"/>
  <c r="J3" i="13"/>
  <c r="I111" i="24"/>
  <c r="H4" i="13"/>
  <c r="J66" i="24"/>
  <c r="I13" i="12"/>
  <c r="I100" i="24"/>
  <c r="H20" i="19"/>
  <c r="K121" i="24"/>
  <c r="J14" i="13"/>
  <c r="I92" i="24"/>
  <c r="H12" i="19"/>
  <c r="I62" i="24"/>
  <c r="H9" i="12"/>
  <c r="J56" i="24"/>
  <c r="I3" i="12"/>
  <c r="J71" i="24"/>
  <c r="I18" i="12"/>
  <c r="I70" i="24"/>
  <c r="H17" i="12"/>
  <c r="I101" i="24"/>
  <c r="H21" i="19"/>
  <c r="J126" i="24"/>
  <c r="I19" i="13"/>
  <c r="I89" i="24"/>
  <c r="H9" i="19"/>
  <c r="L117" i="24"/>
  <c r="K10" i="13"/>
  <c r="L98" i="24"/>
  <c r="K18" i="19"/>
  <c r="I97" i="24"/>
  <c r="H17" i="19"/>
  <c r="J83" i="24"/>
  <c r="I3" i="19"/>
  <c r="J125" i="24"/>
  <c r="I18" i="13"/>
  <c r="I84" i="24"/>
  <c r="H4" i="19"/>
  <c r="I93" i="24"/>
  <c r="H13" i="19"/>
  <c r="I57" i="24"/>
  <c r="H4" i="12"/>
  <c r="I116" i="24"/>
  <c r="H9" i="13"/>
  <c r="K85" i="24"/>
  <c r="J5" i="19"/>
  <c r="I119" i="24"/>
  <c r="H12" i="13"/>
  <c r="K67" i="24" l="1"/>
  <c r="J14" i="12"/>
  <c r="K63" i="24"/>
  <c r="J10" i="12"/>
  <c r="K73" i="24"/>
  <c r="J20" i="12"/>
  <c r="J72" i="24"/>
  <c r="I19" i="12"/>
  <c r="J64" i="24"/>
  <c r="I11" i="12"/>
  <c r="K58" i="24"/>
  <c r="K5" i="12" s="1"/>
  <c r="K94" i="24"/>
  <c r="J14" i="19"/>
  <c r="K91" i="24"/>
  <c r="J11" i="19"/>
  <c r="K90" i="24"/>
  <c r="J10" i="19"/>
  <c r="J119" i="24"/>
  <c r="I12" i="13"/>
  <c r="J97" i="24"/>
  <c r="I17" i="19"/>
  <c r="K126" i="24"/>
  <c r="J19" i="13"/>
  <c r="K56" i="24"/>
  <c r="J3" i="12"/>
  <c r="J100" i="24"/>
  <c r="I20" i="19"/>
  <c r="J127" i="24"/>
  <c r="I20" i="13"/>
  <c r="J128" i="24"/>
  <c r="I21" i="13"/>
  <c r="L85" i="24"/>
  <c r="K5" i="19"/>
  <c r="J84" i="24"/>
  <c r="I4" i="19"/>
  <c r="M98" i="24"/>
  <c r="L18" i="19"/>
  <c r="J101" i="24"/>
  <c r="I21" i="19"/>
  <c r="J62" i="24"/>
  <c r="I9" i="12"/>
  <c r="K66" i="24"/>
  <c r="J13" i="12"/>
  <c r="K65" i="24"/>
  <c r="J12" i="12"/>
  <c r="J120" i="24"/>
  <c r="I13" i="13"/>
  <c r="J93" i="24"/>
  <c r="I13" i="19"/>
  <c r="J92" i="24"/>
  <c r="I12" i="19"/>
  <c r="J111" i="24"/>
  <c r="I4" i="13"/>
  <c r="L118" i="24"/>
  <c r="K11" i="13"/>
  <c r="J21" i="12"/>
  <c r="K74" i="24"/>
  <c r="K125" i="24"/>
  <c r="J18" i="13"/>
  <c r="J70" i="24"/>
  <c r="I17" i="12"/>
  <c r="J116" i="24"/>
  <c r="I9" i="13"/>
  <c r="M117" i="24"/>
  <c r="L10" i="13"/>
  <c r="J57" i="24"/>
  <c r="I4" i="12"/>
  <c r="K83" i="24"/>
  <c r="J3" i="19"/>
  <c r="J89" i="24"/>
  <c r="I9" i="19"/>
  <c r="K71" i="24"/>
  <c r="J18" i="12"/>
  <c r="L121" i="24"/>
  <c r="K14" i="13"/>
  <c r="L110" i="24"/>
  <c r="K3" i="13"/>
  <c r="K124" i="24"/>
  <c r="J17" i="13"/>
  <c r="L99" i="24"/>
  <c r="K19" i="19"/>
  <c r="K72" i="24" l="1"/>
  <c r="J19" i="12"/>
  <c r="L73" i="24"/>
  <c r="K20" i="12"/>
  <c r="L63" i="24"/>
  <c r="K10" i="12"/>
  <c r="K64" i="24"/>
  <c r="J11" i="12"/>
  <c r="L67" i="24"/>
  <c r="K14" i="12"/>
  <c r="L58" i="24"/>
  <c r="L5" i="12" s="1"/>
  <c r="L90" i="24"/>
  <c r="K10" i="19"/>
  <c r="K11" i="19"/>
  <c r="L91" i="24"/>
  <c r="L94" i="24"/>
  <c r="K14" i="19"/>
  <c r="N117" i="24"/>
  <c r="M10" i="13"/>
  <c r="K93" i="24"/>
  <c r="J13" i="19"/>
  <c r="K62" i="24"/>
  <c r="J9" i="12"/>
  <c r="M85" i="24"/>
  <c r="L5" i="19"/>
  <c r="L56" i="24"/>
  <c r="K3" i="12"/>
  <c r="M99" i="24"/>
  <c r="L19" i="19"/>
  <c r="L124" i="24"/>
  <c r="K17" i="13"/>
  <c r="K89" i="24"/>
  <c r="J9" i="19"/>
  <c r="K116" i="24"/>
  <c r="J9" i="13"/>
  <c r="M118" i="24"/>
  <c r="L11" i="13"/>
  <c r="K120" i="24"/>
  <c r="J13" i="13"/>
  <c r="K101" i="24"/>
  <c r="J21" i="19"/>
  <c r="K128" i="24"/>
  <c r="J21" i="13"/>
  <c r="L126" i="24"/>
  <c r="K19" i="13"/>
  <c r="L83" i="24"/>
  <c r="K3" i="19"/>
  <c r="K111" i="24"/>
  <c r="J4" i="13"/>
  <c r="L65" i="24"/>
  <c r="K12" i="12"/>
  <c r="N98" i="24"/>
  <c r="M18" i="19"/>
  <c r="K127" i="24"/>
  <c r="J20" i="13"/>
  <c r="K97" i="24"/>
  <c r="J17" i="19"/>
  <c r="L74" i="24"/>
  <c r="K21" i="12"/>
  <c r="K18" i="12"/>
  <c r="L71" i="24"/>
  <c r="M110" i="24"/>
  <c r="L3" i="13"/>
  <c r="K70" i="24"/>
  <c r="J17" i="12"/>
  <c r="M121" i="24"/>
  <c r="L14" i="13"/>
  <c r="K57" i="24"/>
  <c r="J4" i="12"/>
  <c r="L125" i="24"/>
  <c r="K18" i="13"/>
  <c r="K92" i="24"/>
  <c r="J12" i="19"/>
  <c r="K13" i="12"/>
  <c r="L66" i="24"/>
  <c r="K84" i="24"/>
  <c r="J4" i="19"/>
  <c r="K100" i="24"/>
  <c r="J20" i="19"/>
  <c r="K119" i="24"/>
  <c r="J12" i="13"/>
  <c r="L64" i="24" l="1"/>
  <c r="K11" i="12"/>
  <c r="M63" i="24"/>
  <c r="L10" i="12"/>
  <c r="M73" i="24"/>
  <c r="L20" i="12"/>
  <c r="M67" i="24"/>
  <c r="L14" i="12"/>
  <c r="L72" i="24"/>
  <c r="K19" i="12"/>
  <c r="M58" i="24"/>
  <c r="M5" i="12" s="1"/>
  <c r="M94" i="24"/>
  <c r="L14" i="19"/>
  <c r="L11" i="19"/>
  <c r="M91" i="24"/>
  <c r="L10" i="19"/>
  <c r="M90" i="24"/>
  <c r="L92" i="24"/>
  <c r="K12" i="19"/>
  <c r="L111" i="24"/>
  <c r="K4" i="13"/>
  <c r="L101" i="24"/>
  <c r="K21" i="19"/>
  <c r="L89" i="24"/>
  <c r="K9" i="19"/>
  <c r="N85" i="24"/>
  <c r="M5" i="19"/>
  <c r="L70" i="24"/>
  <c r="K17" i="12"/>
  <c r="L97" i="24"/>
  <c r="K17" i="19"/>
  <c r="L100" i="24"/>
  <c r="K20" i="19"/>
  <c r="N110" i="24"/>
  <c r="M3" i="13"/>
  <c r="L127" i="24"/>
  <c r="K20" i="13"/>
  <c r="M83" i="24"/>
  <c r="L3" i="19"/>
  <c r="L120" i="24"/>
  <c r="K13" i="13"/>
  <c r="M124" i="24"/>
  <c r="L17" i="13"/>
  <c r="L62" i="24"/>
  <c r="K9" i="12"/>
  <c r="L119" i="24"/>
  <c r="K12" i="13"/>
  <c r="M125" i="24"/>
  <c r="L18" i="13"/>
  <c r="M71" i="24"/>
  <c r="L18" i="12"/>
  <c r="O98" i="24"/>
  <c r="N18" i="19"/>
  <c r="M126" i="24"/>
  <c r="L19" i="13"/>
  <c r="N118" i="24"/>
  <c r="M11" i="13"/>
  <c r="N99" i="24"/>
  <c r="M19" i="19"/>
  <c r="L93" i="24"/>
  <c r="K13" i="19"/>
  <c r="L84" i="24"/>
  <c r="K4" i="19"/>
  <c r="M66" i="24"/>
  <c r="L13" i="12"/>
  <c r="L57" i="24"/>
  <c r="K4" i="12"/>
  <c r="N121" i="24"/>
  <c r="M14" i="13"/>
  <c r="M74" i="24"/>
  <c r="L21" i="12"/>
  <c r="L12" i="12"/>
  <c r="M65" i="24"/>
  <c r="L128" i="24"/>
  <c r="K21" i="13"/>
  <c r="L116" i="24"/>
  <c r="K9" i="13"/>
  <c r="M56" i="24"/>
  <c r="L3" i="12"/>
  <c r="O117" i="24"/>
  <c r="N10" i="13"/>
  <c r="N73" i="24" l="1"/>
  <c r="M20" i="12"/>
  <c r="N63" i="24"/>
  <c r="M10" i="12"/>
  <c r="N67" i="24"/>
  <c r="M14" i="12"/>
  <c r="M72" i="24"/>
  <c r="L19" i="12"/>
  <c r="M64" i="24"/>
  <c r="L11" i="12"/>
  <c r="N58" i="24"/>
  <c r="N5" i="12" s="1"/>
  <c r="M10" i="19"/>
  <c r="N90" i="24"/>
  <c r="M11" i="19"/>
  <c r="N91" i="24"/>
  <c r="N94" i="24"/>
  <c r="M14" i="19"/>
  <c r="M57" i="24"/>
  <c r="L4" i="12"/>
  <c r="N124" i="24"/>
  <c r="M17" i="13"/>
  <c r="M92" i="24"/>
  <c r="L12" i="19"/>
  <c r="N65" i="24"/>
  <c r="M12" i="12"/>
  <c r="N125" i="24"/>
  <c r="M18" i="13"/>
  <c r="M100" i="24"/>
  <c r="L20" i="19"/>
  <c r="M128" i="24"/>
  <c r="L21" i="13"/>
  <c r="N71" i="24"/>
  <c r="M18" i="12"/>
  <c r="O110" i="24"/>
  <c r="N3" i="13"/>
  <c r="O85" i="24"/>
  <c r="N5" i="19"/>
  <c r="P117" i="24"/>
  <c r="O10" i="13"/>
  <c r="N66" i="24"/>
  <c r="M13" i="12"/>
  <c r="O118" i="24"/>
  <c r="N11" i="13"/>
  <c r="M120" i="24"/>
  <c r="L13" i="13"/>
  <c r="M89" i="24"/>
  <c r="L9" i="19"/>
  <c r="N56" i="24"/>
  <c r="M3" i="12"/>
  <c r="N74" i="24"/>
  <c r="M21" i="12"/>
  <c r="M84" i="24"/>
  <c r="L4" i="19"/>
  <c r="N126" i="24"/>
  <c r="M19" i="13"/>
  <c r="M119" i="24"/>
  <c r="L12" i="13"/>
  <c r="N83" i="24"/>
  <c r="M3" i="19"/>
  <c r="M97" i="24"/>
  <c r="L17" i="19"/>
  <c r="M101" i="24"/>
  <c r="L21" i="19"/>
  <c r="O99" i="24"/>
  <c r="N19" i="19"/>
  <c r="M116" i="24"/>
  <c r="L9" i="13"/>
  <c r="O121" i="24"/>
  <c r="N14" i="13"/>
  <c r="M93" i="24"/>
  <c r="L13" i="19"/>
  <c r="P98" i="24"/>
  <c r="O18" i="19"/>
  <c r="M62" i="24"/>
  <c r="L9" i="12"/>
  <c r="M127" i="24"/>
  <c r="L20" i="13"/>
  <c r="M70" i="24"/>
  <c r="L17" i="12"/>
  <c r="M111" i="24"/>
  <c r="L4" i="13"/>
  <c r="O67" i="24" l="1"/>
  <c r="N14" i="12"/>
  <c r="O63" i="24"/>
  <c r="N10" i="12"/>
  <c r="N72" i="24"/>
  <c r="M19" i="12"/>
  <c r="N64" i="24"/>
  <c r="M11" i="12"/>
  <c r="O73" i="24"/>
  <c r="N20" i="12"/>
  <c r="O58" i="24"/>
  <c r="O5" i="12" s="1"/>
  <c r="N10" i="19"/>
  <c r="O90" i="24"/>
  <c r="O94" i="24"/>
  <c r="N14" i="19"/>
  <c r="N11" i="19"/>
  <c r="O91" i="24"/>
  <c r="N62" i="24"/>
  <c r="M9" i="12"/>
  <c r="P118" i="24"/>
  <c r="O11" i="13"/>
  <c r="P99" i="24"/>
  <c r="O19" i="19"/>
  <c r="O65" i="24"/>
  <c r="N12" i="12"/>
  <c r="O74" i="24"/>
  <c r="N21" i="12"/>
  <c r="O125" i="24"/>
  <c r="N18" i="13"/>
  <c r="Q98" i="24"/>
  <c r="P18" i="19"/>
  <c r="O66" i="24"/>
  <c r="N13" i="12"/>
  <c r="O71" i="24"/>
  <c r="N18" i="12"/>
  <c r="N70" i="24"/>
  <c r="M17" i="12"/>
  <c r="N93" i="24"/>
  <c r="M13" i="19"/>
  <c r="N101" i="24"/>
  <c r="M21" i="19"/>
  <c r="O126" i="24"/>
  <c r="N19" i="13"/>
  <c r="N89" i="24"/>
  <c r="M9" i="19"/>
  <c r="Q117" i="24"/>
  <c r="P10" i="13"/>
  <c r="N128" i="24"/>
  <c r="M21" i="13"/>
  <c r="N92" i="24"/>
  <c r="M12" i="19"/>
  <c r="N116" i="24"/>
  <c r="M9" i="13"/>
  <c r="P110" i="24"/>
  <c r="O3" i="13"/>
  <c r="O56" i="24"/>
  <c r="N3" i="12"/>
  <c r="N127" i="24"/>
  <c r="M20" i="13"/>
  <c r="P121" i="24"/>
  <c r="O14" i="13"/>
  <c r="N97" i="24"/>
  <c r="M17" i="19"/>
  <c r="N84" i="24"/>
  <c r="M4" i="19"/>
  <c r="N120" i="24"/>
  <c r="M13" i="13"/>
  <c r="P85" i="24"/>
  <c r="O5" i="19"/>
  <c r="N100" i="24"/>
  <c r="M20" i="19"/>
  <c r="O124" i="24"/>
  <c r="N17" i="13"/>
  <c r="O83" i="24"/>
  <c r="N3" i="19"/>
  <c r="N57" i="24"/>
  <c r="M4" i="12"/>
  <c r="N111" i="24"/>
  <c r="M4" i="13"/>
  <c r="N119" i="24"/>
  <c r="M12" i="13"/>
  <c r="O64" i="24" l="1"/>
  <c r="N11" i="12"/>
  <c r="O72" i="24"/>
  <c r="N19" i="12"/>
  <c r="P63" i="24"/>
  <c r="O10" i="12"/>
  <c r="P73" i="24"/>
  <c r="O20" i="12"/>
  <c r="P67" i="24"/>
  <c r="O14" i="12"/>
  <c r="P58" i="24"/>
  <c r="P5" i="12" s="1"/>
  <c r="P91" i="24"/>
  <c r="O11" i="19"/>
  <c r="O14" i="19"/>
  <c r="P94" i="24"/>
  <c r="O10" i="19"/>
  <c r="P90" i="24"/>
  <c r="O127" i="24"/>
  <c r="N20" i="13"/>
  <c r="O18" i="12"/>
  <c r="P71" i="24"/>
  <c r="P74" i="24"/>
  <c r="O21" i="12"/>
  <c r="O119" i="24"/>
  <c r="N12" i="13"/>
  <c r="P124" i="24"/>
  <c r="O17" i="13"/>
  <c r="O84" i="24"/>
  <c r="N4" i="19"/>
  <c r="P56" i="24"/>
  <c r="O3" i="12"/>
  <c r="O128" i="24"/>
  <c r="N21" i="13"/>
  <c r="O101" i="24"/>
  <c r="N21" i="19"/>
  <c r="P66" i="24"/>
  <c r="O13" i="12"/>
  <c r="P65" i="24"/>
  <c r="O12" i="12"/>
  <c r="O120" i="24"/>
  <c r="N13" i="13"/>
  <c r="P126" i="24"/>
  <c r="O19" i="13"/>
  <c r="O62" i="24"/>
  <c r="N9" i="12"/>
  <c r="P83" i="24"/>
  <c r="O3" i="19"/>
  <c r="O92" i="24"/>
  <c r="N12" i="19"/>
  <c r="O111" i="24"/>
  <c r="N4" i="13"/>
  <c r="O100" i="24"/>
  <c r="N20" i="19"/>
  <c r="O97" i="24"/>
  <c r="N17" i="19"/>
  <c r="Q110" i="24"/>
  <c r="P3" i="13"/>
  <c r="R117" i="24"/>
  <c r="Q10" i="13"/>
  <c r="O93" i="24"/>
  <c r="N13" i="19"/>
  <c r="R98" i="24"/>
  <c r="Q18" i="19"/>
  <c r="Q99" i="24"/>
  <c r="P19" i="19"/>
  <c r="O57" i="24"/>
  <c r="N4" i="12"/>
  <c r="Q85" i="24"/>
  <c r="P5" i="19"/>
  <c r="Q121" i="24"/>
  <c r="P14" i="13"/>
  <c r="O116" i="24"/>
  <c r="N9" i="13"/>
  <c r="O89" i="24"/>
  <c r="N9" i="19"/>
  <c r="O70" i="24"/>
  <c r="N17" i="12"/>
  <c r="P125" i="24"/>
  <c r="O18" i="13"/>
  <c r="Q118" i="24"/>
  <c r="P11" i="13"/>
  <c r="Q63" i="24" l="1"/>
  <c r="P10" i="12"/>
  <c r="Q73" i="24"/>
  <c r="P20" i="12"/>
  <c r="P72" i="24"/>
  <c r="O19" i="12"/>
  <c r="Q67" i="24"/>
  <c r="P14" i="12"/>
  <c r="P64" i="24"/>
  <c r="O11" i="12"/>
  <c r="Q58" i="24"/>
  <c r="Q5" i="12" s="1"/>
  <c r="Q90" i="24"/>
  <c r="P10" i="19"/>
  <c r="P14" i="19"/>
  <c r="Q94" i="24"/>
  <c r="Q91" i="24"/>
  <c r="P11" i="19"/>
  <c r="P111" i="24"/>
  <c r="O4" i="13"/>
  <c r="Q124" i="24"/>
  <c r="P17" i="13"/>
  <c r="Q11" i="13"/>
  <c r="R118" i="24"/>
  <c r="P116" i="24"/>
  <c r="O9" i="13"/>
  <c r="R99" i="24"/>
  <c r="Q19" i="19"/>
  <c r="R110" i="24"/>
  <c r="Q3" i="13"/>
  <c r="P92" i="24"/>
  <c r="O12" i="19"/>
  <c r="P120" i="24"/>
  <c r="O13" i="13"/>
  <c r="P128" i="24"/>
  <c r="O21" i="13"/>
  <c r="P119" i="24"/>
  <c r="O12" i="13"/>
  <c r="P57" i="24"/>
  <c r="O4" i="12"/>
  <c r="P101" i="24"/>
  <c r="O21" i="19"/>
  <c r="P89" i="24"/>
  <c r="O9" i="19"/>
  <c r="Q126" i="24"/>
  <c r="P19" i="13"/>
  <c r="Q125" i="24"/>
  <c r="P18" i="13"/>
  <c r="R121" i="24"/>
  <c r="Q14" i="13"/>
  <c r="S98" i="24"/>
  <c r="R18" i="19"/>
  <c r="P97" i="24"/>
  <c r="O17" i="19"/>
  <c r="Q83" i="24"/>
  <c r="P3" i="19"/>
  <c r="Q65" i="24"/>
  <c r="P12" i="12"/>
  <c r="Q56" i="24"/>
  <c r="P3" i="12"/>
  <c r="Q74" i="24"/>
  <c r="P21" i="12"/>
  <c r="Q71" i="24"/>
  <c r="P18" i="12"/>
  <c r="P100" i="24"/>
  <c r="O20" i="19"/>
  <c r="S117" i="24"/>
  <c r="R10" i="13"/>
  <c r="P127" i="24"/>
  <c r="O20" i="13"/>
  <c r="P70" i="24"/>
  <c r="O17" i="12"/>
  <c r="R85" i="24"/>
  <c r="Q5" i="19"/>
  <c r="P93" i="24"/>
  <c r="O13" i="19"/>
  <c r="P62" i="24"/>
  <c r="O9" i="12"/>
  <c r="Q66" i="24"/>
  <c r="P13" i="12"/>
  <c r="P84" i="24"/>
  <c r="O4" i="19"/>
  <c r="R67" i="24" l="1"/>
  <c r="Q14" i="12"/>
  <c r="Q72" i="24"/>
  <c r="P19" i="12"/>
  <c r="R73" i="24"/>
  <c r="Q20" i="12"/>
  <c r="Q64" i="24"/>
  <c r="P11" i="12"/>
  <c r="R63" i="24"/>
  <c r="Q10" i="12"/>
  <c r="R58" i="24"/>
  <c r="R5" i="12" s="1"/>
  <c r="R91" i="24"/>
  <c r="Q11" i="19"/>
  <c r="Q14" i="19"/>
  <c r="R94" i="24"/>
  <c r="R90" i="24"/>
  <c r="Q10" i="19"/>
  <c r="Q62" i="24"/>
  <c r="P9" i="12"/>
  <c r="R124" i="24"/>
  <c r="Q17" i="13"/>
  <c r="Q93" i="24"/>
  <c r="P13" i="19"/>
  <c r="T117" i="24"/>
  <c r="S10" i="13"/>
  <c r="Q84" i="24"/>
  <c r="P4" i="19"/>
  <c r="S85" i="24"/>
  <c r="R5" i="19"/>
  <c r="Q100" i="24"/>
  <c r="P20" i="19"/>
  <c r="R65" i="24"/>
  <c r="Q12" i="12"/>
  <c r="S121" i="24"/>
  <c r="R14" i="13"/>
  <c r="Q101" i="24"/>
  <c r="P21" i="19"/>
  <c r="Q120" i="24"/>
  <c r="P13" i="13"/>
  <c r="Q116" i="24"/>
  <c r="P9" i="13"/>
  <c r="Q97" i="24"/>
  <c r="P17" i="19"/>
  <c r="R126" i="24"/>
  <c r="Q19" i="13"/>
  <c r="R125" i="24"/>
  <c r="Q18" i="13"/>
  <c r="R74" i="24"/>
  <c r="Q21" i="12"/>
  <c r="S110" i="24"/>
  <c r="R3" i="13"/>
  <c r="S118" i="24"/>
  <c r="R11" i="13"/>
  <c r="R66" i="24"/>
  <c r="Q13" i="12"/>
  <c r="Q70" i="24"/>
  <c r="P17" i="12"/>
  <c r="R71" i="24"/>
  <c r="Q18" i="12"/>
  <c r="R83" i="24"/>
  <c r="Q3" i="19"/>
  <c r="Q57" i="24"/>
  <c r="P4" i="12"/>
  <c r="Q92" i="24"/>
  <c r="P12" i="19"/>
  <c r="Q127" i="24"/>
  <c r="P20" i="13"/>
  <c r="Q119" i="24"/>
  <c r="P12" i="13"/>
  <c r="R56" i="24"/>
  <c r="Q3" i="12"/>
  <c r="T98" i="24"/>
  <c r="S18" i="19"/>
  <c r="Q89" i="24"/>
  <c r="P9" i="19"/>
  <c r="Q128" i="24"/>
  <c r="P21" i="13"/>
  <c r="S99" i="24"/>
  <c r="R19" i="19"/>
  <c r="Q111" i="24"/>
  <c r="P4" i="13"/>
  <c r="R64" i="24" l="1"/>
  <c r="Q11" i="12"/>
  <c r="S73" i="24"/>
  <c r="R20" i="12"/>
  <c r="R72" i="24"/>
  <c r="Q19" i="12"/>
  <c r="S63" i="24"/>
  <c r="R10" i="12"/>
  <c r="S67" i="24"/>
  <c r="R14" i="12"/>
  <c r="S58" i="24"/>
  <c r="S5" i="12" s="1"/>
  <c r="S90" i="24"/>
  <c r="R10" i="19"/>
  <c r="R14" i="19"/>
  <c r="S94" i="24"/>
  <c r="S91" i="24"/>
  <c r="R11" i="19"/>
  <c r="S83" i="24"/>
  <c r="R3" i="19"/>
  <c r="T85" i="24"/>
  <c r="S5" i="19"/>
  <c r="R89" i="24"/>
  <c r="Q9" i="19"/>
  <c r="T110" i="24"/>
  <c r="S3" i="13"/>
  <c r="R84" i="24"/>
  <c r="Q4" i="19"/>
  <c r="R111" i="24"/>
  <c r="Q4" i="13"/>
  <c r="U98" i="24"/>
  <c r="T18" i="19"/>
  <c r="R92" i="24"/>
  <c r="Q12" i="19"/>
  <c r="R70" i="24"/>
  <c r="Q17" i="12"/>
  <c r="S74" i="24"/>
  <c r="R21" i="12"/>
  <c r="R116" i="24"/>
  <c r="Q9" i="13"/>
  <c r="S65" i="24"/>
  <c r="R12" i="12"/>
  <c r="U117" i="24"/>
  <c r="T10" i="13"/>
  <c r="R119" i="24"/>
  <c r="Q12" i="13"/>
  <c r="S126" i="24"/>
  <c r="R19" i="13"/>
  <c r="S124" i="24"/>
  <c r="R17" i="13"/>
  <c r="S71" i="24"/>
  <c r="R18" i="12"/>
  <c r="T121" i="24"/>
  <c r="S14" i="13"/>
  <c r="R128" i="24"/>
  <c r="Q21" i="13"/>
  <c r="T118" i="24"/>
  <c r="S11" i="13"/>
  <c r="R101" i="24"/>
  <c r="Q21" i="19"/>
  <c r="R127" i="24"/>
  <c r="Q20" i="13"/>
  <c r="R97" i="24"/>
  <c r="Q17" i="19"/>
  <c r="R62" i="24"/>
  <c r="Q9" i="12"/>
  <c r="T99" i="24"/>
  <c r="S19" i="19"/>
  <c r="S56" i="24"/>
  <c r="R3" i="12"/>
  <c r="R57" i="24"/>
  <c r="Q4" i="12"/>
  <c r="S66" i="24"/>
  <c r="R13" i="12"/>
  <c r="S125" i="24"/>
  <c r="R18" i="13"/>
  <c r="R120" i="24"/>
  <c r="Q13" i="13"/>
  <c r="R100" i="24"/>
  <c r="Q20" i="19"/>
  <c r="R93" i="24"/>
  <c r="Q13" i="19"/>
  <c r="T63" i="24" l="1"/>
  <c r="S10" i="12"/>
  <c r="S72" i="24"/>
  <c r="R19" i="12"/>
  <c r="T73" i="24"/>
  <c r="S20" i="12"/>
  <c r="T67" i="24"/>
  <c r="S14" i="12"/>
  <c r="S64" i="24"/>
  <c r="R11" i="12"/>
  <c r="T58" i="24"/>
  <c r="T5" i="12" s="1"/>
  <c r="S11" i="19"/>
  <c r="T91" i="24"/>
  <c r="S14" i="19"/>
  <c r="T94" i="24"/>
  <c r="T90" i="24"/>
  <c r="S10" i="19"/>
  <c r="T125" i="24"/>
  <c r="S18" i="13"/>
  <c r="U118" i="24"/>
  <c r="T11" i="13"/>
  <c r="T124" i="24"/>
  <c r="S17" i="13"/>
  <c r="T65" i="24"/>
  <c r="S12" i="12"/>
  <c r="S92" i="24"/>
  <c r="R12" i="19"/>
  <c r="U110" i="24"/>
  <c r="T3" i="13"/>
  <c r="S101" i="24"/>
  <c r="R21" i="19"/>
  <c r="S93" i="24"/>
  <c r="R13" i="19"/>
  <c r="S62" i="24"/>
  <c r="R9" i="12"/>
  <c r="S100" i="24"/>
  <c r="R20" i="19"/>
  <c r="S57" i="24"/>
  <c r="R4" i="12"/>
  <c r="S97" i="24"/>
  <c r="R17" i="19"/>
  <c r="S128" i="24"/>
  <c r="R21" i="13"/>
  <c r="T126" i="24"/>
  <c r="S19" i="13"/>
  <c r="S116" i="24"/>
  <c r="R9" i="13"/>
  <c r="V98" i="24"/>
  <c r="U18" i="19"/>
  <c r="S89" i="24"/>
  <c r="R9" i="19"/>
  <c r="U99" i="24"/>
  <c r="T19" i="19"/>
  <c r="T66" i="24"/>
  <c r="S13" i="12"/>
  <c r="T71" i="24"/>
  <c r="S18" i="12"/>
  <c r="S120" i="24"/>
  <c r="R13" i="13"/>
  <c r="S127" i="24"/>
  <c r="R20" i="13"/>
  <c r="S119" i="24"/>
  <c r="R12" i="13"/>
  <c r="T74" i="24"/>
  <c r="S21" i="12"/>
  <c r="S111" i="24"/>
  <c r="R4" i="13"/>
  <c r="U85" i="24"/>
  <c r="T5" i="19"/>
  <c r="V117" i="24"/>
  <c r="U10" i="13"/>
  <c r="T56" i="24"/>
  <c r="S3" i="12"/>
  <c r="U121" i="24"/>
  <c r="T14" i="13"/>
  <c r="S70" i="24"/>
  <c r="R17" i="12"/>
  <c r="S84" i="24"/>
  <c r="R4" i="19"/>
  <c r="T83" i="24"/>
  <c r="S3" i="19"/>
  <c r="U67" i="24" l="1"/>
  <c r="T14" i="12"/>
  <c r="U73" i="24"/>
  <c r="T20" i="12"/>
  <c r="T72" i="24"/>
  <c r="S19" i="12"/>
  <c r="T64" i="24"/>
  <c r="S11" i="12"/>
  <c r="U63" i="24"/>
  <c r="T10" i="12"/>
  <c r="U58" i="24"/>
  <c r="U5" i="12" s="1"/>
  <c r="T10" i="19"/>
  <c r="U90" i="24"/>
  <c r="T14" i="19"/>
  <c r="U94" i="24"/>
  <c r="T11" i="19"/>
  <c r="U91" i="24"/>
  <c r="U56" i="24"/>
  <c r="T3" i="12"/>
  <c r="U71" i="24"/>
  <c r="T18" i="12"/>
  <c r="T97" i="24"/>
  <c r="S17" i="19"/>
  <c r="U65" i="24"/>
  <c r="T12" i="12"/>
  <c r="U83" i="24"/>
  <c r="T3" i="19"/>
  <c r="U74" i="24"/>
  <c r="T21" i="12"/>
  <c r="W98" i="24"/>
  <c r="V18" i="19"/>
  <c r="T93" i="24"/>
  <c r="S13" i="19"/>
  <c r="T84" i="24"/>
  <c r="S4" i="19"/>
  <c r="W117" i="24"/>
  <c r="V10" i="13"/>
  <c r="T119" i="24"/>
  <c r="S12" i="13"/>
  <c r="U66" i="24"/>
  <c r="T13" i="12"/>
  <c r="T116" i="24"/>
  <c r="S9" i="13"/>
  <c r="T57" i="24"/>
  <c r="S4" i="12"/>
  <c r="T101" i="24"/>
  <c r="S21" i="19"/>
  <c r="U124" i="24"/>
  <c r="T17" i="13"/>
  <c r="T127" i="24"/>
  <c r="S20" i="13"/>
  <c r="T100" i="24"/>
  <c r="S20" i="19"/>
  <c r="V110" i="24"/>
  <c r="U3" i="13"/>
  <c r="V118" i="24"/>
  <c r="U11" i="13"/>
  <c r="T70" i="24"/>
  <c r="S17" i="12"/>
  <c r="U126" i="24"/>
  <c r="T19" i="13"/>
  <c r="V85" i="24"/>
  <c r="U5" i="19"/>
  <c r="V99" i="24"/>
  <c r="U19" i="19"/>
  <c r="V121" i="24"/>
  <c r="U14" i="13"/>
  <c r="T111" i="24"/>
  <c r="S4" i="13"/>
  <c r="T120" i="24"/>
  <c r="S13" i="13"/>
  <c r="T89" i="24"/>
  <c r="S9" i="19"/>
  <c r="T128" i="24"/>
  <c r="S21" i="13"/>
  <c r="T62" i="24"/>
  <c r="S9" i="12"/>
  <c r="T92" i="24"/>
  <c r="S12" i="19"/>
  <c r="U125" i="24"/>
  <c r="T18" i="13"/>
  <c r="U64" i="24" l="1"/>
  <c r="T11" i="12"/>
  <c r="V67" i="24"/>
  <c r="U14" i="12"/>
  <c r="V63" i="24"/>
  <c r="U10" i="12"/>
  <c r="U72" i="24"/>
  <c r="T19" i="12"/>
  <c r="V73" i="24"/>
  <c r="U20" i="12"/>
  <c r="V58" i="24"/>
  <c r="V5" i="12" s="1"/>
  <c r="U11" i="19"/>
  <c r="V91" i="24"/>
  <c r="V94" i="24"/>
  <c r="U14" i="19"/>
  <c r="U10" i="19"/>
  <c r="V90" i="24"/>
  <c r="U111" i="24"/>
  <c r="T4" i="13"/>
  <c r="V125" i="24"/>
  <c r="U18" i="13"/>
  <c r="U89" i="24"/>
  <c r="T9" i="19"/>
  <c r="W99" i="24"/>
  <c r="V19" i="19"/>
  <c r="W118" i="24"/>
  <c r="V11" i="13"/>
  <c r="V124" i="24"/>
  <c r="U17" i="13"/>
  <c r="V66" i="24"/>
  <c r="U13" i="12"/>
  <c r="U93" i="24"/>
  <c r="T13" i="19"/>
  <c r="V65" i="24"/>
  <c r="U12" i="12"/>
  <c r="U62" i="24"/>
  <c r="T9" i="12"/>
  <c r="U92" i="24"/>
  <c r="T12" i="19"/>
  <c r="U120" i="24"/>
  <c r="T13" i="13"/>
  <c r="W85" i="24"/>
  <c r="V5" i="19"/>
  <c r="W110" i="24"/>
  <c r="V3" i="13"/>
  <c r="U101" i="24"/>
  <c r="T21" i="19"/>
  <c r="U119" i="24"/>
  <c r="T12" i="13"/>
  <c r="X98" i="24"/>
  <c r="W18" i="19"/>
  <c r="U97" i="24"/>
  <c r="T17" i="19"/>
  <c r="V126" i="24"/>
  <c r="U19" i="13"/>
  <c r="U57" i="24"/>
  <c r="T4" i="12"/>
  <c r="V71" i="24"/>
  <c r="U18" i="12"/>
  <c r="U100" i="24"/>
  <c r="T20" i="19"/>
  <c r="X117" i="24"/>
  <c r="W10" i="13"/>
  <c r="V74" i="24"/>
  <c r="U21" i="12"/>
  <c r="U128" i="24"/>
  <c r="T21" i="13"/>
  <c r="W121" i="24"/>
  <c r="V14" i="13"/>
  <c r="U70" i="24"/>
  <c r="T17" i="12"/>
  <c r="U127" i="24"/>
  <c r="T20" i="13"/>
  <c r="U116" i="24"/>
  <c r="T9" i="13"/>
  <c r="U84" i="24"/>
  <c r="T4" i="19"/>
  <c r="V83" i="24"/>
  <c r="U3" i="19"/>
  <c r="V56" i="24"/>
  <c r="U3" i="12"/>
  <c r="V72" i="24" l="1"/>
  <c r="U19" i="12"/>
  <c r="W73" i="24"/>
  <c r="V20" i="12"/>
  <c r="V64" i="24"/>
  <c r="U11" i="12"/>
  <c r="W63" i="24"/>
  <c r="V10" i="12"/>
  <c r="W67" i="24"/>
  <c r="V14" i="12"/>
  <c r="W58" i="24"/>
  <c r="W5" i="12" s="1"/>
  <c r="V10" i="19"/>
  <c r="W90" i="24"/>
  <c r="V14" i="19"/>
  <c r="W94" i="24"/>
  <c r="V11" i="19"/>
  <c r="W91" i="24"/>
  <c r="W83" i="24"/>
  <c r="V3" i="19"/>
  <c r="W126" i="24"/>
  <c r="V19" i="13"/>
  <c r="X121" i="24"/>
  <c r="W14" i="13"/>
  <c r="V97" i="24"/>
  <c r="U17" i="19"/>
  <c r="V62" i="24"/>
  <c r="U9" i="12"/>
  <c r="W125" i="24"/>
  <c r="V18" i="13"/>
  <c r="V116" i="24"/>
  <c r="U9" i="13"/>
  <c r="W71" i="24"/>
  <c r="V18" i="12"/>
  <c r="Y98" i="24"/>
  <c r="X18" i="19"/>
  <c r="W65" i="24"/>
  <c r="V12" i="12"/>
  <c r="X118" i="24"/>
  <c r="W11" i="13"/>
  <c r="W56" i="24"/>
  <c r="V3" i="12"/>
  <c r="V127" i="24"/>
  <c r="U20" i="13"/>
  <c r="W74" i="24"/>
  <c r="V21" i="12"/>
  <c r="V57" i="24"/>
  <c r="U4" i="12"/>
  <c r="V119" i="24"/>
  <c r="U12" i="13"/>
  <c r="V120" i="24"/>
  <c r="U13" i="13"/>
  <c r="V93" i="24"/>
  <c r="U13" i="19"/>
  <c r="X99" i="24"/>
  <c r="W19" i="19"/>
  <c r="Y117" i="24"/>
  <c r="X10" i="13"/>
  <c r="V84" i="24"/>
  <c r="U4" i="19"/>
  <c r="V100" i="24"/>
  <c r="U20" i="19"/>
  <c r="X110" i="24"/>
  <c r="W3" i="13"/>
  <c r="W124" i="24"/>
  <c r="V17" i="13"/>
  <c r="V128" i="24"/>
  <c r="U21" i="13"/>
  <c r="X85" i="24"/>
  <c r="W5" i="19"/>
  <c r="V111" i="24"/>
  <c r="U4" i="13"/>
  <c r="V70" i="24"/>
  <c r="U17" i="12"/>
  <c r="V101" i="24"/>
  <c r="U21" i="19"/>
  <c r="V92" i="24"/>
  <c r="U12" i="19"/>
  <c r="W66" i="24"/>
  <c r="V13" i="12"/>
  <c r="V89" i="24"/>
  <c r="U9" i="19"/>
  <c r="X58" i="24" l="1"/>
  <c r="X5" i="12" s="1"/>
  <c r="X63" i="24"/>
  <c r="W10" i="12"/>
  <c r="W64" i="24"/>
  <c r="V11" i="12"/>
  <c r="X73" i="24"/>
  <c r="W20" i="12"/>
  <c r="X67" i="24"/>
  <c r="W14" i="12"/>
  <c r="W72" i="24"/>
  <c r="V19" i="12"/>
  <c r="W11" i="19"/>
  <c r="X91" i="24"/>
  <c r="W14" i="19"/>
  <c r="X94" i="24"/>
  <c r="W10" i="19"/>
  <c r="X90" i="24"/>
  <c r="W92" i="24"/>
  <c r="V12" i="19"/>
  <c r="W93" i="24"/>
  <c r="V13" i="19"/>
  <c r="X74" i="24"/>
  <c r="W21" i="12"/>
  <c r="X125" i="24"/>
  <c r="W18" i="13"/>
  <c r="W101" i="24"/>
  <c r="V21" i="19"/>
  <c r="W84" i="24"/>
  <c r="V4" i="19"/>
  <c r="W127" i="24"/>
  <c r="V20" i="13"/>
  <c r="W62" i="24"/>
  <c r="V9" i="12"/>
  <c r="W89" i="24"/>
  <c r="V9" i="19"/>
  <c r="W70" i="24"/>
  <c r="V17" i="12"/>
  <c r="X124" i="24"/>
  <c r="W17" i="13"/>
  <c r="Z117" i="24"/>
  <c r="Y10" i="13"/>
  <c r="W119" i="24"/>
  <c r="V12" i="13"/>
  <c r="X56" i="24"/>
  <c r="W3" i="12"/>
  <c r="X71" i="24"/>
  <c r="W18" i="12"/>
  <c r="W97" i="24"/>
  <c r="V17" i="19"/>
  <c r="Y85" i="24"/>
  <c r="X5" i="19"/>
  <c r="W100" i="24"/>
  <c r="V20" i="19"/>
  <c r="X65" i="24"/>
  <c r="W12" i="12"/>
  <c r="X126" i="24"/>
  <c r="W19" i="13"/>
  <c r="W128" i="24"/>
  <c r="V21" i="13"/>
  <c r="W120" i="24"/>
  <c r="V13" i="13"/>
  <c r="Z98" i="24"/>
  <c r="Y18" i="19"/>
  <c r="X83" i="24"/>
  <c r="W3" i="19"/>
  <c r="X66" i="24"/>
  <c r="W13" i="12"/>
  <c r="W111" i="24"/>
  <c r="V4" i="13"/>
  <c r="Y110" i="24"/>
  <c r="X3" i="13"/>
  <c r="Y99" i="24"/>
  <c r="X19" i="19"/>
  <c r="W57" i="24"/>
  <c r="V4" i="12"/>
  <c r="Y118" i="24"/>
  <c r="X11" i="13"/>
  <c r="W116" i="24"/>
  <c r="V9" i="13"/>
  <c r="Y121" i="24"/>
  <c r="X14" i="13"/>
  <c r="Y58" i="24" l="1"/>
  <c r="Y5" i="12" s="1"/>
  <c r="Y67" i="24"/>
  <c r="X14" i="12"/>
  <c r="Y73" i="24"/>
  <c r="X20" i="12"/>
  <c r="X64" i="24"/>
  <c r="W11" i="12"/>
  <c r="X72" i="24"/>
  <c r="W19" i="12"/>
  <c r="Y63" i="24"/>
  <c r="X10" i="12"/>
  <c r="X10" i="19"/>
  <c r="Y90" i="24"/>
  <c r="Y94" i="24"/>
  <c r="X14" i="19"/>
  <c r="Y91" i="24"/>
  <c r="X11" i="19"/>
  <c r="X116" i="24"/>
  <c r="W9" i="13"/>
  <c r="AA98" i="24"/>
  <c r="Z18" i="19"/>
  <c r="Y71" i="24"/>
  <c r="X18" i="12"/>
  <c r="X127" i="24"/>
  <c r="W20" i="13"/>
  <c r="X111" i="24"/>
  <c r="W4" i="13"/>
  <c r="X100" i="24"/>
  <c r="W20" i="19"/>
  <c r="X70" i="24"/>
  <c r="W17" i="12"/>
  <c r="X93" i="24"/>
  <c r="W13" i="19"/>
  <c r="Y66" i="24"/>
  <c r="X13" i="12"/>
  <c r="Z85" i="24"/>
  <c r="Y5" i="19"/>
  <c r="X89" i="24"/>
  <c r="W9" i="19"/>
  <c r="X101" i="24"/>
  <c r="W21" i="19"/>
  <c r="Z121" i="24"/>
  <c r="Y14" i="13"/>
  <c r="Z99" i="24"/>
  <c r="Y19" i="19"/>
  <c r="Y83" i="24"/>
  <c r="X3" i="19"/>
  <c r="Y126" i="24"/>
  <c r="X19" i="13"/>
  <c r="X97" i="24"/>
  <c r="W17" i="19"/>
  <c r="AA117" i="24"/>
  <c r="Z10" i="13"/>
  <c r="X62" i="24"/>
  <c r="W9" i="12"/>
  <c r="Y125" i="24"/>
  <c r="X18" i="13"/>
  <c r="Z110" i="24"/>
  <c r="Y3" i="13"/>
  <c r="Y65" i="24"/>
  <c r="X12" i="12"/>
  <c r="Y124" i="24"/>
  <c r="X17" i="13"/>
  <c r="Y74" i="24"/>
  <c r="X21" i="12"/>
  <c r="Z118" i="24"/>
  <c r="Y11" i="13"/>
  <c r="X120" i="24"/>
  <c r="W13" i="13"/>
  <c r="Y56" i="24"/>
  <c r="X3" i="12"/>
  <c r="X84" i="24"/>
  <c r="W4" i="19"/>
  <c r="X57" i="24"/>
  <c r="W4" i="12"/>
  <c r="X128" i="24"/>
  <c r="W21" i="13"/>
  <c r="X119" i="24"/>
  <c r="W12" i="13"/>
  <c r="X92" i="24"/>
  <c r="W12" i="19"/>
  <c r="Z58" i="24" l="1"/>
  <c r="Z5" i="12" s="1"/>
  <c r="Y72" i="24"/>
  <c r="X19" i="12"/>
  <c r="Y64" i="24"/>
  <c r="X11" i="12"/>
  <c r="Z73" i="24"/>
  <c r="Y20" i="12"/>
  <c r="Z63" i="24"/>
  <c r="Y10" i="12"/>
  <c r="Z67" i="24"/>
  <c r="Y14" i="12"/>
  <c r="Z91" i="24"/>
  <c r="Y11" i="19"/>
  <c r="Z94" i="24"/>
  <c r="Y14" i="19"/>
  <c r="Z90" i="24"/>
  <c r="Y10" i="19"/>
  <c r="Y120" i="24"/>
  <c r="X13" i="13"/>
  <c r="Y100" i="24"/>
  <c r="X20" i="19"/>
  <c r="Y92" i="24"/>
  <c r="X12" i="19"/>
  <c r="Y84" i="24"/>
  <c r="X4" i="19"/>
  <c r="Z74" i="24"/>
  <c r="Y21" i="12"/>
  <c r="Z125" i="24"/>
  <c r="Y18" i="13"/>
  <c r="Z126" i="24"/>
  <c r="Y19" i="13"/>
  <c r="Y101" i="24"/>
  <c r="X21" i="19"/>
  <c r="Y93" i="24"/>
  <c r="X13" i="19"/>
  <c r="Y127" i="24"/>
  <c r="X20" i="13"/>
  <c r="AA99" i="24"/>
  <c r="Z19" i="19"/>
  <c r="Z65" i="24"/>
  <c r="Y12" i="12"/>
  <c r="Y119" i="24"/>
  <c r="X12" i="13"/>
  <c r="Z124" i="24"/>
  <c r="Y17" i="13"/>
  <c r="Z83" i="24"/>
  <c r="Y3" i="19"/>
  <c r="Y89" i="24"/>
  <c r="X9" i="19"/>
  <c r="Y70" i="24"/>
  <c r="X17" i="12"/>
  <c r="Z71" i="24"/>
  <c r="Y18" i="12"/>
  <c r="Y128" i="24"/>
  <c r="X21" i="13"/>
  <c r="AA85" i="24"/>
  <c r="Z5" i="19"/>
  <c r="Z56" i="24"/>
  <c r="Y3" i="12"/>
  <c r="Y62" i="24"/>
  <c r="X9" i="12"/>
  <c r="AB98" i="24"/>
  <c r="AA18" i="19"/>
  <c r="AB117" i="24"/>
  <c r="AA10" i="13"/>
  <c r="Y57" i="24"/>
  <c r="X4" i="12"/>
  <c r="AA118" i="24"/>
  <c r="Z11" i="13"/>
  <c r="AA110" i="24"/>
  <c r="Z3" i="13"/>
  <c r="Y97" i="24"/>
  <c r="X17" i="19"/>
  <c r="AA121" i="24"/>
  <c r="Z14" i="13"/>
  <c r="Z66" i="24"/>
  <c r="Y13" i="12"/>
  <c r="Y111" i="24"/>
  <c r="X4" i="13"/>
  <c r="Y116" i="24"/>
  <c r="X9" i="13"/>
  <c r="AA58" i="24" l="1"/>
  <c r="AA5" i="12" s="1"/>
  <c r="AA73" i="24"/>
  <c r="Z20" i="12"/>
  <c r="AA63" i="24"/>
  <c r="Z10" i="12"/>
  <c r="Z64" i="24"/>
  <c r="Y11" i="12"/>
  <c r="AA67" i="24"/>
  <c r="Z14" i="12"/>
  <c r="Z72" i="24"/>
  <c r="Y19" i="12"/>
  <c r="Z10" i="19"/>
  <c r="AA90" i="24"/>
  <c r="Z14" i="19"/>
  <c r="AA94" i="24"/>
  <c r="AA91" i="24"/>
  <c r="Z11" i="19"/>
  <c r="AB118" i="24"/>
  <c r="AA11" i="13"/>
  <c r="AA71" i="24"/>
  <c r="Z18" i="12"/>
  <c r="Z127" i="24"/>
  <c r="Y20" i="13"/>
  <c r="Z100" i="24"/>
  <c r="Y20" i="19"/>
  <c r="AB121" i="24"/>
  <c r="AA14" i="13"/>
  <c r="Z57" i="24"/>
  <c r="Y4" i="12"/>
  <c r="AA56" i="24"/>
  <c r="Z3" i="12"/>
  <c r="Z70" i="24"/>
  <c r="Y17" i="12"/>
  <c r="Z119" i="24"/>
  <c r="Y12" i="13"/>
  <c r="Z93" i="24"/>
  <c r="Y13" i="19"/>
  <c r="AA74" i="24"/>
  <c r="Z21" i="12"/>
  <c r="Z120" i="24"/>
  <c r="Y13" i="13"/>
  <c r="Z116" i="24"/>
  <c r="Y9" i="13"/>
  <c r="Z97" i="24"/>
  <c r="Y17" i="19"/>
  <c r="AC117" i="24"/>
  <c r="AB10" i="13"/>
  <c r="AB85" i="24"/>
  <c r="AA5" i="19"/>
  <c r="Z89" i="24"/>
  <c r="Y9" i="19"/>
  <c r="AA65" i="24"/>
  <c r="Z12" i="12"/>
  <c r="Z101" i="24"/>
  <c r="Y21" i="19"/>
  <c r="Z84" i="24"/>
  <c r="Y4" i="19"/>
  <c r="AA66" i="24"/>
  <c r="Z13" i="12"/>
  <c r="Z62" i="24"/>
  <c r="Y9" i="12"/>
  <c r="AA124" i="24"/>
  <c r="Z17" i="13"/>
  <c r="AA125" i="24"/>
  <c r="Z18" i="13"/>
  <c r="Z111" i="24"/>
  <c r="Y4" i="13"/>
  <c r="AB110" i="24"/>
  <c r="AA3" i="13"/>
  <c r="AC98" i="24"/>
  <c r="AB18" i="19"/>
  <c r="Z128" i="24"/>
  <c r="Y21" i="13"/>
  <c r="AA83" i="24"/>
  <c r="Z3" i="19"/>
  <c r="AB99" i="24"/>
  <c r="AA19" i="19"/>
  <c r="AA126" i="24"/>
  <c r="Z19" i="13"/>
  <c r="Z92" i="24"/>
  <c r="Y12" i="19"/>
  <c r="AB58" i="24" l="1"/>
  <c r="AB5" i="12" s="1"/>
  <c r="AB67" i="24"/>
  <c r="AA14" i="12"/>
  <c r="AA72" i="24"/>
  <c r="Z19" i="12"/>
  <c r="AA64" i="24"/>
  <c r="Z11" i="12"/>
  <c r="AB73" i="24"/>
  <c r="AA20" i="12"/>
  <c r="AB63" i="24"/>
  <c r="AA10" i="12"/>
  <c r="AA11" i="19"/>
  <c r="AB91" i="24"/>
  <c r="AA14" i="19"/>
  <c r="AB94" i="24"/>
  <c r="AA10" i="19"/>
  <c r="AB90" i="24"/>
  <c r="AB66" i="24"/>
  <c r="AA13" i="12"/>
  <c r="AC118" i="24"/>
  <c r="AB11" i="13"/>
  <c r="AA92" i="24"/>
  <c r="Z12" i="19"/>
  <c r="AA128" i="24"/>
  <c r="Z21" i="13"/>
  <c r="AB125" i="24"/>
  <c r="AA18" i="13"/>
  <c r="AA84" i="24"/>
  <c r="Z4" i="19"/>
  <c r="AC85" i="24"/>
  <c r="AB5" i="19"/>
  <c r="AA120" i="24"/>
  <c r="Z13" i="13"/>
  <c r="AA70" i="24"/>
  <c r="Z17" i="12"/>
  <c r="AA100" i="24"/>
  <c r="Z20" i="19"/>
  <c r="AA89" i="24"/>
  <c r="Z9" i="19"/>
  <c r="AC121" i="24"/>
  <c r="AB14" i="13"/>
  <c r="AB126" i="24"/>
  <c r="AA19" i="13"/>
  <c r="AD98" i="24"/>
  <c r="AC18" i="19"/>
  <c r="AB124" i="24"/>
  <c r="AA17" i="13"/>
  <c r="AA101" i="24"/>
  <c r="Z21" i="19"/>
  <c r="AD117" i="24"/>
  <c r="AC10" i="13"/>
  <c r="AB74" i="24"/>
  <c r="AA21" i="12"/>
  <c r="AB56" i="24"/>
  <c r="AA3" i="12"/>
  <c r="AA127" i="24"/>
  <c r="Z20" i="13"/>
  <c r="AA111" i="24"/>
  <c r="Z4" i="13"/>
  <c r="AA116" i="24"/>
  <c r="Z9" i="13"/>
  <c r="AC99" i="24"/>
  <c r="AB19" i="19"/>
  <c r="AC110" i="24"/>
  <c r="AB3" i="13"/>
  <c r="AA62" i="24"/>
  <c r="Z9" i="12"/>
  <c r="AB65" i="24"/>
  <c r="AA12" i="12"/>
  <c r="AA97" i="24"/>
  <c r="Z17" i="19"/>
  <c r="AA93" i="24"/>
  <c r="Z13" i="19"/>
  <c r="AA57" i="24"/>
  <c r="Z4" i="12"/>
  <c r="AB71" i="24"/>
  <c r="AA18" i="12"/>
  <c r="AB83" i="24"/>
  <c r="AA3" i="19"/>
  <c r="AA119" i="24"/>
  <c r="Z12" i="13"/>
  <c r="AC58" i="24" l="1"/>
  <c r="AC5" i="12" s="1"/>
  <c r="AC73" i="24"/>
  <c r="AB20" i="12"/>
  <c r="AB64" i="24"/>
  <c r="AA11" i="12"/>
  <c r="AB72" i="24"/>
  <c r="AA19" i="12"/>
  <c r="AC63" i="24"/>
  <c r="AB10" i="12"/>
  <c r="AC67" i="24"/>
  <c r="AB14" i="12"/>
  <c r="AB10" i="19"/>
  <c r="AC90" i="24"/>
  <c r="AB14" i="19"/>
  <c r="AC94" i="24"/>
  <c r="AC91" i="24"/>
  <c r="AB11" i="19"/>
  <c r="AB119" i="24"/>
  <c r="AA12" i="13"/>
  <c r="AB93" i="24"/>
  <c r="AA13" i="19"/>
  <c r="AD110" i="24"/>
  <c r="AC3" i="13"/>
  <c r="AB127" i="24"/>
  <c r="AA20" i="13"/>
  <c r="AB101" i="24"/>
  <c r="AA21" i="19"/>
  <c r="AD121" i="24"/>
  <c r="AC14" i="13"/>
  <c r="AB120" i="24"/>
  <c r="AA13" i="13"/>
  <c r="AB128" i="24"/>
  <c r="AA21" i="13"/>
  <c r="AC83" i="24"/>
  <c r="AB3" i="19"/>
  <c r="AC124" i="24"/>
  <c r="AB17" i="13"/>
  <c r="AB89" i="24"/>
  <c r="AA9" i="19"/>
  <c r="AD85" i="24"/>
  <c r="AC5" i="19"/>
  <c r="AB92" i="24"/>
  <c r="AA12" i="19"/>
  <c r="AB97" i="24"/>
  <c r="AA17" i="19"/>
  <c r="AC71" i="24"/>
  <c r="AB18" i="12"/>
  <c r="AC65" i="24"/>
  <c r="AB12" i="12"/>
  <c r="AB116" i="24"/>
  <c r="AA9" i="13"/>
  <c r="AC74" i="24"/>
  <c r="AB21" i="12"/>
  <c r="AE98" i="24"/>
  <c r="AD18" i="19"/>
  <c r="AB100" i="24"/>
  <c r="AA20" i="19"/>
  <c r="AB84" i="24"/>
  <c r="AA4" i="19"/>
  <c r="AD118" i="24"/>
  <c r="AC11" i="13"/>
  <c r="AC56" i="24"/>
  <c r="AB3" i="12"/>
  <c r="AD99" i="24"/>
  <c r="AC19" i="19"/>
  <c r="AB57" i="24"/>
  <c r="AA4" i="12"/>
  <c r="AB62" i="24"/>
  <c r="AA9" i="12"/>
  <c r="AB111" i="24"/>
  <c r="AA4" i="13"/>
  <c r="AE117" i="24"/>
  <c r="AD10" i="13"/>
  <c r="AC126" i="24"/>
  <c r="AB19" i="13"/>
  <c r="AB70" i="24"/>
  <c r="AA17" i="12"/>
  <c r="AC125" i="24"/>
  <c r="AB18" i="13"/>
  <c r="AC66" i="24"/>
  <c r="AB13" i="12"/>
  <c r="AD58" i="24" l="1"/>
  <c r="AD5" i="12" s="1"/>
  <c r="AD67" i="24"/>
  <c r="AC14" i="12"/>
  <c r="AD63" i="24"/>
  <c r="AC10" i="12"/>
  <c r="AD73" i="24"/>
  <c r="AC20" i="12"/>
  <c r="AC72" i="24"/>
  <c r="AB19" i="12"/>
  <c r="AC64" i="24"/>
  <c r="AB11" i="12"/>
  <c r="AC11" i="19"/>
  <c r="AD91" i="24"/>
  <c r="AC14" i="19"/>
  <c r="AD94" i="24"/>
  <c r="AD90" i="24"/>
  <c r="AC10" i="19"/>
  <c r="AD66" i="24"/>
  <c r="AC13" i="12"/>
  <c r="AF117" i="24"/>
  <c r="AE10" i="13"/>
  <c r="AE99" i="24"/>
  <c r="AD19" i="19"/>
  <c r="AC100" i="24"/>
  <c r="AB20" i="19"/>
  <c r="AD65" i="24"/>
  <c r="AC12" i="12"/>
  <c r="AE85" i="24"/>
  <c r="AD5" i="19"/>
  <c r="AC128" i="24"/>
  <c r="AB21" i="13"/>
  <c r="AC127" i="24"/>
  <c r="AB20" i="13"/>
  <c r="AD56" i="24"/>
  <c r="AC3" i="12"/>
  <c r="AD71" i="24"/>
  <c r="AC18" i="12"/>
  <c r="AC120" i="24"/>
  <c r="AB13" i="13"/>
  <c r="AE110" i="24"/>
  <c r="AD3" i="13"/>
  <c r="AC111" i="24"/>
  <c r="AB4" i="13"/>
  <c r="AD125" i="24"/>
  <c r="AC18" i="13"/>
  <c r="AF98" i="24"/>
  <c r="AE18" i="19"/>
  <c r="AC89" i="24"/>
  <c r="AB9" i="19"/>
  <c r="AC70" i="24"/>
  <c r="AB17" i="12"/>
  <c r="AC62" i="24"/>
  <c r="AB9" i="12"/>
  <c r="AE118" i="24"/>
  <c r="AD11" i="13"/>
  <c r="AD74" i="24"/>
  <c r="AC21" i="12"/>
  <c r="AC97" i="24"/>
  <c r="AB17" i="19"/>
  <c r="AD124" i="24"/>
  <c r="AC17" i="13"/>
  <c r="AE121" i="24"/>
  <c r="AD14" i="13"/>
  <c r="AC93" i="24"/>
  <c r="AB13" i="19"/>
  <c r="AD126" i="24"/>
  <c r="AC19" i="13"/>
  <c r="AC57" i="24"/>
  <c r="AB4" i="12"/>
  <c r="AC84" i="24"/>
  <c r="AB4" i="19"/>
  <c r="AC116" i="24"/>
  <c r="AB9" i="13"/>
  <c r="AC92" i="24"/>
  <c r="AB12" i="19"/>
  <c r="AD83" i="24"/>
  <c r="AC3" i="19"/>
  <c r="AC101" i="24"/>
  <c r="AB21" i="19"/>
  <c r="AC119" i="24"/>
  <c r="AB12" i="13"/>
  <c r="AE58" i="24" l="1"/>
  <c r="AE5" i="12" s="1"/>
  <c r="AD72" i="24"/>
  <c r="AC19" i="12"/>
  <c r="AE73" i="24"/>
  <c r="AD20" i="12"/>
  <c r="AE63" i="24"/>
  <c r="AD10" i="12"/>
  <c r="AD64" i="24"/>
  <c r="AC11" i="12"/>
  <c r="AE67" i="24"/>
  <c r="AD14" i="12"/>
  <c r="AD10" i="19"/>
  <c r="AE90" i="24"/>
  <c r="AD14" i="19"/>
  <c r="AE94" i="24"/>
  <c r="AD11" i="19"/>
  <c r="AE91" i="24"/>
  <c r="AD93" i="24"/>
  <c r="AC13" i="19"/>
  <c r="AE74" i="24"/>
  <c r="AD21" i="12"/>
  <c r="AD89" i="24"/>
  <c r="AC9" i="19"/>
  <c r="AF110" i="24"/>
  <c r="AE3" i="13"/>
  <c r="AD127" i="24"/>
  <c r="AC20" i="13"/>
  <c r="AD100" i="24"/>
  <c r="AC20" i="19"/>
  <c r="AD84" i="24"/>
  <c r="AC4" i="19"/>
  <c r="AG98" i="24"/>
  <c r="AF18" i="19"/>
  <c r="AD120" i="24"/>
  <c r="AC13" i="13"/>
  <c r="AD128" i="24"/>
  <c r="AC21" i="13"/>
  <c r="AF99" i="24"/>
  <c r="AE19" i="19"/>
  <c r="AD116" i="24"/>
  <c r="AC9" i="13"/>
  <c r="AD101" i="24"/>
  <c r="AC21" i="19"/>
  <c r="AE83" i="24"/>
  <c r="AD3" i="19"/>
  <c r="AD57" i="24"/>
  <c r="AC4" i="12"/>
  <c r="AE124" i="24"/>
  <c r="AD17" i="13"/>
  <c r="AD62" i="24"/>
  <c r="AC9" i="12"/>
  <c r="AE125" i="24"/>
  <c r="AD18" i="13"/>
  <c r="AE71" i="24"/>
  <c r="AD18" i="12"/>
  <c r="AF85" i="24"/>
  <c r="AE5" i="19"/>
  <c r="AG117" i="24"/>
  <c r="AF10" i="13"/>
  <c r="AF121" i="24"/>
  <c r="AE14" i="13"/>
  <c r="AD119" i="24"/>
  <c r="AC12" i="13"/>
  <c r="AF118" i="24"/>
  <c r="AE11" i="13"/>
  <c r="AD92" i="24"/>
  <c r="AC12" i="19"/>
  <c r="AE126" i="24"/>
  <c r="AD19" i="13"/>
  <c r="AD97" i="24"/>
  <c r="AC17" i="19"/>
  <c r="AD70" i="24"/>
  <c r="AC17" i="12"/>
  <c r="AD111" i="24"/>
  <c r="AC4" i="13"/>
  <c r="AE56" i="24"/>
  <c r="AD3" i="12"/>
  <c r="AE65" i="24"/>
  <c r="AD12" i="12"/>
  <c r="AE66" i="24"/>
  <c r="AD13" i="12"/>
  <c r="AF58" i="24" l="1"/>
  <c r="AF5" i="12" s="1"/>
  <c r="AE64" i="24"/>
  <c r="AD11" i="12"/>
  <c r="AF63" i="24"/>
  <c r="AE10" i="12"/>
  <c r="AF73" i="24"/>
  <c r="AE20" i="12"/>
  <c r="AF67" i="24"/>
  <c r="AE14" i="12"/>
  <c r="AE72" i="24"/>
  <c r="AD19" i="12"/>
  <c r="AE11" i="19"/>
  <c r="AF91" i="24"/>
  <c r="AF94" i="24"/>
  <c r="AE14" i="19"/>
  <c r="AE10" i="19"/>
  <c r="AF90" i="24"/>
  <c r="AE111" i="24"/>
  <c r="AD4" i="13"/>
  <c r="AE101" i="24"/>
  <c r="AD21" i="19"/>
  <c r="AE127" i="24"/>
  <c r="AD20" i="13"/>
  <c r="AE62" i="24"/>
  <c r="AD9" i="12"/>
  <c r="AE120" i="24"/>
  <c r="AD13" i="13"/>
  <c r="AE70" i="24"/>
  <c r="AD17" i="12"/>
  <c r="AG118" i="24"/>
  <c r="AF11" i="13"/>
  <c r="AG85" i="24"/>
  <c r="AF5" i="19"/>
  <c r="AF124" i="24"/>
  <c r="AE17" i="13"/>
  <c r="AE116" i="24"/>
  <c r="AD9" i="13"/>
  <c r="AH98" i="24"/>
  <c r="AG18" i="19"/>
  <c r="AG110" i="24"/>
  <c r="AF3" i="13"/>
  <c r="AH117" i="24"/>
  <c r="AG10" i="13"/>
  <c r="AE93" i="24"/>
  <c r="AD13" i="19"/>
  <c r="AF66" i="24"/>
  <c r="AE13" i="12"/>
  <c r="AF71" i="24"/>
  <c r="AE18" i="12"/>
  <c r="AE84" i="24"/>
  <c r="AD4" i="19"/>
  <c r="AE92" i="24"/>
  <c r="AD12" i="19"/>
  <c r="AF65" i="24"/>
  <c r="AE12" i="12"/>
  <c r="AE119" i="24"/>
  <c r="AD12" i="13"/>
  <c r="AE57" i="24"/>
  <c r="AD4" i="12"/>
  <c r="AG99" i="24"/>
  <c r="AF19" i="19"/>
  <c r="AF56" i="24"/>
  <c r="AE3" i="12"/>
  <c r="AF126" i="24"/>
  <c r="AE19" i="13"/>
  <c r="AG121" i="24"/>
  <c r="AF14" i="13"/>
  <c r="AF125" i="24"/>
  <c r="AE18" i="13"/>
  <c r="AF83" i="24"/>
  <c r="AE3" i="19"/>
  <c r="AE128" i="24"/>
  <c r="AD21" i="13"/>
  <c r="AE100" i="24"/>
  <c r="AD20" i="19"/>
  <c r="AF74" i="24"/>
  <c r="AE21" i="12"/>
  <c r="AE97" i="24"/>
  <c r="AD17" i="19"/>
  <c r="AE89" i="24"/>
  <c r="AD9" i="19"/>
  <c r="AG58" i="24"/>
  <c r="AG5" i="12" s="1"/>
  <c r="AG73" i="24" l="1"/>
  <c r="AF20" i="12"/>
  <c r="AG63" i="24"/>
  <c r="AF10" i="12"/>
  <c r="AG67" i="24"/>
  <c r="AF14" i="12"/>
  <c r="AF72" i="24"/>
  <c r="AE19" i="12"/>
  <c r="AF64" i="24"/>
  <c r="AE11" i="12"/>
  <c r="AG90" i="24"/>
  <c r="AF10" i="19"/>
  <c r="AF14" i="19"/>
  <c r="AG94" i="24"/>
  <c r="AF11" i="19"/>
  <c r="AG91" i="24"/>
  <c r="AF100" i="24"/>
  <c r="AE20" i="19"/>
  <c r="AF89" i="24"/>
  <c r="AE9" i="19"/>
  <c r="AG126" i="24"/>
  <c r="AF19" i="13"/>
  <c r="AF119" i="24"/>
  <c r="AE12" i="13"/>
  <c r="AH110" i="24"/>
  <c r="AG3" i="13"/>
  <c r="AH85" i="24"/>
  <c r="AG5" i="19"/>
  <c r="AF62" i="24"/>
  <c r="AE9" i="12"/>
  <c r="AF128" i="24"/>
  <c r="AE21" i="13"/>
  <c r="AG71" i="24"/>
  <c r="AF18" i="12"/>
  <c r="AG66" i="24"/>
  <c r="AF13" i="12"/>
  <c r="AH118" i="24"/>
  <c r="AG11" i="13"/>
  <c r="AF127" i="24"/>
  <c r="AE20" i="13"/>
  <c r="AF97" i="24"/>
  <c r="AE17" i="19"/>
  <c r="AH121" i="24"/>
  <c r="AG14" i="13"/>
  <c r="AG56" i="24"/>
  <c r="AF3" i="12"/>
  <c r="AG65" i="24"/>
  <c r="AF12" i="12"/>
  <c r="AG74" i="24"/>
  <c r="AF21" i="12"/>
  <c r="AG125" i="24"/>
  <c r="AF18" i="13"/>
  <c r="AH99" i="24"/>
  <c r="AG19" i="19"/>
  <c r="AF92" i="24"/>
  <c r="AE12" i="19"/>
  <c r="AF93" i="24"/>
  <c r="AE13" i="19"/>
  <c r="AF116" i="24"/>
  <c r="AE9" i="13"/>
  <c r="AF70" i="24"/>
  <c r="AE17" i="12"/>
  <c r="AF101" i="24"/>
  <c r="AE21" i="19"/>
  <c r="AG83" i="24"/>
  <c r="AF3" i="19"/>
  <c r="AI98" i="24"/>
  <c r="AI18" i="19" s="1"/>
  <c r="AH18" i="19"/>
  <c r="AF57" i="24"/>
  <c r="AE4" i="12"/>
  <c r="AF84" i="24"/>
  <c r="AE4" i="19"/>
  <c r="AI117" i="24"/>
  <c r="AI10" i="13" s="1"/>
  <c r="AH10" i="13"/>
  <c r="AG124" i="24"/>
  <c r="AF17" i="13"/>
  <c r="AF120" i="24"/>
  <c r="AE13" i="13"/>
  <c r="AF111" i="24"/>
  <c r="AE4" i="13"/>
  <c r="AH58" i="24"/>
  <c r="AH5" i="12" s="1"/>
  <c r="AG64" i="24" l="1"/>
  <c r="AF11" i="12"/>
  <c r="AG72" i="24"/>
  <c r="AF19" i="12"/>
  <c r="AH67" i="24"/>
  <c r="AG14" i="12"/>
  <c r="AH73" i="24"/>
  <c r="AG20" i="12"/>
  <c r="AH63" i="24"/>
  <c r="AG10" i="12"/>
  <c r="AH91" i="24"/>
  <c r="AG11" i="19"/>
  <c r="AG14" i="19"/>
  <c r="AH94" i="24"/>
  <c r="AG10" i="19"/>
  <c r="AH90" i="24"/>
  <c r="AH65" i="24"/>
  <c r="AG12" i="12"/>
  <c r="AG127" i="24"/>
  <c r="AF20" i="13"/>
  <c r="AG128" i="24"/>
  <c r="AF21" i="13"/>
  <c r="AG119" i="24"/>
  <c r="AF12" i="13"/>
  <c r="AG111" i="24"/>
  <c r="AF4" i="13"/>
  <c r="AG120" i="24"/>
  <c r="AF13" i="13"/>
  <c r="AG57" i="24"/>
  <c r="AF4" i="12"/>
  <c r="AG70" i="24"/>
  <c r="AF17" i="12"/>
  <c r="AI99" i="24"/>
  <c r="AI19" i="19" s="1"/>
  <c r="AH19" i="19"/>
  <c r="AH56" i="24"/>
  <c r="AG3" i="12"/>
  <c r="AI118" i="24"/>
  <c r="AI11" i="13" s="1"/>
  <c r="AH11" i="13"/>
  <c r="AG62" i="24"/>
  <c r="AF9" i="12"/>
  <c r="AH126" i="24"/>
  <c r="AG19" i="13"/>
  <c r="AG92" i="24"/>
  <c r="AF12" i="19"/>
  <c r="AG101" i="24"/>
  <c r="AF21" i="19"/>
  <c r="AH124" i="24"/>
  <c r="AG17" i="13"/>
  <c r="AG116" i="24"/>
  <c r="AF9" i="13"/>
  <c r="AH125" i="24"/>
  <c r="AG18" i="13"/>
  <c r="AI121" i="24"/>
  <c r="AI14" i="13" s="1"/>
  <c r="AH14" i="13"/>
  <c r="AH66" i="24"/>
  <c r="AG13" i="12"/>
  <c r="AI85" i="24"/>
  <c r="AI5" i="19" s="1"/>
  <c r="AH5" i="19"/>
  <c r="AG89" i="24"/>
  <c r="AF9" i="19"/>
  <c r="AG84" i="24"/>
  <c r="AF4" i="19"/>
  <c r="AH83" i="24"/>
  <c r="AG3" i="19"/>
  <c r="AG93" i="24"/>
  <c r="AF13" i="19"/>
  <c r="AH74" i="24"/>
  <c r="AG21" i="12"/>
  <c r="AG97" i="24"/>
  <c r="AF17" i="19"/>
  <c r="AH71" i="24"/>
  <c r="AG18" i="12"/>
  <c r="AI110" i="24"/>
  <c r="AI3" i="13" s="1"/>
  <c r="AH3" i="13"/>
  <c r="AG100" i="24"/>
  <c r="AF20" i="19"/>
  <c r="AI58" i="24"/>
  <c r="AI5" i="12" s="1"/>
  <c r="AI73" i="24" l="1"/>
  <c r="AI20" i="12" s="1"/>
  <c r="AH20" i="12"/>
  <c r="AI67" i="24"/>
  <c r="AI14" i="12" s="1"/>
  <c r="AH14" i="12"/>
  <c r="AH72" i="24"/>
  <c r="AG19" i="12"/>
  <c r="AI63" i="24"/>
  <c r="AI10" i="12" s="1"/>
  <c r="AH10" i="12"/>
  <c r="AH64" i="24"/>
  <c r="AG11" i="12"/>
  <c r="AI90" i="24"/>
  <c r="AI10" i="19" s="1"/>
  <c r="AH10" i="19"/>
  <c r="AI94" i="24"/>
  <c r="AI14" i="19" s="1"/>
  <c r="AH14" i="19"/>
  <c r="AI91" i="24"/>
  <c r="AI11" i="19" s="1"/>
  <c r="AH11" i="19"/>
  <c r="AI83" i="24"/>
  <c r="AI3" i="19" s="1"/>
  <c r="AH3" i="19"/>
  <c r="AI66" i="24"/>
  <c r="AI13" i="12" s="1"/>
  <c r="AH13" i="12"/>
  <c r="AI124" i="24"/>
  <c r="AI17" i="13" s="1"/>
  <c r="AH17" i="13"/>
  <c r="AH62" i="24"/>
  <c r="AG9" i="12"/>
  <c r="AH70" i="24"/>
  <c r="AG17" i="12"/>
  <c r="AH119" i="24"/>
  <c r="AG12" i="13"/>
  <c r="AH84" i="24"/>
  <c r="AG4" i="19"/>
  <c r="AH101" i="24"/>
  <c r="AG21" i="19"/>
  <c r="AH57" i="24"/>
  <c r="AG4" i="12"/>
  <c r="AH128" i="24"/>
  <c r="AG21" i="13"/>
  <c r="AH97" i="24"/>
  <c r="AG17" i="19"/>
  <c r="AH100" i="24"/>
  <c r="AG20" i="19"/>
  <c r="AI74" i="24"/>
  <c r="AI21" i="12" s="1"/>
  <c r="AH21" i="12"/>
  <c r="AH89" i="24"/>
  <c r="AG9" i="19"/>
  <c r="AI125" i="24"/>
  <c r="AI18" i="13" s="1"/>
  <c r="AH18" i="13"/>
  <c r="AH92" i="24"/>
  <c r="AG12" i="19"/>
  <c r="AI56" i="24"/>
  <c r="AI3" i="12" s="1"/>
  <c r="AH3" i="12"/>
  <c r="AH120" i="24"/>
  <c r="AG13" i="13"/>
  <c r="AH127" i="24"/>
  <c r="AG20" i="13"/>
  <c r="AI71" i="24"/>
  <c r="AI18" i="12" s="1"/>
  <c r="AH18" i="12"/>
  <c r="AH93" i="24"/>
  <c r="AG13" i="19"/>
  <c r="AH116" i="24"/>
  <c r="AG9" i="13"/>
  <c r="AI126" i="24"/>
  <c r="AI19" i="13" s="1"/>
  <c r="AH19" i="13"/>
  <c r="AH111" i="24"/>
  <c r="AG4" i="13"/>
  <c r="AI65" i="24"/>
  <c r="AI12" i="12" s="1"/>
  <c r="AH12" i="12"/>
  <c r="AI72" i="24" l="1"/>
  <c r="AI19" i="12" s="1"/>
  <c r="AH19" i="12"/>
  <c r="AI64" i="24"/>
  <c r="AI11" i="12" s="1"/>
  <c r="AH11" i="12"/>
  <c r="AI92" i="24"/>
  <c r="AI12" i="19" s="1"/>
  <c r="AH12" i="19"/>
  <c r="AI100" i="24"/>
  <c r="AI20" i="19" s="1"/>
  <c r="AH20" i="19"/>
  <c r="AI101" i="24"/>
  <c r="AI21" i="19" s="1"/>
  <c r="AH21" i="19"/>
  <c r="AI62" i="24"/>
  <c r="AI9" i="12" s="1"/>
  <c r="AH9" i="12"/>
  <c r="AI97" i="24"/>
  <c r="AI17" i="19" s="1"/>
  <c r="AH17" i="19"/>
  <c r="AI84" i="24"/>
  <c r="AI4" i="19" s="1"/>
  <c r="AH4" i="19"/>
  <c r="AI120" i="24"/>
  <c r="AI13" i="13" s="1"/>
  <c r="AH13" i="13"/>
  <c r="AI89" i="24"/>
  <c r="AI9" i="19" s="1"/>
  <c r="AH9" i="19"/>
  <c r="AI128" i="24"/>
  <c r="AI21" i="13" s="1"/>
  <c r="AH21" i="13"/>
  <c r="AI119" i="24"/>
  <c r="AI12" i="13" s="1"/>
  <c r="AH12" i="13"/>
  <c r="AI127" i="24"/>
  <c r="AI20" i="13" s="1"/>
  <c r="AH20" i="13"/>
  <c r="AI116" i="24"/>
  <c r="AI9" i="13" s="1"/>
  <c r="AH9" i="13"/>
  <c r="AI111" i="24"/>
  <c r="AI4" i="13" s="1"/>
  <c r="AH4" i="13"/>
  <c r="AI93" i="24"/>
  <c r="AI13" i="19" s="1"/>
  <c r="AH13" i="19"/>
  <c r="AI57" i="24"/>
  <c r="AI4" i="12" s="1"/>
  <c r="AH4" i="12"/>
  <c r="AI70" i="24"/>
  <c r="AI17" i="12" s="1"/>
  <c r="AH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<sst xmlns="http://schemas.openxmlformats.org/spreadsheetml/2006/main" count="3329" uniqueCount="810">
  <si>
    <t>Source:</t>
  </si>
  <si>
    <t>Notes</t>
  </si>
  <si>
    <t>Hydro, wind, solar, and geothermal are neither fuels nor energy carriers</t>
  </si>
  <si>
    <t>Electricity and heat are energy carriers and are not handled in this</t>
  </si>
  <si>
    <t>part of the model.  (Electricity imports/exports are exogenous</t>
  </si>
  <si>
    <t>Hydrogen is an energy carrier, but can theoretically be imported</t>
  </si>
  <si>
    <t>Ethane</t>
  </si>
  <si>
    <t>Hydrogen</t>
  </si>
  <si>
    <t>Residual Fuel Oil</t>
  </si>
  <si>
    <t>Lubricants</t>
  </si>
  <si>
    <t>Petroleum Coke</t>
  </si>
  <si>
    <t>natural gas</t>
  </si>
  <si>
    <t>biomass</t>
  </si>
  <si>
    <t>petroleum gasoline</t>
  </si>
  <si>
    <t>jet fuel or kerosene</t>
  </si>
  <si>
    <t>crude oil</t>
  </si>
  <si>
    <t>LPG propane or butane</t>
  </si>
  <si>
    <t>electricity (not used in this variable)</t>
  </si>
  <si>
    <t>hard coal</t>
  </si>
  <si>
    <t>nuclear</t>
  </si>
  <si>
    <t>hydro (is not a fuel)</t>
  </si>
  <si>
    <t>wind (is not a fuel)</t>
  </si>
  <si>
    <t>solar (is not a fuel)</t>
  </si>
  <si>
    <t>petroleum diesel</t>
  </si>
  <si>
    <t>biofuel gasoline</t>
  </si>
  <si>
    <t>biofuel diesel</t>
  </si>
  <si>
    <t>heat (energy carrier)</t>
  </si>
  <si>
    <t>geothermal (is not a fuel)</t>
  </si>
  <si>
    <t>lignite</t>
  </si>
  <si>
    <t>heavy fuel oil</t>
  </si>
  <si>
    <t>municipal solid waste</t>
  </si>
  <si>
    <t>hydrogen</t>
  </si>
  <si>
    <t>Hard Coal</t>
  </si>
  <si>
    <t>Lignite</t>
  </si>
  <si>
    <t>Crude oil</t>
  </si>
  <si>
    <t>Bitumen</t>
  </si>
  <si>
    <t>Natural gas liquids</t>
  </si>
  <si>
    <t>Natural gas</t>
  </si>
  <si>
    <t>Coking coal</t>
  </si>
  <si>
    <t>The consolidated data in this variable (production, imports, exports, and domestic use of each fuel)</t>
  </si>
  <si>
    <t>is used in the variable fuels/CiFIaEpUDFS.  Therefore, even though this variable only outputs</t>
  </si>
  <si>
    <t>production and exports, you should also collect data on fuel imports.  (Domestic use data</t>
  </si>
  <si>
    <t>can be calculated from production, imports, and exports.  We ignore changes in fuel stocks,</t>
  </si>
  <si>
    <t>which should average to zero over multi-year timeframes.)</t>
  </si>
  <si>
    <t>Collect Export, Import, and Production Data for Each Fuel</t>
  </si>
  <si>
    <t>Time Series</t>
  </si>
  <si>
    <t>Included Fuels</t>
  </si>
  <si>
    <t>and handled in the power sector.  District heat imports/exports are assumed to be negligible.)</t>
  </si>
  <si>
    <t>or exported in bulk, so is included here.</t>
  </si>
  <si>
    <t>Units</t>
  </si>
  <si>
    <t>In this variable, units are standardized to BTU, the internal working energy unit of the model.</t>
  </si>
  <si>
    <t>Variable fuels/CiFIaEpUDFS is not sensitive to the units used, as long as the same unit is used</t>
  </si>
  <si>
    <t>for all quantities associated with the same fuel (imports, exports, production, use).</t>
  </si>
  <si>
    <t>However, only data from the first year are used in variable fuels/CiFIaEpUDFS.</t>
  </si>
  <si>
    <t>In the future, fuels/CiFIaEpUDFS may be replaced with internal Vensim calculations,</t>
  </si>
  <si>
    <t>making those values sensitive to changes over time.</t>
  </si>
  <si>
    <t>This variable contains time series data.</t>
  </si>
  <si>
    <t>BFPIaE BAU Fuel Production</t>
  </si>
  <si>
    <t>BFPIaE BAU Fuel Imports</t>
  </si>
  <si>
    <t>BFPIaE BAU Fuel Exports</t>
  </si>
  <si>
    <t>Fuel (BTU)</t>
  </si>
  <si>
    <t>EUROSTAT</t>
  </si>
  <si>
    <t>Current import, exports and domestic production of fuels</t>
  </si>
  <si>
    <t>Joint Research Center</t>
  </si>
  <si>
    <t>POTEnCIA Central Scenario</t>
  </si>
  <si>
    <t>https://rcp.jrc.es/</t>
  </si>
  <si>
    <t>available on request</t>
  </si>
  <si>
    <t>Uranium imports</t>
  </si>
  <si>
    <t>Euratom Supply Agency</t>
  </si>
  <si>
    <t>https://www.world-nuclear.org/information-library/facts-and-figures/heat-values-of-various-fuels.aspx</t>
  </si>
  <si>
    <t>https://ec.europa.eu/euratom/ar/last.pdf</t>
  </si>
  <si>
    <t>Annual Report 2018</t>
  </si>
  <si>
    <t>World Nuclear Association</t>
  </si>
  <si>
    <t>Heat Values of Various Fuels</t>
  </si>
  <si>
    <t>nrg_bal</t>
  </si>
  <si>
    <t>siec</t>
  </si>
  <si>
    <t>EXP</t>
  </si>
  <si>
    <t>BIOE</t>
  </si>
  <si>
    <t>Bioenergy</t>
  </si>
  <si>
    <t>C0000X0350-0370</t>
  </si>
  <si>
    <t>Solid fossil fuels</t>
  </si>
  <si>
    <t>C0110</t>
  </si>
  <si>
    <t>Anthracite</t>
  </si>
  <si>
    <t>C0121</t>
  </si>
  <si>
    <t>C0129</t>
  </si>
  <si>
    <t>Other bituminous coal</t>
  </si>
  <si>
    <t>C0210</t>
  </si>
  <si>
    <t>Sub-bituminous coal</t>
  </si>
  <si>
    <t>C0220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</si>
  <si>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</si>
  <si>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</si>
  <si>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</si>
  <si>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</si>
  <si>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</si>
  <si>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</si>
  <si>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</si>
  <si>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</si>
  <si>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</si>
  <si>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</si>
  <si>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</si>
  <si>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</si>
  <si>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C0350-0370</t>
  </si>
  <si>
    <t>Manufactured gases</t>
  </si>
  <si>
    <t>C0360</t>
  </si>
  <si>
    <t>Gas works gas</t>
  </si>
  <si>
    <t>C0371</t>
  </si>
  <si>
    <t>Blast furnace gas</t>
  </si>
  <si>
    <t>C0379</t>
  </si>
  <si>
    <t>Other recovered gases</t>
  </si>
  <si>
    <t>E7000</t>
  </si>
  <si>
    <t>Electricity</t>
  </si>
  <si>
    <t>FE</t>
  </si>
  <si>
    <t>G3000</t>
  </si>
  <si>
    <t>H8000</t>
  </si>
  <si>
    <t>Heat</t>
  </si>
  <si>
    <t>O4000XBIO</t>
  </si>
  <si>
    <t>Oil and petroleum products (excluding biofuel portion)</t>
  </si>
  <si>
    <t>O4100_TOT</t>
  </si>
  <si>
    <t>O4200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</si>
  <si>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</si>
  <si>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</si>
  <si>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</si>
  <si>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</si>
  <si>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</si>
  <si>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</si>
  <si>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O4620</t>
  </si>
  <si>
    <t>O4630</t>
  </si>
  <si>
    <t>Liquefied petroleum gases</t>
  </si>
  <si>
    <t>O4640</t>
  </si>
  <si>
    <t>Naphtha</t>
  </si>
  <si>
    <t>O4651</t>
  </si>
  <si>
    <t>Aviation gasoline</t>
  </si>
  <si>
    <t>O4652XR5210B</t>
  </si>
  <si>
    <t>Motor gasoline (excluding biofuel portion)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</si>
  <si>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</si>
  <si>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</si>
  <si>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</si>
  <si>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</si>
  <si>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</si>
  <si>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</si>
  <si>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O4671XR5220B</t>
  </si>
  <si>
    <t>Gas oil and diesel oil (excluding biofuel portion)</t>
  </si>
  <si>
    <t>O4680</t>
  </si>
  <si>
    <t>Fuel oil</t>
  </si>
  <si>
    <t>O4691</t>
  </si>
  <si>
    <t>White spirit and special boiling point industrial spirits</t>
  </si>
  <si>
    <t>O4692</t>
  </si>
  <si>
    <t>O4693</t>
  </si>
  <si>
    <t>Paraffin waxes</t>
  </si>
  <si>
    <t>O4694</t>
  </si>
  <si>
    <t>Petroleum coke</t>
  </si>
  <si>
    <t>O4695</t>
  </si>
  <si>
    <t>O4699</t>
  </si>
  <si>
    <t>Other oil products n.e.c.</t>
  </si>
  <si>
    <t>P1000</t>
  </si>
  <si>
    <t>Peat and peat products</t>
  </si>
  <si>
    <t>P1100</t>
  </si>
  <si>
    <t>Peat</t>
  </si>
  <si>
    <t>P1200</t>
  </si>
  <si>
    <t>Peat products</t>
  </si>
  <si>
    <t>R5110-5150_W6000RI</t>
  </si>
  <si>
    <t>Primary solid biofuels</t>
  </si>
  <si>
    <t>R5160</t>
  </si>
  <si>
    <t>Charcoal</t>
  </si>
  <si>
    <t>R5210B</t>
  </si>
  <si>
    <t>Blended biogasoline</t>
  </si>
  <si>
    <t>R5210P</t>
  </si>
  <si>
    <t>Pure biogasoline</t>
  </si>
  <si>
    <t>R5220B</t>
  </si>
  <si>
    <t>Blended biodiesels</t>
  </si>
  <si>
    <t>R5220P</t>
  </si>
  <si>
    <t>Pure biodiesels</t>
  </si>
  <si>
    <t>R5230B</t>
  </si>
  <si>
    <t>Blended bio jet kerosene</t>
  </si>
  <si>
    <t>R5230P</t>
  </si>
  <si>
    <t>Pure bio jet kerosene</t>
  </si>
  <si>
    <t>R5290</t>
  </si>
  <si>
    <t>Other liquid biofuels</t>
  </si>
  <si>
    <t>R5300</t>
  </si>
  <si>
    <t>Biogases</t>
  </si>
  <si>
    <t>RA000</t>
  </si>
  <si>
    <t>Renewables and biofuels</t>
  </si>
  <si>
    <t>RA200</t>
  </si>
  <si>
    <t>Geothermal</t>
  </si>
  <si>
    <t>RA410</t>
  </si>
  <si>
    <t>Solar thermal</t>
  </si>
  <si>
    <t>S2000</t>
  </si>
  <si>
    <t>Oil shale and oil sands</t>
  </si>
  <si>
    <t>TOTAL</t>
  </si>
  <si>
    <t>Total</t>
  </si>
  <si>
    <t>W6100</t>
  </si>
  <si>
    <t>Industrial waste (non-renewable)</t>
  </si>
  <si>
    <t>W6100_6220</t>
  </si>
  <si>
    <t>Non-renewable waste</t>
  </si>
  <si>
    <t>W6210</t>
  </si>
  <si>
    <t>Renewable municipal waste</t>
  </si>
  <si>
    <t>W6220</t>
  </si>
  <si>
    <t>Non-renewable municipal waste</t>
  </si>
  <si>
    <t>IMP</t>
  </si>
  <si>
    <t>PPRD</t>
  </si>
  <si>
    <t>N900H</t>
  </si>
  <si>
    <t>Nuclear heat</t>
  </si>
  <si>
    <t>RA100</t>
  </si>
  <si>
    <t>Hydro</t>
  </si>
  <si>
    <t>RA300</t>
  </si>
  <si>
    <t>Wind</t>
  </si>
  <si>
    <t>RA420</t>
  </si>
  <si>
    <t>Solar photovoltaic</t>
  </si>
  <si>
    <t>RA500</t>
  </si>
  <si>
    <t>Tide, wave, ocean</t>
  </si>
  <si>
    <t>RA600</t>
  </si>
  <si>
    <t>Ambient heat (heat pumps)</t>
  </si>
  <si>
    <t>Final energy consumption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</si>
  <si>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</si>
  <si>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</si>
  <si>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</si>
  <si>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</si>
  <si>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</si>
  <si>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</si>
  <si>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</si>
  <si>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2111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</si>
  <si>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</si>
  <si>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</si>
  <si>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</si>
  <si>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</si>
  <si>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</si>
  <si>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</si>
  <si>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</si>
  <si>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</si>
  <si>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</si>
  <si>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</si>
  <si>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</si>
  <si>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</si>
  <si>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</si>
  <si>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</si>
  <si>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</si>
  <si>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</si>
  <si>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</si>
  <si>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</si>
  <si>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</si>
  <si>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</si>
  <si>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</si>
  <si>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</si>
  <si>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</si>
  <si>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</si>
  <si>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</si>
  <si>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</si>
  <si>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</si>
  <si>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</si>
  <si>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</si>
  <si>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</si>
  <si>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</si>
  <si>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</si>
  <si>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</si>
  <si>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</si>
  <si>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</si>
  <si>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</si>
  <si>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</si>
  <si>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</si>
  <si>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</si>
  <si>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</si>
  <si>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</si>
  <si>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</si>
  <si>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</si>
  <si>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</si>
  <si>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</si>
  <si>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</si>
  <si>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</si>
  <si>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</si>
  <si>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</si>
  <si>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</si>
  <si>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</si>
  <si>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</si>
  <si>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</si>
  <si>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</si>
  <si>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</si>
  <si>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</si>
  <si>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</si>
  <si>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</si>
  <si>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</si>
  <si>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</si>
  <si>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</si>
  <si>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</si>
  <si>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</si>
  <si>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</si>
  <si>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</si>
  <si>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</si>
  <si>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</si>
  <si>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</si>
  <si>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</si>
  <si>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3250</t>
  </si>
  <si>
    <t>Gas/Diesel oil (without biofuels)</t>
  </si>
  <si>
    <t>3260</t>
  </si>
  <si>
    <t>3270A</t>
  </si>
  <si>
    <t>Other Petroleum Products</t>
  </si>
  <si>
    <t>3280</t>
  </si>
  <si>
    <t>White Spirit and SBP</t>
  </si>
  <si>
    <t>3281</t>
  </si>
  <si>
    <t>3282</t>
  </si>
  <si>
    <t>3283</t>
  </si>
  <si>
    <t>3285</t>
  </si>
  <si>
    <t>Paraffin Waxes</t>
  </si>
  <si>
    <t>3286</t>
  </si>
  <si>
    <t>Other Oil Products</t>
  </si>
  <si>
    <t>3295</t>
  </si>
  <si>
    <t>Gases</t>
  </si>
  <si>
    <t>4000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</si>
  <si>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</si>
  <si>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</si>
  <si>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</si>
  <si>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</si>
  <si>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</si>
  <si>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</si>
  <si>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</si>
  <si>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</si>
  <si>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</si>
  <si>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4240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</si>
  <si>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</si>
  <si>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</si>
  <si>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</si>
  <si>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</si>
  <si>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</si>
  <si>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</si>
  <si>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</si>
  <si>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</si>
  <si>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</si>
  <si>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</si>
  <si>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</si>
  <si>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</si>
  <si>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</si>
  <si>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</si>
  <si>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</si>
  <si>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</si>
  <si>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</si>
  <si>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</si>
  <si>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</si>
  <si>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</si>
  <si>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</si>
  <si>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</si>
  <si>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</si>
  <si>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</si>
  <si>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</si>
  <si>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</si>
  <si>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</si>
  <si>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</si>
  <si>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</si>
  <si>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</si>
  <si>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</si>
  <si>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</si>
  <si>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</si>
  <si>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5548</t>
  </si>
  <si>
    <t>5550</t>
  </si>
  <si>
    <t>6000</t>
  </si>
  <si>
    <t>Wastes (non-renewable)</t>
  </si>
  <si>
    <t>Industrial wastes</t>
  </si>
  <si>
    <t>7100</t>
  </si>
  <si>
    <t>Municipal waste (non-renewable)</t>
  </si>
  <si>
    <t>55432</t>
  </si>
  <si>
    <t>H2F</t>
  </si>
  <si>
    <t>Synthetic Liquid Fuels</t>
  </si>
  <si>
    <t>SLF</t>
  </si>
  <si>
    <t>Methanol (fuel cells)</t>
  </si>
  <si>
    <t>MET</t>
  </si>
  <si>
    <t>TJ to BTU conversion factor:</t>
  </si>
  <si>
    <t>Production</t>
  </si>
  <si>
    <t>Imports</t>
  </si>
  <si>
    <t>Exports</t>
  </si>
  <si>
    <t>heat (not used in this variable)</t>
  </si>
  <si>
    <t>EPS Mapping</t>
  </si>
  <si>
    <t>Data filter:</t>
  </si>
  <si>
    <t>ktoe to BTU conversion factor</t>
  </si>
  <si>
    <t>https://www.iea.org/reports/unit-converter-and-glossary</t>
  </si>
  <si>
    <t>EPS Fuel</t>
  </si>
  <si>
    <t>Final Energy Consumption</t>
  </si>
  <si>
    <t>Year-over-year Change</t>
  </si>
  <si>
    <t>and should always contain zeroes in this variable:</t>
  </si>
  <si>
    <t>Natural uranium, in LWR (normal reactor)</t>
  </si>
  <si>
    <t>Uranium enriched to 3.5%, in LWR</t>
  </si>
  <si>
    <t>GJ/kg</t>
  </si>
  <si>
    <t>tonnes of uranium</t>
  </si>
  <si>
    <t>kg of uranium</t>
  </si>
  <si>
    <t>GJ</t>
  </si>
  <si>
    <t>BTU</t>
  </si>
  <si>
    <t>Value</t>
  </si>
  <si>
    <t>Unit</t>
  </si>
  <si>
    <t>Heating values for uranium</t>
  </si>
  <si>
    <t>We use the official EUROSTAT energy balances to calculate current fuel imports, exports, and the domestic production.</t>
  </si>
  <si>
    <t xml:space="preserve">The future trend for all three categories is calculated based on the trend of domestic consumption </t>
  </si>
  <si>
    <t>Assuming natural uranium, in LWR with U &amp; Pu recycle</t>
  </si>
  <si>
    <t>Natural uranium, in LWR with U &amp; Pu recycle</t>
  </si>
  <si>
    <t>2018 Calculations</t>
  </si>
  <si>
    <t>2017 Calculations</t>
  </si>
  <si>
    <t>EU imports</t>
  </si>
  <si>
    <t>Natural uranium, in FNR</t>
  </si>
  <si>
    <t>Transformation input - Nuclear power stations</t>
  </si>
  <si>
    <t>which is in line with EUROSTAT guidelines. We calculate current uranium imports with Euratom and WNA data.</t>
  </si>
  <si>
    <t>Assume zero exports.</t>
  </si>
  <si>
    <t>EUROSTAT does not show uranium imports and exports.</t>
  </si>
  <si>
    <t xml:space="preserve">We calculate the consumption based on the domestic production of nuclear heat assuming an efficiency of </t>
  </si>
  <si>
    <t>We assume that all EU hydrogen consumption is from EU production.</t>
  </si>
  <si>
    <t>Final energy consumption and nuclear input projections</t>
  </si>
  <si>
    <t>https://ec.europa.eu/eurostat/data/database</t>
  </si>
  <si>
    <t>Complete energy balances (nrg_bal_c)</t>
  </si>
  <si>
    <t>Energy balance guide</t>
  </si>
  <si>
    <t>https://ec.europa.eu/eurostat/documents/38154/4956218/ENERGY-BALANCE-GUIDE-DRAFT-31JANUARY2019.pdf/cf121393-919f-4b84-9059-cdf0f69ec045</t>
  </si>
  <si>
    <t>C0000</t>
  </si>
  <si>
    <t>Coal and manufactured gases</t>
  </si>
  <si>
    <t>C0100</t>
  </si>
  <si>
    <t>Hard coal</t>
  </si>
  <si>
    <t>C0120</t>
  </si>
  <si>
    <t>Bituminous coal</t>
  </si>
  <si>
    <t>C0200</t>
  </si>
  <si>
    <t>Brown coal</t>
  </si>
  <si>
    <t>C0300</t>
  </si>
  <si>
    <t>Coal products</t>
  </si>
  <si>
    <t>C0310</t>
  </si>
  <si>
    <t>Coal coke</t>
  </si>
  <si>
    <t>C0313</t>
  </si>
  <si>
    <t>Coke breeze</t>
  </si>
  <si>
    <t>C0314</t>
  </si>
  <si>
    <t>Semi cokes</t>
  </si>
  <si>
    <t>C0370</t>
  </si>
  <si>
    <t>Recovered gases</t>
  </si>
  <si>
    <t>C0372</t>
  </si>
  <si>
    <t>Basic oxygen steel furnace gas</t>
  </si>
  <si>
    <t>C0390</t>
  </si>
  <si>
    <t>Other coal products</t>
  </si>
  <si>
    <t>CF</t>
  </si>
  <si>
    <t>Combustible fuels</t>
  </si>
  <si>
    <t>CF_NR</t>
  </si>
  <si>
    <t>Combustible fuels - non-renewable</t>
  </si>
  <si>
    <t>CF_NR_OTH</t>
  </si>
  <si>
    <t>Combustible fuels - non-renewable - other</t>
  </si>
  <si>
    <t>CF_R</t>
  </si>
  <si>
    <t>Combustible fuels - renewable</t>
  </si>
  <si>
    <t>FF</t>
  </si>
  <si>
    <t>Fossil fuels</t>
  </si>
  <si>
    <t>G3000_C0350-370</t>
  </si>
  <si>
    <t>Gas</t>
  </si>
  <si>
    <t>G3100</t>
  </si>
  <si>
    <t>Compressed natural gas</t>
  </si>
  <si>
    <t>G3200</t>
  </si>
  <si>
    <t>Liquefied natural gas</t>
  </si>
  <si>
    <t>N9000</t>
  </si>
  <si>
    <t>Nuclear fuels and other fuels n.e.c.</t>
  </si>
  <si>
    <t>N9100</t>
  </si>
  <si>
    <t>Uranium, plutonium and thorium</t>
  </si>
  <si>
    <t>N9110</t>
  </si>
  <si>
    <t>Uranium and thorium ores</t>
  </si>
  <si>
    <t>N9190</t>
  </si>
  <si>
    <t>Other uranium, plutonium and thorium</t>
  </si>
  <si>
    <t>N9200</t>
  </si>
  <si>
    <t>Other nuclear fuels</t>
  </si>
  <si>
    <t>NO4100</t>
  </si>
  <si>
    <t>Unconventional crude oil</t>
  </si>
  <si>
    <t>O4000</t>
  </si>
  <si>
    <t>Oil and petroleum products</t>
  </si>
  <si>
    <t>O4100</t>
  </si>
  <si>
    <t>Conventional crude oil</t>
  </si>
  <si>
    <t>O4100_TOT_4200-4500</t>
  </si>
  <si>
    <t>Crude oil, NGL, refinery feedstocks, additives and oxygenates and other hydrocarbons</t>
  </si>
  <si>
    <t>O4100_TOT_4200-4500XBIO</t>
  </si>
  <si>
    <t>Crude oil, NGL, refinery feedstocks, additives and oxygenates and other hydrocarbons (excluding biofuel portion)</t>
  </si>
  <si>
    <t>O4110_4300-4500</t>
  </si>
  <si>
    <t>Other primary oil products</t>
  </si>
  <si>
    <t>O4200-4500</t>
  </si>
  <si>
    <t>Other primary oil</t>
  </si>
  <si>
    <t>O4400</t>
  </si>
  <si>
    <t>Additives and oxygenates</t>
  </si>
  <si>
    <t>O4410</t>
  </si>
  <si>
    <t>Biofuels for blending</t>
  </si>
  <si>
    <t>O4600</t>
  </si>
  <si>
    <t>Oil products</t>
  </si>
  <si>
    <t>O4600XBIO</t>
  </si>
  <si>
    <t>Oil products (excluding biofuel portion)</t>
  </si>
  <si>
    <t>O4610</t>
  </si>
  <si>
    <t>Refinery gas</t>
  </si>
  <si>
    <t>O4650</t>
  </si>
  <si>
    <t>Gasolines</t>
  </si>
  <si>
    <t>O4652</t>
  </si>
  <si>
    <t>Motor gasoline</t>
  </si>
  <si>
    <t>O4660</t>
  </si>
  <si>
    <t>Kerosenes</t>
  </si>
  <si>
    <t>O4661</t>
  </si>
  <si>
    <t>Kerosene-type jet fuel</t>
  </si>
  <si>
    <t>O4670</t>
  </si>
  <si>
    <t>Gas oil and diesel oil and heavy gas oil</t>
  </si>
  <si>
    <t>O4671</t>
  </si>
  <si>
    <t>Gas oil and diesel oil</t>
  </si>
  <si>
    <t>O46711</t>
  </si>
  <si>
    <t>Road diesel</t>
  </si>
  <si>
    <t>O46712</t>
  </si>
  <si>
    <t>Heating and other gasoil</t>
  </si>
  <si>
    <t>O4672</t>
  </si>
  <si>
    <t>Heavy gas oil</t>
  </si>
  <si>
    <t>O4681</t>
  </si>
  <si>
    <t>Fuel oil (low sulphur &lt;1%)</t>
  </si>
  <si>
    <t>O4682</t>
  </si>
  <si>
    <t>Fuel oil (high sulphur ?1%)</t>
  </si>
  <si>
    <t>O4690</t>
  </si>
  <si>
    <t>Other oil products</t>
  </si>
  <si>
    <t>P1110</t>
  </si>
  <si>
    <t>Sod peat</t>
  </si>
  <si>
    <t>P1120</t>
  </si>
  <si>
    <t>Milled peat</t>
  </si>
  <si>
    <t>P1210</t>
  </si>
  <si>
    <t>Peat briquettes</t>
  </si>
  <si>
    <t>P1290</t>
  </si>
  <si>
    <t>Other peat products</t>
  </si>
  <si>
    <t>PP_OTH</t>
  </si>
  <si>
    <t>Other petroleum products</t>
  </si>
  <si>
    <t>R5000</t>
  </si>
  <si>
    <t>Biofuels</t>
  </si>
  <si>
    <t>R5100</t>
  </si>
  <si>
    <t>Solid biofuels</t>
  </si>
  <si>
    <t>R5100F</t>
  </si>
  <si>
    <t>Solid biofuels - co-firing</t>
  </si>
  <si>
    <t>R5110</t>
  </si>
  <si>
    <t>Fuelwood, wood residues and byproducts</t>
  </si>
  <si>
    <t>R5111</t>
  </si>
  <si>
    <t>Wood pellets</t>
  </si>
  <si>
    <t>R5119</t>
  </si>
  <si>
    <t>Other fuelwood, wood residues and byproducts</t>
  </si>
  <si>
    <t>R5120</t>
  </si>
  <si>
    <t>Bagasse</t>
  </si>
  <si>
    <t>R5130</t>
  </si>
  <si>
    <t>Animal waste</t>
  </si>
  <si>
    <t>R5140</t>
  </si>
  <si>
    <t>Black liquor</t>
  </si>
  <si>
    <t>R5150</t>
  </si>
  <si>
    <t>Other vegetal material and residues</t>
  </si>
  <si>
    <t>R5200</t>
  </si>
  <si>
    <t>R5210</t>
  </si>
  <si>
    <t>R5210E</t>
  </si>
  <si>
    <t>Bioethanol</t>
  </si>
  <si>
    <t>R5220</t>
  </si>
  <si>
    <t>R5230</t>
  </si>
  <si>
    <t>R5300B</t>
  </si>
  <si>
    <t>Blended biogases</t>
  </si>
  <si>
    <t>R5310</t>
  </si>
  <si>
    <t>Biogases from anaerobic fermentation</t>
  </si>
  <si>
    <t>R5311</t>
  </si>
  <si>
    <t>Landfill gas</t>
  </si>
  <si>
    <t>R5312</t>
  </si>
  <si>
    <t>Sewage sludge gas</t>
  </si>
  <si>
    <t>R5319</t>
  </si>
  <si>
    <t>Other biogases from anaerobic fermentation</t>
  </si>
  <si>
    <t>R5320</t>
  </si>
  <si>
    <t>Biogases from thermal processes</t>
  </si>
  <si>
    <t>RA110</t>
  </si>
  <si>
    <t>Pure hydro power</t>
  </si>
  <si>
    <t>RA110ROR</t>
  </si>
  <si>
    <t>Run-of-river hydro power</t>
  </si>
  <si>
    <t>RA120</t>
  </si>
  <si>
    <t>Mixed hydro power</t>
  </si>
  <si>
    <t>RA120P</t>
  </si>
  <si>
    <t>Mixed hydro power - pumping</t>
  </si>
  <si>
    <t>RA130</t>
  </si>
  <si>
    <t>Pumped hydro power</t>
  </si>
  <si>
    <t>RA310</t>
  </si>
  <si>
    <t>Wind on shore</t>
  </si>
  <si>
    <t>RA320</t>
  </si>
  <si>
    <t>Wind off shore</t>
  </si>
  <si>
    <t>RA400</t>
  </si>
  <si>
    <t>Solar</t>
  </si>
  <si>
    <t>RA420KW_LT20</t>
  </si>
  <si>
    <t>Solar photovoltaic (&lt; 20 kW)</t>
  </si>
  <si>
    <t>RA420KW20-1000</t>
  </si>
  <si>
    <t>Solar photovoltaic (20 kW - 1000 kW)</t>
  </si>
  <si>
    <t>RA420MW_GT1</t>
  </si>
  <si>
    <t>Solar photovoltaic (1+ MW)</t>
  </si>
  <si>
    <t>RA420OG</t>
  </si>
  <si>
    <t>Solar photovoltaic (Off grid)</t>
  </si>
  <si>
    <t>RA500_5160</t>
  </si>
  <si>
    <t>Other renewable energies</t>
  </si>
  <si>
    <t>ROIL</t>
  </si>
  <si>
    <t>Refined oil products</t>
  </si>
  <si>
    <t>SFF_OTH</t>
  </si>
  <si>
    <t>Other solid fossil fuels</t>
  </si>
  <si>
    <t>SFF_P1000</t>
  </si>
  <si>
    <t>Solid fossil fuels and peat</t>
  </si>
  <si>
    <t>SFF_P1000_S2000</t>
  </si>
  <si>
    <t>Solid fossil fuels, peat, peat products, oil shale and oil sands</t>
  </si>
  <si>
    <t>W6000</t>
  </si>
  <si>
    <t>Waste</t>
  </si>
  <si>
    <t>W6000RI</t>
  </si>
  <si>
    <t>Renewable fraction of industrial waste</t>
  </si>
  <si>
    <t>W6100F</t>
  </si>
  <si>
    <t>Industrial waste (non-renewable) - co-firing</t>
  </si>
  <si>
    <t>W6200</t>
  </si>
  <si>
    <t>Municipal waste</t>
  </si>
  <si>
    <t>W6200F</t>
  </si>
  <si>
    <t>Municipal waste - co-firing</t>
  </si>
  <si>
    <t>W6210F</t>
  </si>
  <si>
    <t>Renewable municipal waste - co-firing</t>
  </si>
  <si>
    <t>W6220F</t>
  </si>
  <si>
    <t>Non-renewable municipal waste - co-firing</t>
  </si>
  <si>
    <t>X9900</t>
  </si>
  <si>
    <t>Other fuels n.e.c.</t>
  </si>
  <si>
    <t>X9900H</t>
  </si>
  <si>
    <t>Other fuels n.e.c. - heat from chemical sources</t>
  </si>
  <si>
    <t>X9900NR</t>
  </si>
  <si>
    <t>Other fuels n.e.c. - non-renewable</t>
  </si>
  <si>
    <t>X9900R</t>
  </si>
  <si>
    <t>Other fuels n.e.c. - renewable</t>
  </si>
  <si>
    <t>https://ec.europa.eu/eurostat/documents/38154/4956218/Energy-Balance-Formulas.xlsx/</t>
  </si>
  <si>
    <t>Sheet: New Eurostat product codes</t>
  </si>
  <si>
    <t>Energy Balance Formulas</t>
  </si>
  <si>
    <t>Eurostat Code</t>
  </si>
  <si>
    <t>Label</t>
  </si>
  <si>
    <t>pp. 15-17: Hierarchical relationships between all products and all aggregates</t>
  </si>
  <si>
    <t>Heat output</t>
  </si>
  <si>
    <t>Final energy consumed</t>
  </si>
  <si>
    <t>unit</t>
  </si>
  <si>
    <t>geo\time</t>
  </si>
  <si>
    <t>TJ</t>
  </si>
  <si>
    <t>TO_RPI_RO</t>
  </si>
  <si>
    <t>Filters: EU27, TJ</t>
  </si>
  <si>
    <t>Categories: PPRD (primary production), IMP (imports), EXP (exports), TO_RPI_RO (refinery outputs)</t>
  </si>
  <si>
    <t>EU28</t>
  </si>
  <si>
    <t>EU27_2020</t>
  </si>
  <si>
    <t>EU27_2021</t>
  </si>
  <si>
    <t>EU27_2022</t>
  </si>
  <si>
    <t>EU27_2023</t>
  </si>
  <si>
    <t>EU27_2024</t>
  </si>
  <si>
    <t>EU27_2025</t>
  </si>
  <si>
    <t>EU27_2026</t>
  </si>
  <si>
    <t>EU27_2027</t>
  </si>
  <si>
    <t>EU27_2028</t>
  </si>
  <si>
    <t>EU27_2029</t>
  </si>
  <si>
    <t>EU27_2030</t>
  </si>
  <si>
    <t>EU27_2031</t>
  </si>
  <si>
    <t>EU27_2032</t>
  </si>
  <si>
    <t>EU27_2033</t>
  </si>
  <si>
    <t>EU27_2034</t>
  </si>
  <si>
    <t>EU27_2035</t>
  </si>
  <si>
    <t>EU27_2036</t>
  </si>
  <si>
    <t>EU27_2037</t>
  </si>
  <si>
    <t>EU27_2038</t>
  </si>
  <si>
    <t>EU27_2039</t>
  </si>
  <si>
    <t>EU27_2040</t>
  </si>
  <si>
    <t>EU27_2041</t>
  </si>
  <si>
    <t>EU27_2042</t>
  </si>
  <si>
    <t>EU27_2043</t>
  </si>
  <si>
    <t>EU27_2044</t>
  </si>
  <si>
    <t>EU27_2045</t>
  </si>
  <si>
    <t>EU27_2046</t>
  </si>
  <si>
    <t>EU27_2047</t>
  </si>
  <si>
    <t>EU27_2048</t>
  </si>
  <si>
    <t>EU27_2049</t>
  </si>
  <si>
    <t>EU27_2050</t>
  </si>
  <si>
    <t>EU27_2051</t>
  </si>
  <si>
    <t>EU27_2052</t>
  </si>
  <si>
    <t>EU27_2053</t>
  </si>
  <si>
    <t>EU27_2054</t>
  </si>
  <si>
    <t>EU27_2055</t>
  </si>
  <si>
    <t>EU27_2056</t>
  </si>
  <si>
    <t>EU27_2057</t>
  </si>
  <si>
    <t>EU27_2058</t>
  </si>
  <si>
    <t>EU27_2059</t>
  </si>
  <si>
    <t>EU27_2060</t>
  </si>
  <si>
    <t>EU27_2061</t>
  </si>
  <si>
    <t>EU27_2062</t>
  </si>
  <si>
    <t>EU27_2063</t>
  </si>
  <si>
    <t>EU27_2064</t>
  </si>
  <si>
    <t>EU27_2065</t>
  </si>
  <si>
    <t>EU27_2066</t>
  </si>
  <si>
    <t>EU27_2067</t>
  </si>
  <si>
    <t>EU27_2068</t>
  </si>
  <si>
    <t>EU27_2069</t>
  </si>
  <si>
    <t>EU27_2070</t>
  </si>
  <si>
    <t>EU27_2071</t>
  </si>
  <si>
    <t>EU27_2072</t>
  </si>
  <si>
    <t>EU27_2073</t>
  </si>
  <si>
    <t>EU27_2074</t>
  </si>
  <si>
    <t>EU27_2075</t>
  </si>
  <si>
    <t>EU27_2076</t>
  </si>
  <si>
    <t>EU27_2077</t>
  </si>
  <si>
    <t>EU27_2078</t>
  </si>
  <si>
    <t>EU27_2079</t>
  </si>
  <si>
    <t>EU27_2080</t>
  </si>
  <si>
    <t>EU27_2081</t>
  </si>
  <si>
    <t>EU27_2082</t>
  </si>
  <si>
    <t>EU27_2083</t>
  </si>
  <si>
    <t>EU27_2084</t>
  </si>
  <si>
    <t>EU27_2085</t>
  </si>
  <si>
    <t>EU27_2086</t>
  </si>
  <si>
    <t>EU27_2087</t>
  </si>
  <si>
    <t>EU27_2088</t>
  </si>
  <si>
    <t>EU27_2089</t>
  </si>
  <si>
    <t>EU27_2090</t>
  </si>
  <si>
    <t>EU27_2091</t>
  </si>
  <si>
    <t>EU27_2092</t>
  </si>
  <si>
    <t>EU27_2093</t>
  </si>
  <si>
    <t>EU27_2094</t>
  </si>
  <si>
    <t>EU27_2095</t>
  </si>
  <si>
    <t>EU27_2096</t>
  </si>
  <si>
    <t>EU27_2097</t>
  </si>
  <si>
    <t>EU27_2098</t>
  </si>
  <si>
    <t>EU27_2099</t>
  </si>
  <si>
    <t>EU27_2100</t>
  </si>
  <si>
    <t>EU27_2101</t>
  </si>
  <si>
    <t>EU27_2102</t>
  </si>
  <si>
    <t>EU27_2103</t>
  </si>
  <si>
    <t>EU27_2104</t>
  </si>
  <si>
    <t>EU27_2105</t>
  </si>
  <si>
    <t>EU27_2106</t>
  </si>
  <si>
    <t>EU27_2107</t>
  </si>
  <si>
    <t>EU27_2108</t>
  </si>
  <si>
    <t>EU27_2109</t>
  </si>
  <si>
    <t>EU27_2110</t>
  </si>
  <si>
    <t>EU27_2111</t>
  </si>
  <si>
    <t>EU27_2112</t>
  </si>
  <si>
    <t>EU27_2113</t>
  </si>
  <si>
    <t>EU27_2114</t>
  </si>
  <si>
    <t>EU27_2115</t>
  </si>
  <si>
    <t>EU27_2116</t>
  </si>
  <si>
    <t>EU27_2117</t>
  </si>
  <si>
    <t>EU27_2118</t>
  </si>
  <si>
    <t>EU27_2119</t>
  </si>
  <si>
    <t>EU27_2120</t>
  </si>
  <si>
    <t>EU27_2121</t>
  </si>
  <si>
    <t>EU27_2122</t>
  </si>
  <si>
    <t>EU27_2123</t>
  </si>
  <si>
    <t>EU27_2124</t>
  </si>
  <si>
    <t>EU27_2125</t>
  </si>
  <si>
    <t>EU27_2126</t>
  </si>
  <si>
    <t>EU27_2127</t>
  </si>
  <si>
    <t>EU27_2128</t>
  </si>
  <si>
    <t>EU27_2129</t>
  </si>
  <si>
    <t>EU27_2130</t>
  </si>
  <si>
    <t>EU27_2131</t>
  </si>
  <si>
    <t>EU27_2132</t>
  </si>
  <si>
    <t>EU27_2133</t>
  </si>
  <si>
    <t>EU27_2134</t>
  </si>
  <si>
    <t>EU27_2135</t>
  </si>
  <si>
    <t>EU27_2136</t>
  </si>
  <si>
    <t>EU27_2137</t>
  </si>
  <si>
    <t>EU27_2138</t>
  </si>
  <si>
    <t>EU27_2139</t>
  </si>
  <si>
    <t>EU27_2140</t>
  </si>
  <si>
    <t>EU27_2141</t>
  </si>
  <si>
    <t>EU27_2142</t>
  </si>
  <si>
    <t>EU27_2143</t>
  </si>
  <si>
    <t>EU27_2144</t>
  </si>
  <si>
    <t>EU27_2145</t>
  </si>
  <si>
    <t>EU27_2146</t>
  </si>
  <si>
    <t>EU27_2147</t>
  </si>
  <si>
    <t>EU27_2148</t>
  </si>
  <si>
    <t>EU27_2149</t>
  </si>
  <si>
    <t>EU27_2150</t>
  </si>
  <si>
    <t>EU27_2151</t>
  </si>
  <si>
    <t>EU27_2152</t>
  </si>
  <si>
    <t>EU27_2153</t>
  </si>
  <si>
    <t>EU27_2154</t>
  </si>
  <si>
    <t>EU27_2155</t>
  </si>
  <si>
    <t>EU27_2156</t>
  </si>
  <si>
    <t>EU27_2157</t>
  </si>
  <si>
    <t>EU27_2158</t>
  </si>
  <si>
    <t>EU27_2159</t>
  </si>
  <si>
    <t>EU27_2160</t>
  </si>
  <si>
    <t>EU27_2161</t>
  </si>
  <si>
    <t>EU27_2162</t>
  </si>
  <si>
    <t>EU27_2163</t>
  </si>
  <si>
    <t>EU27_2164</t>
  </si>
  <si>
    <t>EU27_2165</t>
  </si>
  <si>
    <t>EU27_2166</t>
  </si>
  <si>
    <t>EU27_2167</t>
  </si>
  <si>
    <t>EU27_2168</t>
  </si>
  <si>
    <t>EU27_2169</t>
  </si>
  <si>
    <t>EU27_2170</t>
  </si>
  <si>
    <t>EU27_2171</t>
  </si>
  <si>
    <t>EU27_2172</t>
  </si>
  <si>
    <t>EU27_2173</t>
  </si>
  <si>
    <t>EU27_2174</t>
  </si>
  <si>
    <t>EU27_2175</t>
  </si>
  <si>
    <t>EU27_2176</t>
  </si>
  <si>
    <t>EU27_2177</t>
  </si>
  <si>
    <t>EU27_2178</t>
  </si>
  <si>
    <t>EU27_2179</t>
  </si>
  <si>
    <t>EU27_2180</t>
  </si>
  <si>
    <t>EU27_2181</t>
  </si>
  <si>
    <t>EU27_2182</t>
  </si>
  <si>
    <t>EU27_2183</t>
  </si>
  <si>
    <t>EU27_2184</t>
  </si>
  <si>
    <t>EU27_2185</t>
  </si>
  <si>
    <t>EU27_2186</t>
  </si>
  <si>
    <t>EU27_2187</t>
  </si>
  <si>
    <t>EU27_2188</t>
  </si>
  <si>
    <t>EU27_2189</t>
  </si>
  <si>
    <t>EU27_2190</t>
  </si>
  <si>
    <t>EU27_2191</t>
  </si>
  <si>
    <t>EU27_2192</t>
  </si>
  <si>
    <t>EU27_2193</t>
  </si>
  <si>
    <t>EU27_2194</t>
  </si>
  <si>
    <t>EU27_2195</t>
  </si>
  <si>
    <t>EU27_2196</t>
  </si>
  <si>
    <t>EU27_2197</t>
  </si>
  <si>
    <t>EU27_2198</t>
  </si>
  <si>
    <t>EU27_2199</t>
  </si>
  <si>
    <t>EU27_2200</t>
  </si>
  <si>
    <t>EU27_2201</t>
  </si>
  <si>
    <t>EU27_2202</t>
  </si>
  <si>
    <t>EU27_2203</t>
  </si>
  <si>
    <t>EU27_2204</t>
  </si>
  <si>
    <t>EU27_2205</t>
  </si>
  <si>
    <t>EU27_2206</t>
  </si>
  <si>
    <t>EU27_2207</t>
  </si>
  <si>
    <t>EU27_2208</t>
  </si>
  <si>
    <t>from JRC's POTEnCIA Central Scenario. EU27 is estimated as EU28 minus UK consumption.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</si>
</sst>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&quot;-&quot;"/>
    <numFmt numFmtId="165" formatCode="0.0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6" fillId="0" borderId="0" applyNumberFormat="0" applyProtection="0">
      <alignment vertical="top" wrapText="1"/>
    </xf>
    <xf numFmtId="0" fontId="7" fillId="0" borderId="10" applyNumberFormat="0" applyProtection="0">
      <alignment horizontal="left" wrapText="1"/>
    </xf>
    <xf numFmtId="0" fontId="6" fillId="0" borderId="11" applyNumberFormat="0" applyFont="0" applyFill="0" applyProtection="0">
      <alignment wrapText="1"/>
    </xf>
    <xf numFmtId="0" fontId="7" fillId="0" borderId="12" applyNumberFormat="0" applyFill="0" applyProtection="0">
      <alignment wrapText="1"/>
    </xf>
    <xf numFmtId="9" fontId="16" fillId="0" borderId="0" applyFont="0" applyFill="0" applyBorder="0" applyAlignment="0" applyProtection="0"/>
    <xf numFmtId="0" fontId="21" fillId="0" borderId="0"/>
  </cellStyleXfs>
  <cellXfs count="9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8" fillId="0" borderId="0" xfId="1" applyFont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5" xfId="0" quotePrefix="1" applyFont="1" applyFill="1" applyBorder="1" applyAlignment="1">
      <alignment horizontal="center"/>
    </xf>
    <xf numFmtId="0" fontId="10" fillId="3" borderId="6" xfId="0" quotePrefix="1" applyFont="1" applyFill="1" applyBorder="1" applyAlignment="1">
      <alignment horizontal="center"/>
    </xf>
    <xf numFmtId="0" fontId="10" fillId="3" borderId="7" xfId="0" quotePrefix="1" applyFont="1" applyFill="1" applyBorder="1" applyAlignment="1">
      <alignment horizontal="center"/>
    </xf>
    <xf numFmtId="0" fontId="11" fillId="0" borderId="0" xfId="0" applyFont="1"/>
    <xf numFmtId="49" fontId="10" fillId="0" borderId="13" xfId="0" applyNumberFormat="1" applyFont="1" applyBorder="1"/>
    <xf numFmtId="49" fontId="10" fillId="0" borderId="14" xfId="0" applyNumberFormat="1" applyFont="1" applyBorder="1"/>
    <xf numFmtId="164" fontId="10" fillId="0" borderId="13" xfId="0" applyNumberFormat="1" applyFont="1" applyBorder="1"/>
    <xf numFmtId="164" fontId="10" fillId="0" borderId="14" xfId="0" applyNumberFormat="1" applyFont="1" applyBorder="1"/>
    <xf numFmtId="164" fontId="10" fillId="0" borderId="15" xfId="0" applyNumberFormat="1" applyFont="1" applyBorder="1"/>
    <xf numFmtId="49" fontId="12" fillId="0" borderId="16" xfId="0" applyNumberFormat="1" applyFont="1" applyBorder="1" applyAlignment="1">
      <alignment indent="1"/>
    </xf>
    <xf numFmtId="49" fontId="12" fillId="0" borderId="17" xfId="0" applyNumberFormat="1" applyFont="1" applyBorder="1"/>
    <xf numFmtId="164" fontId="12" fillId="0" borderId="16" xfId="0" applyNumberFormat="1" applyFont="1" applyBorder="1"/>
    <xf numFmtId="164" fontId="12" fillId="0" borderId="17" xfId="0" applyNumberFormat="1" applyFont="1" applyBorder="1"/>
    <xf numFmtId="164" fontId="12" fillId="0" borderId="18" xfId="0" applyNumberFormat="1" applyFont="1" applyBorder="1"/>
    <xf numFmtId="49" fontId="13" fillId="0" borderId="8" xfId="0" applyNumberFormat="1" applyFont="1" applyBorder="1" applyAlignment="1">
      <alignment indent="2"/>
    </xf>
    <xf numFmtId="49" fontId="13" fillId="0" borderId="0" xfId="0" applyNumberFormat="1" applyFont="1"/>
    <xf numFmtId="164" fontId="13" fillId="0" borderId="8" xfId="0" applyNumberFormat="1" applyFont="1" applyBorder="1"/>
    <xf numFmtId="164" fontId="13" fillId="0" borderId="0" xfId="0" applyNumberFormat="1" applyFont="1"/>
    <xf numFmtId="164" fontId="13" fillId="0" borderId="9" xfId="0" applyNumberFormat="1" applyFont="1" applyBorder="1"/>
    <xf numFmtId="49" fontId="14" fillId="0" borderId="8" xfId="0" applyNumberFormat="1" applyFont="1" applyBorder="1" applyAlignment="1">
      <alignment indent="3"/>
    </xf>
    <xf numFmtId="49" fontId="14" fillId="0" borderId="0" xfId="0" applyNumberFormat="1" applyFont="1"/>
    <xf numFmtId="164" fontId="14" fillId="0" borderId="8" xfId="0" applyNumberFormat="1" applyFont="1" applyBorder="1"/>
    <xf numFmtId="164" fontId="14" fillId="0" borderId="0" xfId="0" applyNumberFormat="1" applyFont="1"/>
    <xf numFmtId="164" fontId="14" fillId="0" borderId="9" xfId="0" applyNumberFormat="1" applyFont="1" applyBorder="1"/>
    <xf numFmtId="49" fontId="15" fillId="0" borderId="8" xfId="0" applyNumberFormat="1" applyFont="1" applyBorder="1" applyAlignment="1">
      <alignment indent="4"/>
    </xf>
    <xf numFmtId="49" fontId="15" fillId="0" borderId="0" xfId="0" applyNumberFormat="1" applyFont="1"/>
    <xf numFmtId="164" fontId="15" fillId="0" borderId="8" xfId="0" applyNumberFormat="1" applyFont="1" applyBorder="1"/>
    <xf numFmtId="164" fontId="15" fillId="0" borderId="0" xfId="0" applyNumberFormat="1" applyFont="1"/>
    <xf numFmtId="164" fontId="15" fillId="0" borderId="9" xfId="0" applyNumberFormat="1" applyFont="1" applyBorder="1"/>
    <xf numFmtId="49" fontId="12" fillId="0" borderId="19" xfId="0" applyNumberFormat="1" applyFont="1" applyBorder="1" applyAlignment="1">
      <alignment indent="1"/>
    </xf>
    <xf numFmtId="49" fontId="12" fillId="0" borderId="20" xfId="0" applyNumberFormat="1" applyFont="1" applyBorder="1"/>
    <xf numFmtId="164" fontId="12" fillId="0" borderId="19" xfId="0" applyNumberFormat="1" applyFont="1" applyBorder="1"/>
    <xf numFmtId="164" fontId="12" fillId="0" borderId="20" xfId="0" applyNumberFormat="1" applyFont="1" applyBorder="1"/>
    <xf numFmtId="164" fontId="12" fillId="0" borderId="21" xfId="0" applyNumberFormat="1" applyFont="1" applyBorder="1"/>
    <xf numFmtId="49" fontId="12" fillId="0" borderId="22" xfId="0" applyNumberFormat="1" applyFont="1" applyBorder="1" applyAlignment="1">
      <alignment indent="1"/>
    </xf>
    <xf numFmtId="49" fontId="12" fillId="0" borderId="23" xfId="0" applyNumberFormat="1" applyFont="1" applyBorder="1"/>
    <xf numFmtId="164" fontId="12" fillId="0" borderId="22" xfId="0" applyNumberFormat="1" applyFont="1" applyBorder="1"/>
    <xf numFmtId="164" fontId="12" fillId="0" borderId="23" xfId="0" applyNumberFormat="1" applyFont="1" applyBorder="1"/>
    <xf numFmtId="164" fontId="12" fillId="0" borderId="24" xfId="0" applyNumberFormat="1" applyFont="1" applyBorder="1"/>
    <xf numFmtId="0" fontId="9" fillId="0" borderId="0" xfId="0" applyFont="1" applyAlignment="1">
      <alignment horizontal="center" vertical="top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top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center" vertical="top"/>
    </xf>
    <xf numFmtId="11" fontId="0" fillId="5" borderId="0" xfId="0" applyNumberFormat="1" applyFill="1" applyAlignment="1">
      <alignment horizontal="center"/>
    </xf>
    <xf numFmtId="11" fontId="0" fillId="0" borderId="0" xfId="0" applyNumberFormat="1" applyAlignment="1">
      <alignment horizontal="left"/>
    </xf>
    <xf numFmtId="0" fontId="20" fillId="3" borderId="6" xfId="0" applyFont="1" applyFill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49" fontId="20" fillId="0" borderId="17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20" xfId="0" applyNumberFormat="1" applyFont="1" applyBorder="1" applyAlignment="1">
      <alignment horizontal="center"/>
    </xf>
    <xf numFmtId="49" fontId="20" fillId="0" borderId="23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9" fontId="0" fillId="0" borderId="0" xfId="19" applyFont="1" applyFill="1" applyAlignment="1">
      <alignment horizontal="center"/>
    </xf>
    <xf numFmtId="9" fontId="0" fillId="6" borderId="0" xfId="19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3" fontId="0" fillId="0" borderId="0" xfId="0" applyNumberFormat="1" applyAlignment="1">
      <alignment horizontal="center"/>
    </xf>
    <xf numFmtId="1" fontId="0" fillId="0" borderId="0" xfId="0" applyNumberFormat="1"/>
    <xf numFmtId="9" fontId="0" fillId="0" borderId="0" xfId="19" applyFont="1"/>
    <xf numFmtId="0" fontId="1" fillId="0" borderId="0" xfId="0" applyFont="1" applyAlignment="1">
      <alignment horizontal="left"/>
    </xf>
    <xf numFmtId="9" fontId="0" fillId="5" borderId="25" xfId="0" applyNumberFormat="1" applyFill="1" applyBorder="1"/>
    <xf numFmtId="0" fontId="0" fillId="5" borderId="25" xfId="0" applyFill="1" applyBorder="1"/>
    <xf numFmtId="0" fontId="0" fillId="5" borderId="25" xfId="0" applyFill="1" applyBorder="1" applyAlignment="1">
      <alignment horizontal="center"/>
    </xf>
    <xf numFmtId="165" fontId="0" fillId="0" borderId="0" xfId="0" applyNumberFormat="1"/>
    <xf numFmtId="0" fontId="21" fillId="0" borderId="0" xfId="20"/>
    <xf numFmtId="11" fontId="17" fillId="0" borderId="0" xfId="0" applyNumberFormat="1" applyFont="1" applyAlignment="1">
      <alignment horizontal="center" vertical="top"/>
    </xf>
    <xf numFmtId="0" fontId="22" fillId="0" borderId="26" xfId="20" applyFont="1" applyBorder="1"/>
    <xf numFmtId="0" fontId="22" fillId="0" borderId="27" xfId="20" applyFont="1" applyBorder="1"/>
    <xf numFmtId="0" fontId="22" fillId="0" borderId="28" xfId="20" applyFont="1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22" fillId="0" borderId="28" xfId="20" applyFont="1" applyBorder="1"/>
    <xf numFmtId="0" fontId="21" fillId="0" borderId="29" xfId="20" applyBorder="1"/>
    <xf numFmtId="0" fontId="21" fillId="0" borderId="30" xfId="20" applyBorder="1"/>
    <xf numFmtId="0" fontId="21" fillId="0" borderId="31" xfId="20" applyBorder="1"/>
    <xf numFmtId="0" fontId="21" fillId="0" borderId="33" xfId="20" applyBorder="1"/>
    <xf numFmtId="1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</cellXfs>
  <cellStyles count="21">
    <cellStyle name="Body: normal cell" xfId="7" xr:uid="{00000000-0005-0000-0000-000000000000}"/>
    <cellStyle name="Body: normal cell 2" xfId="13" xr:uid="{00000000-0005-0000-0000-000001000000}"/>
    <cellStyle name="Font: Calibri, 9pt regular" xfId="3" xr:uid="{00000000-0005-0000-0000-000002000000}"/>
    <cellStyle name="Font: Calibri, 9pt regular 2" xfId="9" xr:uid="{00000000-0005-0000-0000-000003000000}"/>
    <cellStyle name="Footnotes: all except top row" xfId="15" xr:uid="{00000000-0005-0000-0000-000004000000}"/>
    <cellStyle name="Footnotes: top row" xfId="8" xr:uid="{00000000-0005-0000-0000-000005000000}"/>
    <cellStyle name="Footnotes: top row 2" xfId="14" xr:uid="{00000000-0005-0000-0000-000006000000}"/>
    <cellStyle name="Header: bottom row" xfId="4" xr:uid="{00000000-0005-0000-0000-000007000000}"/>
    <cellStyle name="Header: bottom row 2" xfId="10" xr:uid="{00000000-0005-0000-0000-000008000000}"/>
    <cellStyle name="Header: top rows" xfId="16" xr:uid="{00000000-0005-0000-0000-000009000000}"/>
    <cellStyle name="Hyperlink" xfId="1" builtinId="8"/>
    <cellStyle name="Normal" xfId="0" builtinId="0"/>
    <cellStyle name="Normal 2" xfId="2" xr:uid="{00000000-0005-0000-0000-00000B000000}"/>
    <cellStyle name="Normal 3" xfId="20" xr:uid="{4839C88A-DB2A-43C9-82B6-8CBAEB0780B9}"/>
    <cellStyle name="Parent row" xfId="6" xr:uid="{00000000-0005-0000-0000-00000C000000}"/>
    <cellStyle name="Parent row 2" xfId="12" xr:uid="{00000000-0005-0000-0000-00000D000000}"/>
    <cellStyle name="Percent" xfId="19" builtinId="5"/>
    <cellStyle name="Section Break" xfId="17" xr:uid="{00000000-0005-0000-0000-00000E000000}"/>
    <cellStyle name="Section Break: parent row" xfId="18" xr:uid="{00000000-0005-0000-0000-00000F000000}"/>
    <cellStyle name="Table title" xfId="5" xr:uid="{00000000-0005-0000-0000-000011000000}"/>
    <cellStyle name="Table title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77235</xdr:colOff>
      <xdr:row>0</xdr:row>
      <xdr:rowOff>161096</xdr:rowOff>
    </xdr:from>
    <xdr:to>
      <xdr:col>7</xdr:col>
      <xdr:colOff>573428</xdr:colOff>
      <xdr:row>24</xdr:row>
      <xdr:rowOff>67234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5" y="161096"/>
          <a:ext cx="7075728" cy="42091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675178</xdr:colOff>
      <xdr:row>38</xdr:row>
      <xdr:rowOff>56238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1428" cy="72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unit-converter-and-glossary" TargetMode="External"/><Relationship Id="rId2" Type="http://schemas.openxmlformats.org/officeDocument/2006/relationships/hyperlink" Target="https://ec.europa.eu/euratom/ar/last.pdf" TargetMode="External"/><Relationship Id="rId1" Type="http://schemas.openxmlformats.org/officeDocument/2006/relationships/hyperlink" Target="https://www.eia.gov/todayinenergy/detail.php?id=3719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c.europa.eu/eurostat/data/database" TargetMode="External"/><Relationship Id="rId4" Type="http://schemas.openxmlformats.org/officeDocument/2006/relationships/hyperlink" Target="https://ec.europa.eu/eurostat/documents/38154/4956218/Energy-Balance-Formulas.xlsx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opLeftCell="A44" zoomScale="85" zoomScaleNormal="85" workbookViewId="0">
      <selection activeCell="C54" sqref="C54"/>
    </sheetView>
  </sheetViews>
  <sheetFormatPr defaultColWidth="9.08984375" defaultRowHeight="14.5" x14ac:dyDescent="0.35"/>
  <cols>
    <col min="2" max="2" width="86.1796875" customWidth="1"/>
  </cols>
  <sheetData>
    <row r="1" spans="1:2" x14ac:dyDescent="0.35">
      <c r="A1" s="1" t="s">
        <v>57</v>
      </c>
    </row>
    <row r="2" spans="1:2" x14ac:dyDescent="0.35">
      <c r="A2" s="1" t="s">
        <v>58</v>
      </c>
    </row>
    <row r="3" spans="1:2" x14ac:dyDescent="0.35">
      <c r="A3" s="1" t="s">
        <v>59</v>
      </c>
    </row>
    <row r="5" spans="1:2" x14ac:dyDescent="0.35">
      <c r="A5" s="1" t="s">
        <v>0</v>
      </c>
      <c r="B5" s="2" t="s">
        <v>62</v>
      </c>
    </row>
    <row r="6" spans="1:2" x14ac:dyDescent="0.35">
      <c r="B6" t="s">
        <v>61</v>
      </c>
    </row>
    <row r="7" spans="1:2" x14ac:dyDescent="0.35">
      <c r="B7" s="3">
        <v>2020</v>
      </c>
    </row>
    <row r="8" spans="1:2" x14ac:dyDescent="0.35">
      <c r="B8" t="s">
        <v>402</v>
      </c>
    </row>
    <row r="9" spans="1:2" x14ac:dyDescent="0.35">
      <c r="B9" s="4" t="s">
        <v>401</v>
      </c>
    </row>
    <row r="10" spans="1:2" x14ac:dyDescent="0.35">
      <c r="B10" t="s">
        <v>617</v>
      </c>
    </row>
    <row r="11" spans="1:2" x14ac:dyDescent="0.35">
      <c r="B11" t="s">
        <v>618</v>
      </c>
    </row>
    <row r="12" spans="1:2" x14ac:dyDescent="0.35">
      <c r="B12" s="4"/>
    </row>
    <row r="13" spans="1:2" x14ac:dyDescent="0.35">
      <c r="B13" t="s">
        <v>61</v>
      </c>
    </row>
    <row r="14" spans="1:2" x14ac:dyDescent="0.35">
      <c r="B14" s="3">
        <v>2019</v>
      </c>
    </row>
    <row r="15" spans="1:2" x14ac:dyDescent="0.35">
      <c r="B15" t="s">
        <v>607</v>
      </c>
    </row>
    <row r="16" spans="1:2" x14ac:dyDescent="0.35">
      <c r="B16" s="4" t="s">
        <v>605</v>
      </c>
    </row>
    <row r="17" spans="2:2" x14ac:dyDescent="0.35">
      <c r="B17" t="s">
        <v>606</v>
      </c>
    </row>
    <row r="19" spans="2:2" x14ac:dyDescent="0.35">
      <c r="B19" t="s">
        <v>61</v>
      </c>
    </row>
    <row r="20" spans="2:2" x14ac:dyDescent="0.35">
      <c r="B20" s="3">
        <v>2019</v>
      </c>
    </row>
    <row r="21" spans="2:2" x14ac:dyDescent="0.35">
      <c r="B21" t="s">
        <v>403</v>
      </c>
    </row>
    <row r="22" spans="2:2" x14ac:dyDescent="0.35">
      <c r="B22" s="4" t="s">
        <v>404</v>
      </c>
    </row>
    <row r="23" spans="2:2" x14ac:dyDescent="0.35">
      <c r="B23" t="s">
        <v>610</v>
      </c>
    </row>
    <row r="24" spans="2:2" x14ac:dyDescent="0.35">
      <c r="B24" s="4"/>
    </row>
    <row r="25" spans="2:2" x14ac:dyDescent="0.35">
      <c r="B25" s="2" t="s">
        <v>400</v>
      </c>
    </row>
    <row r="26" spans="2:2" x14ac:dyDescent="0.35">
      <c r="B26" t="s">
        <v>63</v>
      </c>
    </row>
    <row r="27" spans="2:2" x14ac:dyDescent="0.35">
      <c r="B27" s="3">
        <v>2019</v>
      </c>
    </row>
    <row r="28" spans="2:2" x14ac:dyDescent="0.35">
      <c r="B28" t="s">
        <v>64</v>
      </c>
    </row>
    <row r="29" spans="2:2" x14ac:dyDescent="0.35">
      <c r="B29" s="4" t="s">
        <v>65</v>
      </c>
    </row>
    <row r="30" spans="2:2" x14ac:dyDescent="0.35">
      <c r="B30" t="s">
        <v>66</v>
      </c>
    </row>
    <row r="32" spans="2:2" x14ac:dyDescent="0.35">
      <c r="B32" s="2" t="s">
        <v>67</v>
      </c>
    </row>
    <row r="33" spans="1:2" x14ac:dyDescent="0.35">
      <c r="B33" t="s">
        <v>68</v>
      </c>
    </row>
    <row r="34" spans="1:2" x14ac:dyDescent="0.35">
      <c r="B34" s="3">
        <v>2019</v>
      </c>
    </row>
    <row r="35" spans="1:2" x14ac:dyDescent="0.35">
      <c r="B35" s="4" t="s">
        <v>70</v>
      </c>
    </row>
    <row r="36" spans="1:2" x14ac:dyDescent="0.35">
      <c r="B36" t="s">
        <v>71</v>
      </c>
    </row>
    <row r="38" spans="1:2" x14ac:dyDescent="0.35">
      <c r="B38" s="2" t="s">
        <v>385</v>
      </c>
    </row>
    <row r="39" spans="1:2" x14ac:dyDescent="0.35">
      <c r="B39" t="s">
        <v>72</v>
      </c>
    </row>
    <row r="40" spans="1:2" x14ac:dyDescent="0.35">
      <c r="B40" s="3">
        <v>2018</v>
      </c>
    </row>
    <row r="41" spans="1:2" x14ac:dyDescent="0.35">
      <c r="B41" s="4" t="s">
        <v>69</v>
      </c>
    </row>
    <row r="42" spans="1:2" x14ac:dyDescent="0.35">
      <c r="B42" s="3" t="s">
        <v>73</v>
      </c>
    </row>
    <row r="44" spans="1:2" x14ac:dyDescent="0.35">
      <c r="B44" s="5"/>
    </row>
    <row r="45" spans="1:2" x14ac:dyDescent="0.35">
      <c r="A45" s="1" t="s">
        <v>1</v>
      </c>
    </row>
    <row r="47" spans="1:2" x14ac:dyDescent="0.35">
      <c r="A47" t="s">
        <v>386</v>
      </c>
    </row>
    <row r="48" spans="1:2" x14ac:dyDescent="0.35">
      <c r="A48" t="s">
        <v>387</v>
      </c>
    </row>
    <row r="49" spans="1:3" x14ac:dyDescent="0.35">
      <c r="A49" t="s">
        <v>809</v>
      </c>
    </row>
    <row r="51" spans="1:3" x14ac:dyDescent="0.35">
      <c r="A51" t="s">
        <v>397</v>
      </c>
    </row>
    <row r="52" spans="1:3" x14ac:dyDescent="0.35">
      <c r="A52" t="s">
        <v>398</v>
      </c>
      <c r="C52" s="74">
        <v>0.33</v>
      </c>
    </row>
    <row r="53" spans="1:3" x14ac:dyDescent="0.35">
      <c r="A53" t="s">
        <v>395</v>
      </c>
    </row>
    <row r="54" spans="1:3" x14ac:dyDescent="0.35">
      <c r="A54" t="s">
        <v>396</v>
      </c>
      <c r="C54" s="75">
        <v>0</v>
      </c>
    </row>
    <row r="56" spans="1:3" x14ac:dyDescent="0.35">
      <c r="A56" t="s">
        <v>399</v>
      </c>
    </row>
    <row r="58" spans="1:3" x14ac:dyDescent="0.35">
      <c r="A58" s="1" t="s">
        <v>44</v>
      </c>
    </row>
    <row r="59" spans="1:3" x14ac:dyDescent="0.35">
      <c r="A59" t="s">
        <v>39</v>
      </c>
    </row>
    <row r="60" spans="1:3" x14ac:dyDescent="0.35">
      <c r="A60" t="s">
        <v>40</v>
      </c>
    </row>
    <row r="61" spans="1:3" x14ac:dyDescent="0.35">
      <c r="A61" t="s">
        <v>41</v>
      </c>
    </row>
    <row r="62" spans="1:3" x14ac:dyDescent="0.35">
      <c r="A62" t="s">
        <v>42</v>
      </c>
    </row>
    <row r="63" spans="1:3" x14ac:dyDescent="0.35">
      <c r="A63" t="s">
        <v>43</v>
      </c>
    </row>
    <row r="65" spans="1:3" x14ac:dyDescent="0.35">
      <c r="A65" s="1" t="s">
        <v>45</v>
      </c>
    </row>
    <row r="66" spans="1:3" x14ac:dyDescent="0.35">
      <c r="A66" t="s">
        <v>56</v>
      </c>
    </row>
    <row r="67" spans="1:3" x14ac:dyDescent="0.35">
      <c r="A67" t="s">
        <v>53</v>
      </c>
    </row>
    <row r="68" spans="1:3" x14ac:dyDescent="0.35">
      <c r="A68" t="s">
        <v>54</v>
      </c>
    </row>
    <row r="69" spans="1:3" x14ac:dyDescent="0.35">
      <c r="A69" t="s">
        <v>55</v>
      </c>
    </row>
    <row r="71" spans="1:3" x14ac:dyDescent="0.35">
      <c r="A71" s="1" t="s">
        <v>49</v>
      </c>
    </row>
    <row r="72" spans="1:3" x14ac:dyDescent="0.35">
      <c r="A72" t="s">
        <v>50</v>
      </c>
    </row>
    <row r="73" spans="1:3" x14ac:dyDescent="0.35">
      <c r="A73" t="s">
        <v>51</v>
      </c>
    </row>
    <row r="74" spans="1:3" x14ac:dyDescent="0.35">
      <c r="A74" t="s">
        <v>52</v>
      </c>
    </row>
    <row r="76" spans="1:3" x14ac:dyDescent="0.35">
      <c r="A76" s="57">
        <f>CONVERT(10^12,"J","BTU")</f>
        <v>947817120.31331718</v>
      </c>
      <c r="B76" t="s">
        <v>363</v>
      </c>
    </row>
    <row r="77" spans="1:3" x14ac:dyDescent="0.35">
      <c r="A77" s="57">
        <f>39.6831*10^9</f>
        <v>39683100000</v>
      </c>
      <c r="B77" t="s">
        <v>370</v>
      </c>
      <c r="C77" s="4" t="s">
        <v>371</v>
      </c>
    </row>
    <row r="79" spans="1:3" x14ac:dyDescent="0.35">
      <c r="A79" s="1" t="s">
        <v>46</v>
      </c>
    </row>
    <row r="80" spans="1:3" x14ac:dyDescent="0.35">
      <c r="A80" t="s">
        <v>2</v>
      </c>
    </row>
    <row r="81" spans="1:3" x14ac:dyDescent="0.35">
      <c r="A81" t="s">
        <v>375</v>
      </c>
      <c r="C81" s="76">
        <v>0</v>
      </c>
    </row>
    <row r="82" spans="1:3" x14ac:dyDescent="0.35">
      <c r="A82" t="s">
        <v>3</v>
      </c>
    </row>
    <row r="83" spans="1:3" x14ac:dyDescent="0.35">
      <c r="A83" t="s">
        <v>4</v>
      </c>
    </row>
    <row r="84" spans="1:3" x14ac:dyDescent="0.35">
      <c r="A84" t="s">
        <v>47</v>
      </c>
    </row>
    <row r="85" spans="1:3" x14ac:dyDescent="0.35">
      <c r="A85" t="s">
        <v>5</v>
      </c>
    </row>
    <row r="86" spans="1:3" x14ac:dyDescent="0.35">
      <c r="A86" t="s">
        <v>48</v>
      </c>
    </row>
  </sheetData>
  <hyperlinks>
    <hyperlink ref="B29" r:id="rId1" display="https://www.eia.gov/todayinenergy/detail.php?id=37192" xr:uid="{00000000-0004-0000-0000-000000000000}"/>
    <hyperlink ref="B35" r:id="rId2" xr:uid="{00000000-0004-0000-0000-000001000000}"/>
    <hyperlink ref="C77" r:id="rId3" xr:uid="{61F71617-4721-40E1-91AC-42C583FB0AE7}"/>
    <hyperlink ref="B16" r:id="rId4" xr:uid="{79BB7805-5D3A-43E2-8CAD-437AFD5AFBD5}"/>
    <hyperlink ref="B9" r:id="rId5" xr:uid="{0CA1B307-EFF5-4C53-A81F-6FCAA6AFACC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7761-E730-4D18-AD4F-5049D7ADB640}">
  <dimension ref="A1:AH190"/>
  <sheetViews>
    <sheetView zoomScale="85" zoomScaleNormal="85" workbookViewId="0">
      <selection activeCell="F165" sqref="F165"/>
    </sheetView>
  </sheetViews>
  <sheetFormatPr defaultRowHeight="14.5" x14ac:dyDescent="0.35"/>
  <cols>
    <col min="5" max="5" width="11.81640625" bestFit="1" customWidth="1"/>
  </cols>
  <sheetData>
    <row r="1" spans="1:34" x14ac:dyDescent="0.35">
      <c r="A1" s="1" t="s">
        <v>74</v>
      </c>
      <c r="B1" s="1" t="s">
        <v>75</v>
      </c>
      <c r="C1" s="1" t="s">
        <v>613</v>
      </c>
      <c r="D1" s="1" t="s">
        <v>614</v>
      </c>
      <c r="E1" s="1" t="s">
        <v>368</v>
      </c>
      <c r="F1" s="49">
        <v>2018</v>
      </c>
      <c r="G1" s="49">
        <v>2017</v>
      </c>
      <c r="H1" s="49">
        <v>2016</v>
      </c>
      <c r="I1" s="49">
        <v>2015</v>
      </c>
      <c r="J1" s="49">
        <v>2014</v>
      </c>
      <c r="K1" s="49">
        <v>2013</v>
      </c>
      <c r="L1" s="49">
        <v>2012</v>
      </c>
      <c r="M1" s="49">
        <v>2011</v>
      </c>
      <c r="N1" s="49">
        <v>2010</v>
      </c>
      <c r="O1" s="49">
        <v>2009</v>
      </c>
      <c r="P1" s="49">
        <v>2008</v>
      </c>
      <c r="Q1" s="49">
        <v>2007</v>
      </c>
      <c r="R1" s="49">
        <v>2006</v>
      </c>
      <c r="S1" s="49">
        <v>2005</v>
      </c>
      <c r="T1" s="49">
        <v>2004</v>
      </c>
      <c r="U1" s="49">
        <v>2003</v>
      </c>
      <c r="V1" s="49">
        <v>2002</v>
      </c>
      <c r="W1" s="49">
        <v>2001</v>
      </c>
      <c r="X1" s="49">
        <v>2000</v>
      </c>
      <c r="Y1" s="49">
        <v>1999</v>
      </c>
      <c r="Z1" s="49">
        <v>1998</v>
      </c>
      <c r="AA1" s="49">
        <v>1997</v>
      </c>
      <c r="AB1" s="49">
        <v>1996</v>
      </c>
      <c r="AC1" s="49">
        <v>1995</v>
      </c>
      <c r="AD1" s="49">
        <v>1994</v>
      </c>
      <c r="AE1" s="49">
        <v>1993</v>
      </c>
      <c r="AF1" s="49">
        <v>1992</v>
      </c>
      <c r="AG1" s="49">
        <v>1991</v>
      </c>
      <c r="AH1" s="49">
        <v>1990</v>
      </c>
    </row>
    <row r="2" spans="1:34" x14ac:dyDescent="0.35">
      <c r="A2" t="s">
        <v>199</v>
      </c>
      <c r="B2" t="s">
        <v>77</v>
      </c>
      <c r="C2" t="s">
        <v>615</v>
      </c>
      <c r="D2" t="s">
        <v>619</v>
      </c>
      <c r="E2" t="str" cm="1">
        <f t="array" ref="E2">IFERROR(INDEX('Eurostat-EPS Mapping'!$G$3:$G$35,MATCH('Eurostat_nrg_bal_c EU28'!B2,'Eurostat-EPS Mapping'!$E$3:$E$35,0),0),"")</f>
        <v/>
      </c>
      <c r="F2">
        <v>5737650.6040000003</v>
      </c>
      <c r="G2">
        <v>5717990.4570000004</v>
      </c>
      <c r="H2">
        <v>5561673.875</v>
      </c>
      <c r="I2">
        <v>5482722.8020000001</v>
      </c>
      <c r="J2">
        <v>5282418.9270000001</v>
      </c>
      <c r="K2">
        <v>5386665.5269999998</v>
      </c>
      <c r="L2">
        <v>5204209.1339999996</v>
      </c>
      <c r="M2">
        <v>4746823.432</v>
      </c>
      <c r="N2">
        <v>4905587.3190000001</v>
      </c>
      <c r="O2">
        <v>4484876.4380000001</v>
      </c>
      <c r="P2">
        <v>4300975.9759999998</v>
      </c>
      <c r="Q2">
        <v>3985122.2609999999</v>
      </c>
      <c r="R2">
        <v>3665154.1329999999</v>
      </c>
      <c r="S2">
        <v>3433358.8790000002</v>
      </c>
      <c r="T2">
        <v>3138410.7209999999</v>
      </c>
      <c r="U2">
        <v>3013905.9720000001</v>
      </c>
      <c r="V2">
        <v>2683090.9610000001</v>
      </c>
      <c r="W2">
        <v>2570023.1460000002</v>
      </c>
      <c r="X2">
        <v>2530919.9879999999</v>
      </c>
      <c r="Y2">
        <v>2459303.4810000001</v>
      </c>
      <c r="Z2">
        <v>2455989.2659999998</v>
      </c>
      <c r="AA2">
        <v>2417800.463</v>
      </c>
      <c r="AB2">
        <v>2310284.2960000001</v>
      </c>
      <c r="AC2">
        <v>2162615.9330000002</v>
      </c>
      <c r="AD2">
        <v>2076268.6810000001</v>
      </c>
      <c r="AE2">
        <v>2077489.2790000001</v>
      </c>
      <c r="AF2">
        <v>1924904.6950000001</v>
      </c>
      <c r="AG2">
        <v>1895377.1710000001</v>
      </c>
      <c r="AH2">
        <v>1816386.8</v>
      </c>
    </row>
    <row r="3" spans="1:34" x14ac:dyDescent="0.35">
      <c r="A3" t="s">
        <v>199</v>
      </c>
      <c r="B3" t="s">
        <v>79</v>
      </c>
      <c r="C3" t="s">
        <v>615</v>
      </c>
      <c r="D3" t="s">
        <v>619</v>
      </c>
      <c r="E3" t="str" cm="1">
        <f t="array" ref="E3">IFERROR(INDEX('Eurostat-EPS Mapping'!$G$3:$G$35,MATCH('Eurostat_nrg_bal_c EU28'!B3,'Eurostat-EPS Mapping'!$E$3:$E$35,0),0),"")</f>
        <v/>
      </c>
      <c r="F3">
        <v>4926324.915</v>
      </c>
      <c r="G3">
        <v>5211980.4950000001</v>
      </c>
      <c r="H3">
        <v>5325281.0130000003</v>
      </c>
      <c r="I3">
        <v>5815286.0750000002</v>
      </c>
      <c r="J3">
        <v>5951607.7709999997</v>
      </c>
      <c r="K3">
        <v>6210142.3700000001</v>
      </c>
      <c r="L3">
        <v>6726552.2510000002</v>
      </c>
      <c r="M3">
        <v>6697690.199</v>
      </c>
      <c r="N3">
        <v>6579548.8329999996</v>
      </c>
      <c r="O3">
        <v>6700609.6040000003</v>
      </c>
      <c r="P3">
        <v>7181213.335</v>
      </c>
      <c r="Q3">
        <v>7500602.7589999996</v>
      </c>
      <c r="R3">
        <v>7674989.8820000002</v>
      </c>
      <c r="S3">
        <v>7897563.0980000002</v>
      </c>
      <c r="T3">
        <v>8181251.426</v>
      </c>
      <c r="U3">
        <v>8461034.3650000002</v>
      </c>
      <c r="V3">
        <v>8563067.773</v>
      </c>
      <c r="W3">
        <v>8626536.9810000006</v>
      </c>
      <c r="X3">
        <v>8711829.2939999998</v>
      </c>
      <c r="Y3">
        <v>9115305.727</v>
      </c>
      <c r="Z3">
        <v>9665460.1889999993</v>
      </c>
      <c r="AA3">
        <v>10821445.886</v>
      </c>
      <c r="AB3">
        <v>10989461.857000001</v>
      </c>
      <c r="AC3">
        <v>11290743.273</v>
      </c>
      <c r="AD3">
        <v>11224091.851</v>
      </c>
      <c r="AE3">
        <v>12143335.591</v>
      </c>
      <c r="AF3">
        <v>13187980.210000001</v>
      </c>
      <c r="AG3">
        <v>13942288.986</v>
      </c>
      <c r="AH3">
        <v>14994055.01</v>
      </c>
    </row>
    <row r="4" spans="1:34" x14ac:dyDescent="0.35">
      <c r="A4" t="s">
        <v>199</v>
      </c>
      <c r="B4" t="s">
        <v>81</v>
      </c>
      <c r="C4" t="s">
        <v>615</v>
      </c>
      <c r="D4" t="s">
        <v>619</v>
      </c>
      <c r="E4" t="str" cm="1">
        <f t="array" ref="E4">IFERROR(INDEX('Eurostat-EPS Mapping'!$G$3:$G$35,MATCH('Eurostat_nrg_bal_c EU28'!B4,'Eurostat-EPS Mapping'!$E$3:$E$35,0),0),"")</f>
        <v>hard coal</v>
      </c>
      <c r="F4">
        <v>30653.88</v>
      </c>
      <c r="G4">
        <v>38053.300000000003</v>
      </c>
      <c r="H4">
        <v>48109.86</v>
      </c>
      <c r="I4">
        <v>65221.061000000002</v>
      </c>
      <c r="J4">
        <v>86167.392000000007</v>
      </c>
      <c r="K4">
        <v>74716.385999999999</v>
      </c>
      <c r="L4">
        <v>102140.66</v>
      </c>
      <c r="M4">
        <v>107570.603</v>
      </c>
      <c r="N4">
        <v>117166.64</v>
      </c>
      <c r="O4">
        <v>129845.14</v>
      </c>
      <c r="P4">
        <v>115573.25</v>
      </c>
      <c r="Q4">
        <v>124398.3</v>
      </c>
      <c r="R4">
        <v>127383.87300000001</v>
      </c>
      <c r="S4">
        <v>134225.26</v>
      </c>
      <c r="T4">
        <v>131397.82999999999</v>
      </c>
      <c r="U4">
        <v>56402.67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199</v>
      </c>
      <c r="B5" t="s">
        <v>83</v>
      </c>
      <c r="C5" t="s">
        <v>615</v>
      </c>
      <c r="D5" t="s">
        <v>619</v>
      </c>
      <c r="E5" t="str" cm="1">
        <f t="array" ref="E5">IFERROR(INDEX('Eurostat-EPS Mapping'!$G$3:$G$35,MATCH('Eurostat_nrg_bal_c EU28'!B5,'Eurostat-EPS Mapping'!$E$3:$E$35,0),0),"")</f>
        <v>hard coal</v>
      </c>
      <c r="F5">
        <v>462365.29800000001</v>
      </c>
      <c r="G5">
        <v>520680.14500000002</v>
      </c>
      <c r="H5">
        <v>551306.924</v>
      </c>
      <c r="I5">
        <v>614113.59</v>
      </c>
      <c r="J5">
        <v>635227.30000000005</v>
      </c>
      <c r="K5">
        <v>633180.92700000003</v>
      </c>
      <c r="L5">
        <v>688683.01599999995</v>
      </c>
      <c r="M5">
        <v>710127.897</v>
      </c>
      <c r="N5">
        <v>760606.29200000002</v>
      </c>
      <c r="O5">
        <v>692011.9</v>
      </c>
      <c r="P5">
        <v>885735.44799999997</v>
      </c>
      <c r="Q5">
        <v>1028390.548</v>
      </c>
      <c r="R5">
        <v>1040422.219</v>
      </c>
      <c r="S5">
        <v>1067724.1000000001</v>
      </c>
      <c r="T5">
        <v>1190588.702</v>
      </c>
      <c r="U5">
        <v>1212006.95</v>
      </c>
      <c r="V5">
        <v>1216729.102</v>
      </c>
      <c r="W5">
        <v>1234469.5220000001</v>
      </c>
      <c r="X5">
        <v>1292355.8770000001</v>
      </c>
      <c r="Y5">
        <v>1557175.27</v>
      </c>
      <c r="Z5">
        <v>1631107.63</v>
      </c>
      <c r="AA5">
        <v>1896454.118</v>
      </c>
      <c r="AB5">
        <v>1864418.27</v>
      </c>
      <c r="AC5">
        <v>2107533.5750000002</v>
      </c>
      <c r="AD5">
        <v>1990393.2679999999</v>
      </c>
      <c r="AE5">
        <v>2174860.8119999999</v>
      </c>
      <c r="AF5">
        <v>2334377.9559999998</v>
      </c>
      <c r="AG5">
        <v>2385439.412</v>
      </c>
      <c r="AH5">
        <v>2695235.3429999999</v>
      </c>
    </row>
    <row r="6" spans="1:34" x14ac:dyDescent="0.35">
      <c r="A6" t="s">
        <v>199</v>
      </c>
      <c r="B6" t="s">
        <v>84</v>
      </c>
      <c r="C6" t="s">
        <v>615</v>
      </c>
      <c r="D6" t="s">
        <v>619</v>
      </c>
      <c r="E6" t="str" cm="1">
        <f t="array" ref="E6">IFERROR(INDEX('Eurostat-EPS Mapping'!$G$3:$G$35,MATCH('Eurostat_nrg_bal_c EU28'!B6,'Eurostat-EPS Mapping'!$E$3:$E$35,0),0),"")</f>
        <v>hard coal</v>
      </c>
      <c r="F6">
        <v>1278979.844</v>
      </c>
      <c r="G6">
        <v>1361277.9839999999</v>
      </c>
      <c r="H6">
        <v>1524853.885</v>
      </c>
      <c r="I6">
        <v>1715000.6429999999</v>
      </c>
      <c r="J6">
        <v>1811673.6329999999</v>
      </c>
      <c r="K6">
        <v>1957064.4550000001</v>
      </c>
      <c r="L6">
        <v>2185861.821</v>
      </c>
      <c r="M6">
        <v>2156343.7799999998</v>
      </c>
      <c r="N6">
        <v>2191257.2990000001</v>
      </c>
      <c r="O6">
        <v>2284112.1570000001</v>
      </c>
      <c r="P6">
        <v>2448926.29</v>
      </c>
      <c r="Q6">
        <v>2515425.2429999998</v>
      </c>
      <c r="R6">
        <v>2708523.31</v>
      </c>
      <c r="S6">
        <v>2905022.4029999999</v>
      </c>
      <c r="T6">
        <v>2945569.0219999999</v>
      </c>
      <c r="U6">
        <v>3257875.3859999999</v>
      </c>
      <c r="V6">
        <v>3419483.213</v>
      </c>
      <c r="W6">
        <v>3513067.3459999999</v>
      </c>
      <c r="X6">
        <v>3649688.28</v>
      </c>
      <c r="Y6">
        <v>3941691.682</v>
      </c>
      <c r="Z6">
        <v>4213385.9440000001</v>
      </c>
      <c r="AA6">
        <v>4887222.42</v>
      </c>
      <c r="AB6">
        <v>4943345.74</v>
      </c>
      <c r="AC6">
        <v>4973984.6689999998</v>
      </c>
      <c r="AD6">
        <v>4897787.4709999999</v>
      </c>
      <c r="AE6">
        <v>5371780.0750000002</v>
      </c>
      <c r="AF6">
        <v>6071163.0949999997</v>
      </c>
      <c r="AG6">
        <v>6370535.3799999999</v>
      </c>
      <c r="AH6">
        <v>6460388.2060000002</v>
      </c>
    </row>
    <row r="7" spans="1:34" x14ac:dyDescent="0.35">
      <c r="A7" t="s">
        <v>199</v>
      </c>
      <c r="B7" t="s">
        <v>86</v>
      </c>
      <c r="C7" t="s">
        <v>615</v>
      </c>
      <c r="D7" t="s">
        <v>619</v>
      </c>
      <c r="E7" t="str" cm="1">
        <f t="array" ref="E7">IFERROR(INDEX('Eurostat-EPS Mapping'!$G$3:$G$35,MATCH('Eurostat_nrg_bal_c EU28'!B7,'Eurostat-EPS Mapping'!$E$3:$E$35,0),0),"")</f>
        <v>hard coal</v>
      </c>
      <c r="F7">
        <v>21859.442999999999</v>
      </c>
      <c r="G7">
        <v>24536.240000000002</v>
      </c>
      <c r="H7">
        <v>9869.6</v>
      </c>
      <c r="I7">
        <v>17890.395</v>
      </c>
      <c r="J7">
        <v>18784.16</v>
      </c>
      <c r="K7">
        <v>25341.742999999999</v>
      </c>
      <c r="L7">
        <v>32247.125</v>
      </c>
      <c r="M7">
        <v>32289.277999999998</v>
      </c>
      <c r="N7">
        <v>32145.063999999998</v>
      </c>
      <c r="O7">
        <v>32900.784</v>
      </c>
      <c r="P7">
        <v>37694.269</v>
      </c>
      <c r="Q7">
        <v>37061.904000000002</v>
      </c>
      <c r="R7">
        <v>42625.881000000001</v>
      </c>
      <c r="S7">
        <v>40968.947999999997</v>
      </c>
      <c r="T7">
        <v>41159.144999999997</v>
      </c>
      <c r="U7">
        <v>40128.686999999998</v>
      </c>
      <c r="V7">
        <v>45747.94</v>
      </c>
      <c r="W7">
        <v>42219.696000000004</v>
      </c>
      <c r="X7">
        <v>44137.17</v>
      </c>
      <c r="Y7">
        <v>67731.217999999993</v>
      </c>
      <c r="Z7">
        <v>75594.535999999993</v>
      </c>
      <c r="AA7">
        <v>82428.039999999994</v>
      </c>
      <c r="AB7">
        <v>117240.927</v>
      </c>
      <c r="AC7">
        <v>113144.465</v>
      </c>
      <c r="AD7">
        <v>99084.822</v>
      </c>
      <c r="AE7">
        <v>103297.976</v>
      </c>
      <c r="AF7">
        <v>95463.548999999999</v>
      </c>
      <c r="AG7">
        <v>93052.081999999995</v>
      </c>
      <c r="AH7">
        <v>62311.576999999997</v>
      </c>
    </row>
    <row r="8" spans="1:34" x14ac:dyDescent="0.35">
      <c r="A8" t="s">
        <v>199</v>
      </c>
      <c r="B8" t="s">
        <v>88</v>
      </c>
      <c r="C8" t="s">
        <v>615</v>
      </c>
      <c r="D8" t="s">
        <v>619</v>
      </c>
      <c r="E8" t="str" cm="1">
        <f t="array" ref="E8">IFERROR(INDEX('Eurostat-EPS Mapping'!$G$3:$G$35,MATCH('Eurostat_nrg_bal_c EU28'!B8,'Eurostat-EPS Mapping'!$E$3:$E$35,0),0),"")</f>
        <v>lignite</v>
      </c>
      <c r="F8">
        <v>3132466.45</v>
      </c>
      <c r="G8">
        <v>3267432.8250000002</v>
      </c>
      <c r="H8">
        <v>3191140.7439999999</v>
      </c>
      <c r="I8">
        <v>3403060.3859999999</v>
      </c>
      <c r="J8">
        <v>3399755.2859999998</v>
      </c>
      <c r="K8">
        <v>3519838.8590000002</v>
      </c>
      <c r="L8">
        <v>3717619.6290000002</v>
      </c>
      <c r="M8">
        <v>3691358.6409999998</v>
      </c>
      <c r="N8">
        <v>3478373.5380000002</v>
      </c>
      <c r="O8">
        <v>3561739.6230000001</v>
      </c>
      <c r="P8">
        <v>3693284.0780000002</v>
      </c>
      <c r="Q8">
        <v>3795326.764</v>
      </c>
      <c r="R8">
        <v>3756034.5989999999</v>
      </c>
      <c r="S8">
        <v>3749622.3870000001</v>
      </c>
      <c r="T8">
        <v>3872536.727</v>
      </c>
      <c r="U8">
        <v>3894620.6719999998</v>
      </c>
      <c r="V8">
        <v>3881107.5180000002</v>
      </c>
      <c r="W8">
        <v>3836780.4169999999</v>
      </c>
      <c r="X8">
        <v>3725647.9670000002</v>
      </c>
      <c r="Y8">
        <v>3548707.557</v>
      </c>
      <c r="Z8">
        <v>3745372.0789999999</v>
      </c>
      <c r="AA8">
        <v>3955341.3080000002</v>
      </c>
      <c r="AB8">
        <v>4064456.92</v>
      </c>
      <c r="AC8">
        <v>4096080.5639999998</v>
      </c>
      <c r="AD8">
        <v>4236826.29</v>
      </c>
      <c r="AE8">
        <v>4493396.7280000001</v>
      </c>
      <c r="AF8">
        <v>4686975.6100000003</v>
      </c>
      <c r="AG8">
        <v>5093262.1119999997</v>
      </c>
      <c r="AH8">
        <v>5776119.8839999996</v>
      </c>
    </row>
    <row r="9" spans="1:34" x14ac:dyDescent="0.35">
      <c r="A9" t="s">
        <v>199</v>
      </c>
      <c r="B9" t="s">
        <v>111</v>
      </c>
      <c r="C9" t="s">
        <v>615</v>
      </c>
      <c r="D9" t="s">
        <v>619</v>
      </c>
      <c r="E9" t="str" cm="1">
        <f t="array" ref="E9">IFERROR(INDEX('Eurostat-EPS Mapping'!$G$3:$G$35,MATCH('Eurostat_nrg_bal_c EU28'!B9,'Eurostat-EPS Mapping'!$E$3:$E$35,0),0),"")</f>
        <v/>
      </c>
      <c r="F9">
        <v>13032281.887</v>
      </c>
      <c r="G9">
        <v>13443518.562999999</v>
      </c>
      <c r="H9">
        <v>13758229.217</v>
      </c>
      <c r="I9">
        <v>14231015.419</v>
      </c>
      <c r="J9">
        <v>14675120.961999999</v>
      </c>
      <c r="K9">
        <v>15529763.617000001</v>
      </c>
      <c r="L9">
        <v>16231637.517999999</v>
      </c>
      <c r="M9">
        <v>17015161.401999999</v>
      </c>
      <c r="N9">
        <v>18123949.508000001</v>
      </c>
      <c r="O9">
        <v>18339783.780999999</v>
      </c>
      <c r="P9">
        <v>19765645.574999999</v>
      </c>
      <c r="Q9">
        <v>20271288.138</v>
      </c>
      <c r="R9">
        <v>21117887.875999998</v>
      </c>
      <c r="S9">
        <v>22092254.252</v>
      </c>
      <c r="T9">
        <v>23403087.721000001</v>
      </c>
      <c r="U9">
        <v>24070416.66</v>
      </c>
      <c r="V9">
        <v>24795875.101</v>
      </c>
      <c r="W9">
        <v>24805152.471999999</v>
      </c>
      <c r="X9">
        <v>25336654.677999999</v>
      </c>
      <c r="Y9">
        <v>25857831.598999999</v>
      </c>
      <c r="Z9">
        <v>25961272.272</v>
      </c>
      <c r="AA9">
        <v>27147036.454</v>
      </c>
      <c r="AB9">
        <v>27748566.028000001</v>
      </c>
      <c r="AC9">
        <v>27199202.276000001</v>
      </c>
      <c r="AD9">
        <v>26938574.302999999</v>
      </c>
      <c r="AE9">
        <v>26288009.646000002</v>
      </c>
      <c r="AF9">
        <v>26678162.756000001</v>
      </c>
      <c r="AG9">
        <v>27301248.748</v>
      </c>
      <c r="AH9">
        <v>28048079.886</v>
      </c>
    </row>
    <row r="10" spans="1:34" x14ac:dyDescent="0.35">
      <c r="A10" t="s">
        <v>199</v>
      </c>
      <c r="B10" t="s">
        <v>112</v>
      </c>
      <c r="C10" t="s">
        <v>615</v>
      </c>
      <c r="D10" t="s">
        <v>619</v>
      </c>
      <c r="E10" t="str" cm="1">
        <f t="array" ref="E10">IFERROR(INDEX('Eurostat-EPS Mapping'!$G$3:$G$35,MATCH('Eurostat_nrg_bal_c EU28'!B10,'Eurostat-EPS Mapping'!$E$3:$E$35,0),0),"")</f>
        <v>natural gas</v>
      </c>
      <c r="F10">
        <v>3936520.1979999999</v>
      </c>
      <c r="G10">
        <v>4318001.0060000001</v>
      </c>
      <c r="H10">
        <v>4493157.97</v>
      </c>
      <c r="I10">
        <v>4463921.7439999999</v>
      </c>
      <c r="J10">
        <v>4942429.392</v>
      </c>
      <c r="K10">
        <v>5495546.4960000003</v>
      </c>
      <c r="L10">
        <v>5572780.1830000002</v>
      </c>
      <c r="M10">
        <v>5966072.5710000005</v>
      </c>
      <c r="N10">
        <v>6669132.7800000003</v>
      </c>
      <c r="O10">
        <v>6523833.1100000003</v>
      </c>
      <c r="P10">
        <v>7244948.0499999998</v>
      </c>
      <c r="Q10">
        <v>7120907.6610000003</v>
      </c>
      <c r="R10">
        <v>7640636.0640000002</v>
      </c>
      <c r="S10">
        <v>7976507.1150000002</v>
      </c>
      <c r="T10">
        <v>8573718.1400000006</v>
      </c>
      <c r="U10">
        <v>8435262.9940000009</v>
      </c>
      <c r="V10">
        <v>8639799.4309999999</v>
      </c>
      <c r="W10">
        <v>8779703.3379999995</v>
      </c>
      <c r="X10">
        <v>8783288.5069999993</v>
      </c>
      <c r="Y10">
        <v>8553875.1219999995</v>
      </c>
      <c r="Z10">
        <v>8424389.9529999997</v>
      </c>
      <c r="AA10">
        <v>8498280.0700000003</v>
      </c>
      <c r="AB10">
        <v>8873045.2109999992</v>
      </c>
      <c r="AC10">
        <v>7996395.0360000003</v>
      </c>
      <c r="AD10">
        <v>7675483.3550000004</v>
      </c>
      <c r="AE10">
        <v>7707410.1129999999</v>
      </c>
      <c r="AF10">
        <v>7248218.125</v>
      </c>
      <c r="AG10">
        <v>7289622.2300000004</v>
      </c>
      <c r="AH10">
        <v>6866045.6660000002</v>
      </c>
    </row>
    <row r="11" spans="1:34" x14ac:dyDescent="0.35">
      <c r="A11" t="s">
        <v>199</v>
      </c>
      <c r="B11" t="s">
        <v>113</v>
      </c>
      <c r="C11" t="s">
        <v>615</v>
      </c>
      <c r="D11" t="s">
        <v>619</v>
      </c>
      <c r="E11" t="str" cm="1">
        <f t="array" ref="E11">IFERROR(INDEX('Eurostat-EPS Mapping'!$G$3:$G$35,MATCH('Eurostat_nrg_bal_c EU28'!B11,'Eurostat-EPS Mapping'!$E$3:$E$35,0),0),"")</f>
        <v/>
      </c>
      <c r="F11">
        <v>42574.095999999998</v>
      </c>
      <c r="G11">
        <v>44906.826999999997</v>
      </c>
      <c r="H11">
        <v>37057.932999999997</v>
      </c>
      <c r="I11">
        <v>33866.966999999997</v>
      </c>
      <c r="J11">
        <v>36397.266000000003</v>
      </c>
      <c r="K11">
        <v>34450.277999999998</v>
      </c>
      <c r="L11">
        <v>27698.745999999999</v>
      </c>
      <c r="M11">
        <v>25634.246999999999</v>
      </c>
      <c r="N11">
        <v>24269.48</v>
      </c>
      <c r="O11">
        <v>20933.448</v>
      </c>
      <c r="P11">
        <v>24768.433000000001</v>
      </c>
      <c r="Q11">
        <v>21969.728999999999</v>
      </c>
      <c r="R11">
        <v>20461.154999999999</v>
      </c>
      <c r="S11">
        <v>19719.324000000001</v>
      </c>
      <c r="T11">
        <v>14397.2</v>
      </c>
      <c r="U11">
        <v>14087.2</v>
      </c>
      <c r="V11">
        <v>13055.6</v>
      </c>
      <c r="W11">
        <v>9495</v>
      </c>
      <c r="X11">
        <v>10800</v>
      </c>
      <c r="Y11">
        <v>5482</v>
      </c>
      <c r="Z11">
        <v>5189.3999999999996</v>
      </c>
      <c r="AA11">
        <v>4135.8</v>
      </c>
      <c r="AB11">
        <v>3743.8</v>
      </c>
      <c r="AC11">
        <v>2715.8</v>
      </c>
      <c r="AD11">
        <v>1662.4</v>
      </c>
      <c r="AE11">
        <v>2067.4</v>
      </c>
      <c r="AF11">
        <v>3895.4</v>
      </c>
      <c r="AG11">
        <v>3627.8</v>
      </c>
      <c r="AH11">
        <v>3826.6</v>
      </c>
    </row>
    <row r="12" spans="1:34" x14ac:dyDescent="0.35">
      <c r="A12" t="s">
        <v>199</v>
      </c>
      <c r="B12" t="s">
        <v>200</v>
      </c>
      <c r="C12" t="s">
        <v>615</v>
      </c>
      <c r="D12" t="s">
        <v>619</v>
      </c>
      <c r="E12" t="str" cm="1">
        <f t="array" ref="E12">IFERROR(INDEX('Eurostat-EPS Mapping'!$G$3:$G$35,MATCH('Eurostat_nrg_bal_c EU28'!B12,'Eurostat-EPS Mapping'!$E$3:$E$35,0),0),"")</f>
        <v>nuclear</v>
      </c>
      <c r="F12">
        <v>8783848.8530000001</v>
      </c>
      <c r="G12">
        <v>8822656.6879999992</v>
      </c>
      <c r="H12">
        <v>8939749.7229999993</v>
      </c>
      <c r="I12">
        <v>9214826.5189999994</v>
      </c>
      <c r="J12">
        <v>9362170.3790000007</v>
      </c>
      <c r="K12">
        <v>9336933.7709999997</v>
      </c>
      <c r="L12">
        <v>9401018.0020000003</v>
      </c>
      <c r="M12">
        <v>9713732.3939999994</v>
      </c>
      <c r="N12">
        <v>9821533.6030000001</v>
      </c>
      <c r="O12">
        <v>9555252.5920000002</v>
      </c>
      <c r="P12">
        <v>10140855</v>
      </c>
      <c r="Q12">
        <v>10120068.6</v>
      </c>
      <c r="R12">
        <v>10710348.6</v>
      </c>
      <c r="S12">
        <v>10794739.199999999</v>
      </c>
      <c r="T12">
        <v>10910736.6</v>
      </c>
      <c r="U12">
        <v>10772085</v>
      </c>
      <c r="V12">
        <v>10710619.800000001</v>
      </c>
      <c r="W12">
        <v>10589677.800000001</v>
      </c>
      <c r="X12">
        <v>10215527.4</v>
      </c>
      <c r="Y12">
        <v>10198810.199999999</v>
      </c>
      <c r="Z12">
        <v>10085305.800000001</v>
      </c>
      <c r="AA12">
        <v>10139307.6</v>
      </c>
      <c r="AB12">
        <v>10013275.199999999</v>
      </c>
      <c r="AC12">
        <v>9524137.8000000007</v>
      </c>
      <c r="AD12">
        <v>9284305.1999999993</v>
      </c>
      <c r="AE12">
        <v>9321773.4000000004</v>
      </c>
      <c r="AF12">
        <v>8945546.4000000004</v>
      </c>
      <c r="AG12">
        <v>8861811</v>
      </c>
      <c r="AH12">
        <v>8605565.4000000004</v>
      </c>
    </row>
    <row r="13" spans="1:34" x14ac:dyDescent="0.35">
      <c r="A13" t="s">
        <v>199</v>
      </c>
      <c r="B13" t="s">
        <v>115</v>
      </c>
      <c r="C13" t="s">
        <v>615</v>
      </c>
      <c r="D13" t="s">
        <v>619</v>
      </c>
      <c r="E13" t="str" cm="1">
        <f t="array" ref="E13">IFERROR(INDEX('Eurostat-EPS Mapping'!$G$3:$G$35,MATCH('Eurostat_nrg_bal_c EU28'!B13,'Eurostat-EPS Mapping'!$E$3:$E$35,0),0),"")</f>
        <v/>
      </c>
      <c r="F13">
        <v>3237949.5860000001</v>
      </c>
      <c r="G13">
        <v>3076101.446</v>
      </c>
      <c r="H13">
        <v>3118919.9049999998</v>
      </c>
      <c r="I13">
        <v>3151021.84</v>
      </c>
      <c r="J13">
        <v>2948688.7659999998</v>
      </c>
      <c r="K13">
        <v>2995556.398</v>
      </c>
      <c r="L13">
        <v>3202469.2609999999</v>
      </c>
      <c r="M13">
        <v>3574676.06</v>
      </c>
      <c r="N13">
        <v>4121985.5869999998</v>
      </c>
      <c r="O13">
        <v>4415051.2699999996</v>
      </c>
      <c r="P13">
        <v>4707982.2010000004</v>
      </c>
      <c r="Q13">
        <v>5041324.0369999995</v>
      </c>
      <c r="R13">
        <v>5141423.2829999998</v>
      </c>
      <c r="S13">
        <v>5621152.1359999999</v>
      </c>
      <c r="T13">
        <v>6131197.7800000003</v>
      </c>
      <c r="U13">
        <v>6619469.5810000002</v>
      </c>
      <c r="V13">
        <v>7048556.7609999999</v>
      </c>
      <c r="W13">
        <v>6874007.9910000004</v>
      </c>
      <c r="X13">
        <v>7380920.6890000002</v>
      </c>
      <c r="Y13">
        <v>7702249.0729999999</v>
      </c>
      <c r="Z13">
        <v>7450830.6229999997</v>
      </c>
      <c r="AA13">
        <v>7287450.0710000005</v>
      </c>
      <c r="AB13">
        <v>7347492.3439999996</v>
      </c>
      <c r="AC13">
        <v>7377624.9850000003</v>
      </c>
      <c r="AD13">
        <v>7543005.6960000005</v>
      </c>
      <c r="AE13">
        <v>6005460.4989999998</v>
      </c>
      <c r="AF13">
        <v>5747147.4780000001</v>
      </c>
      <c r="AG13">
        <v>5611116.8509999998</v>
      </c>
      <c r="AH13">
        <v>5670245.932</v>
      </c>
    </row>
    <row r="14" spans="1:34" x14ac:dyDescent="0.35">
      <c r="A14" t="s">
        <v>199</v>
      </c>
      <c r="B14" t="s">
        <v>117</v>
      </c>
      <c r="C14" t="s">
        <v>615</v>
      </c>
      <c r="D14" t="s">
        <v>619</v>
      </c>
      <c r="E14" t="str" cm="1">
        <f t="array" ref="E14">IFERROR(INDEX('Eurostat-EPS Mapping'!$G$3:$G$35,MATCH('Eurostat_nrg_bal_c EU28'!B14,'Eurostat-EPS Mapping'!$E$3:$E$35,0),0),"")</f>
        <v>crude oil</v>
      </c>
      <c r="F14">
        <v>2957820.3229999999</v>
      </c>
      <c r="G14">
        <v>2796582.287</v>
      </c>
      <c r="H14">
        <v>2858498.4730000002</v>
      </c>
      <c r="I14">
        <v>2924183.3939999999</v>
      </c>
      <c r="J14">
        <v>2734007.5279999999</v>
      </c>
      <c r="K14">
        <v>2784930.0890000002</v>
      </c>
      <c r="L14">
        <v>2965770.2289999998</v>
      </c>
      <c r="M14">
        <v>3291593.568</v>
      </c>
      <c r="N14">
        <v>3757866.8229999999</v>
      </c>
      <c r="O14">
        <v>4014440.0350000001</v>
      </c>
      <c r="P14">
        <v>4252825.6679999996</v>
      </c>
      <c r="Q14">
        <v>4567770.7039999999</v>
      </c>
      <c r="R14">
        <v>4604261.3279999997</v>
      </c>
      <c r="S14">
        <v>5054820.8959999997</v>
      </c>
      <c r="T14">
        <v>5578609.1370000001</v>
      </c>
      <c r="U14">
        <v>6008139.6229999997</v>
      </c>
      <c r="V14">
        <v>6421928.3849999998</v>
      </c>
      <c r="W14">
        <v>6315311.4979999997</v>
      </c>
      <c r="X14">
        <v>6791735.3969999999</v>
      </c>
      <c r="Y14">
        <v>7095158.9400000004</v>
      </c>
      <c r="Z14">
        <v>6876275.7869999995</v>
      </c>
      <c r="AA14">
        <v>6723879.4749999996</v>
      </c>
      <c r="AB14">
        <v>6786158.7029999997</v>
      </c>
      <c r="AC14">
        <v>6787338.6189999999</v>
      </c>
      <c r="AD14">
        <v>6963283.8130000001</v>
      </c>
      <c r="AE14">
        <v>5533837.5690000001</v>
      </c>
      <c r="AF14">
        <v>5329838.8650000002</v>
      </c>
      <c r="AG14">
        <v>5246804.5769999996</v>
      </c>
      <c r="AH14">
        <v>5341870.5959999999</v>
      </c>
    </row>
    <row r="15" spans="1:34" x14ac:dyDescent="0.35">
      <c r="A15" t="s">
        <v>199</v>
      </c>
      <c r="B15" t="s">
        <v>118</v>
      </c>
      <c r="C15" t="s">
        <v>615</v>
      </c>
      <c r="D15" t="s">
        <v>619</v>
      </c>
      <c r="E15" t="str" cm="1">
        <f t="array" ref="E15">IFERROR(INDEX('Eurostat-EPS Mapping'!$G$3:$G$35,MATCH('Eurostat_nrg_bal_c EU28'!B15,'Eurostat-EPS Mapping'!$E$3:$E$35,0),0),"")</f>
        <v/>
      </c>
      <c r="F15">
        <v>177799.03400000001</v>
      </c>
      <c r="G15">
        <v>188157.61600000001</v>
      </c>
      <c r="H15">
        <v>174993.51699999999</v>
      </c>
      <c r="I15">
        <v>147763.965</v>
      </c>
      <c r="J15">
        <v>145918.777</v>
      </c>
      <c r="K15">
        <v>137725.747</v>
      </c>
      <c r="L15">
        <v>156256.342</v>
      </c>
      <c r="M15">
        <v>200229.51800000001</v>
      </c>
      <c r="N15">
        <v>273436.326</v>
      </c>
      <c r="O15">
        <v>297508.72100000002</v>
      </c>
      <c r="P15">
        <v>340987.13</v>
      </c>
      <c r="Q15">
        <v>355496.87599999999</v>
      </c>
      <c r="R15">
        <v>399622.45799999998</v>
      </c>
      <c r="S15">
        <v>436893.01899999997</v>
      </c>
      <c r="T15">
        <v>456953.74300000002</v>
      </c>
      <c r="U15">
        <v>472117.41399999999</v>
      </c>
      <c r="V15">
        <v>493444.29800000001</v>
      </c>
      <c r="W15">
        <v>483124.21299999999</v>
      </c>
      <c r="X15">
        <v>491107.26699999999</v>
      </c>
      <c r="Y15">
        <v>514685.45400000003</v>
      </c>
      <c r="Z15">
        <v>486722.83100000001</v>
      </c>
      <c r="AA15">
        <v>478277.16899999999</v>
      </c>
      <c r="AB15">
        <v>493244.84700000001</v>
      </c>
      <c r="AC15">
        <v>516630.58600000001</v>
      </c>
      <c r="AD15">
        <v>503829.57900000003</v>
      </c>
      <c r="AE15">
        <v>390383.21799999999</v>
      </c>
      <c r="AF15">
        <v>336174.45500000002</v>
      </c>
      <c r="AG15">
        <v>281711.88199999998</v>
      </c>
      <c r="AH15">
        <v>246475.20699999999</v>
      </c>
    </row>
    <row r="16" spans="1:34" x14ac:dyDescent="0.35">
      <c r="A16" t="s">
        <v>199</v>
      </c>
      <c r="B16" t="s">
        <v>121</v>
      </c>
      <c r="C16" t="s">
        <v>615</v>
      </c>
      <c r="D16" t="s">
        <v>619</v>
      </c>
      <c r="E16" t="str" cm="1">
        <f t="array" ref="E16">IFERROR(INDEX('Eurostat-EPS Mapping'!$G$3:$G$35,MATCH('Eurostat_nrg_bal_c EU28'!B16,'Eurostat-EPS Mapping'!$E$3:$E$35,0),0),"")</f>
        <v/>
      </c>
      <c r="F16">
        <v>102330.22900000001</v>
      </c>
      <c r="G16">
        <v>91361.543999999994</v>
      </c>
      <c r="H16">
        <v>85427.914999999994</v>
      </c>
      <c r="I16">
        <v>77959.350999999995</v>
      </c>
      <c r="J16">
        <v>67557.951000000001</v>
      </c>
      <c r="K16">
        <v>72194.812000000005</v>
      </c>
      <c r="L16">
        <v>77722.69</v>
      </c>
      <c r="M16">
        <v>82612.974000000002</v>
      </c>
      <c r="N16">
        <v>90682.437999999995</v>
      </c>
      <c r="O16">
        <v>103102.514</v>
      </c>
      <c r="P16">
        <v>114169.40399999999</v>
      </c>
      <c r="Q16">
        <v>107286.458</v>
      </c>
      <c r="R16">
        <v>106004.49800000001</v>
      </c>
      <c r="S16">
        <v>105978.22199999999</v>
      </c>
      <c r="T16">
        <v>84627.4</v>
      </c>
      <c r="U16">
        <v>78990.043999999994</v>
      </c>
      <c r="V16">
        <v>72621.577999999994</v>
      </c>
      <c r="W16">
        <v>68135.411999999997</v>
      </c>
      <c r="X16">
        <v>89750.553</v>
      </c>
      <c r="Y16">
        <v>84754.679000000004</v>
      </c>
      <c r="Z16">
        <v>76867.005000000005</v>
      </c>
      <c r="AA16">
        <v>73648.426999999996</v>
      </c>
      <c r="AB16">
        <v>66813.793999999994</v>
      </c>
      <c r="AC16">
        <v>68258.28</v>
      </c>
      <c r="AD16">
        <v>71939.804000000004</v>
      </c>
      <c r="AE16">
        <v>76819.712</v>
      </c>
      <c r="AF16">
        <v>76459.157999999996</v>
      </c>
      <c r="AG16">
        <v>77882.892000000007</v>
      </c>
      <c r="AH16">
        <v>76205.129000000001</v>
      </c>
    </row>
    <row r="17" spans="1:34" x14ac:dyDescent="0.35">
      <c r="A17" t="s">
        <v>199</v>
      </c>
      <c r="B17" t="s">
        <v>123</v>
      </c>
      <c r="C17" t="s">
        <v>615</v>
      </c>
      <c r="D17" t="s">
        <v>619</v>
      </c>
      <c r="E17" t="str" cm="1">
        <f t="array" ref="E17">IFERROR(INDEX('Eurostat-EPS Mapping'!$G$3:$G$35,MATCH('Eurostat_nrg_bal_c EU28'!B17,'Eurostat-EPS Mapping'!$E$3:$E$35,0),0),"")</f>
        <v/>
      </c>
      <c r="F17">
        <v>0</v>
      </c>
      <c r="G17">
        <v>0</v>
      </c>
      <c r="H17">
        <v>0</v>
      </c>
      <c r="I17">
        <v>1115.1300000000001</v>
      </c>
      <c r="J17">
        <v>1204.51</v>
      </c>
      <c r="K17">
        <v>705.75</v>
      </c>
      <c r="L17">
        <v>2720</v>
      </c>
      <c r="M17">
        <v>240</v>
      </c>
      <c r="N17">
        <v>0</v>
      </c>
      <c r="O17">
        <v>0</v>
      </c>
      <c r="P17">
        <v>0</v>
      </c>
      <c r="Q17">
        <v>10770</v>
      </c>
      <c r="R17">
        <v>31535</v>
      </c>
      <c r="S17">
        <v>23460</v>
      </c>
      <c r="T17">
        <v>11007.5</v>
      </c>
      <c r="U17">
        <v>60222.5</v>
      </c>
      <c r="V17">
        <v>60562.5</v>
      </c>
      <c r="W17">
        <v>7436.8680000000004</v>
      </c>
      <c r="X17">
        <v>8327.4719999999998</v>
      </c>
      <c r="Y17">
        <v>7650</v>
      </c>
      <c r="Z17">
        <v>10965</v>
      </c>
      <c r="AA17">
        <v>11645</v>
      </c>
      <c r="AB17">
        <v>1275</v>
      </c>
      <c r="AC17">
        <v>5397.5</v>
      </c>
      <c r="AD17">
        <v>3952.5</v>
      </c>
      <c r="AE17">
        <v>4420</v>
      </c>
      <c r="AF17">
        <v>4675</v>
      </c>
      <c r="AG17">
        <v>4717.5</v>
      </c>
      <c r="AH17">
        <v>5695</v>
      </c>
    </row>
    <row r="18" spans="1:34" x14ac:dyDescent="0.35">
      <c r="A18" t="s">
        <v>199</v>
      </c>
      <c r="B18" t="s">
        <v>154</v>
      </c>
      <c r="C18" t="s">
        <v>615</v>
      </c>
      <c r="D18" t="s">
        <v>619</v>
      </c>
      <c r="E18" t="str" cm="1">
        <f t="array" ref="E18">IFERROR(INDEX('Eurostat-EPS Mapping'!$G$3:$G$35,MATCH('Eurostat_nrg_bal_c EU28'!B18,'Eurostat-EPS Mapping'!$E$3:$E$35,0),0),"")</f>
        <v>lignite</v>
      </c>
      <c r="F18">
        <v>119987.916</v>
      </c>
      <c r="G18">
        <v>67147.087</v>
      </c>
      <c r="H18">
        <v>65295.002</v>
      </c>
      <c r="I18">
        <v>74056.468999999997</v>
      </c>
      <c r="J18">
        <v>117849.96400000001</v>
      </c>
      <c r="K18">
        <v>138395.087</v>
      </c>
      <c r="L18">
        <v>63365.131999999998</v>
      </c>
      <c r="M18">
        <v>116110.735</v>
      </c>
      <c r="N18">
        <v>132176.91800000001</v>
      </c>
      <c r="O18">
        <v>129217.837</v>
      </c>
      <c r="P18">
        <v>85464.758000000002</v>
      </c>
      <c r="Q18">
        <v>84685.152000000002</v>
      </c>
      <c r="R18">
        <v>181259.671</v>
      </c>
      <c r="S18">
        <v>139361.33100000001</v>
      </c>
      <c r="T18">
        <v>91264.187999999995</v>
      </c>
      <c r="U18">
        <v>136526.18799999999</v>
      </c>
      <c r="V18">
        <v>136890.55799999999</v>
      </c>
      <c r="W18">
        <v>121125.349</v>
      </c>
      <c r="X18">
        <v>98644.778000000006</v>
      </c>
      <c r="Y18">
        <v>147837.87899999999</v>
      </c>
      <c r="Z18">
        <v>63743.379000000001</v>
      </c>
      <c r="AA18">
        <v>161342.78700000001</v>
      </c>
      <c r="AB18">
        <v>164379.87599999999</v>
      </c>
      <c r="AC18">
        <v>175183.842</v>
      </c>
      <c r="AD18">
        <v>160532.40100000001</v>
      </c>
      <c r="AE18">
        <v>111302.443</v>
      </c>
      <c r="AF18">
        <v>138784.943</v>
      </c>
      <c r="AG18">
        <v>115277.681</v>
      </c>
      <c r="AH18">
        <v>157007.277</v>
      </c>
    </row>
    <row r="19" spans="1:34" x14ac:dyDescent="0.35">
      <c r="A19" t="s">
        <v>199</v>
      </c>
      <c r="B19" t="s">
        <v>156</v>
      </c>
      <c r="C19" t="s">
        <v>615</v>
      </c>
      <c r="D19" t="s">
        <v>619</v>
      </c>
      <c r="E19" t="str" cm="1">
        <f t="array" ref="E19">IFERROR(INDEX('Eurostat-EPS Mapping'!$G$3:$G$35,MATCH('Eurostat_nrg_bal_c EU28'!B19,'Eurostat-EPS Mapping'!$E$3:$E$35,0),0),"")</f>
        <v/>
      </c>
      <c r="F19">
        <v>119987.916</v>
      </c>
      <c r="G19">
        <v>67147.087</v>
      </c>
      <c r="H19">
        <v>65295.002</v>
      </c>
      <c r="I19">
        <v>74056.468999999997</v>
      </c>
      <c r="J19">
        <v>117849.96400000001</v>
      </c>
      <c r="K19">
        <v>138395.087</v>
      </c>
      <c r="L19">
        <v>63365.131999999998</v>
      </c>
      <c r="M19">
        <v>116110.735</v>
      </c>
      <c r="N19">
        <v>132176.91800000001</v>
      </c>
      <c r="O19">
        <v>129217.837</v>
      </c>
      <c r="P19">
        <v>85464.758000000002</v>
      </c>
      <c r="Q19">
        <v>84685.152000000002</v>
      </c>
      <c r="R19">
        <v>181259.671</v>
      </c>
      <c r="S19">
        <v>139361.33100000001</v>
      </c>
      <c r="T19">
        <v>91264.187999999995</v>
      </c>
      <c r="U19">
        <v>136526.18799999999</v>
      </c>
      <c r="V19">
        <v>136890.55799999999</v>
      </c>
      <c r="W19">
        <v>121125.349</v>
      </c>
      <c r="X19">
        <v>98644.778000000006</v>
      </c>
      <c r="Y19">
        <v>147837.87899999999</v>
      </c>
      <c r="Z19">
        <v>63743.379000000001</v>
      </c>
      <c r="AA19">
        <v>161342.78700000001</v>
      </c>
      <c r="AB19">
        <v>164379.87599999999</v>
      </c>
      <c r="AC19">
        <v>175183.842</v>
      </c>
      <c r="AD19">
        <v>160532.40100000001</v>
      </c>
      <c r="AE19">
        <v>111302.443</v>
      </c>
      <c r="AF19">
        <v>138784.943</v>
      </c>
      <c r="AG19">
        <v>115277.681</v>
      </c>
      <c r="AH19">
        <v>157007.277</v>
      </c>
    </row>
    <row r="20" spans="1:34" x14ac:dyDescent="0.35">
      <c r="A20" t="s">
        <v>199</v>
      </c>
      <c r="B20" t="s">
        <v>160</v>
      </c>
      <c r="C20" t="s">
        <v>615</v>
      </c>
      <c r="D20" t="s">
        <v>619</v>
      </c>
      <c r="E20" t="str" cm="1">
        <f t="array" ref="E20">IFERROR(INDEX('Eurostat-EPS Mapping'!$G$3:$G$35,MATCH('Eurostat_nrg_bal_c EU28'!B20,'Eurostat-EPS Mapping'!$E$3:$E$35,0),0),"")</f>
        <v>biomass</v>
      </c>
      <c r="F20">
        <v>3950382.7089999998</v>
      </c>
      <c r="G20">
        <v>3963170.11</v>
      </c>
      <c r="H20">
        <v>3899754.8289999999</v>
      </c>
      <c r="I20">
        <v>3862477.358</v>
      </c>
      <c r="J20">
        <v>3689492.4169999999</v>
      </c>
      <c r="K20">
        <v>3908865.6710000001</v>
      </c>
      <c r="L20">
        <v>3865020.3679999998</v>
      </c>
      <c r="M20">
        <v>3523100.4270000001</v>
      </c>
      <c r="N20">
        <v>3725798.554</v>
      </c>
      <c r="O20">
        <v>3424249.4679999999</v>
      </c>
      <c r="P20">
        <v>3359787.858</v>
      </c>
      <c r="Q20">
        <v>3135481.7659999998</v>
      </c>
      <c r="R20">
        <v>2983042.4670000002</v>
      </c>
      <c r="S20">
        <v>2873227.6710000001</v>
      </c>
      <c r="T20">
        <v>2673528.0490000001</v>
      </c>
      <c r="U20">
        <v>2604624.2179999999</v>
      </c>
      <c r="V20">
        <v>2326768.7200000002</v>
      </c>
      <c r="W20">
        <v>2257120.7579999999</v>
      </c>
      <c r="X20">
        <v>2253511.7069999999</v>
      </c>
      <c r="Y20">
        <v>2215608.8859999999</v>
      </c>
      <c r="Z20">
        <v>2235378.253</v>
      </c>
      <c r="AA20">
        <v>2210411.023</v>
      </c>
      <c r="AB20">
        <v>2122575.335</v>
      </c>
      <c r="AC20">
        <v>1994368.4809999999</v>
      </c>
      <c r="AD20">
        <v>1928056.6470000001</v>
      </c>
      <c r="AE20">
        <v>1938573</v>
      </c>
      <c r="AF20">
        <v>1795749</v>
      </c>
      <c r="AG20">
        <v>1774124.311</v>
      </c>
      <c r="AH20">
        <v>1700587</v>
      </c>
    </row>
    <row r="21" spans="1:34" x14ac:dyDescent="0.35">
      <c r="A21" t="s">
        <v>199</v>
      </c>
      <c r="B21" t="s">
        <v>166</v>
      </c>
      <c r="C21" t="s">
        <v>615</v>
      </c>
      <c r="D21" t="s">
        <v>619</v>
      </c>
      <c r="E21" t="str" cm="1">
        <f t="array" ref="E21">IFERROR(INDEX('Eurostat-EPS Mapping'!$G$3:$G$35,MATCH('Eurostat_nrg_bal_c EU28'!B21,'Eurostat-EPS Mapping'!$E$3:$E$35,0),0),"")</f>
        <v>biofuel gasoline</v>
      </c>
      <c r="F21">
        <v>110012.43399999999</v>
      </c>
      <c r="G21">
        <v>108482.425</v>
      </c>
      <c r="H21">
        <v>103765.90700000001</v>
      </c>
      <c r="I21">
        <v>102312.451</v>
      </c>
      <c r="J21">
        <v>102583.54700000001</v>
      </c>
      <c r="K21">
        <v>112005.38</v>
      </c>
      <c r="L21">
        <v>91339.516000000003</v>
      </c>
      <c r="M21">
        <v>76966.895000000004</v>
      </c>
      <c r="N21">
        <v>78329.820999999996</v>
      </c>
      <c r="O21">
        <v>66005.36</v>
      </c>
      <c r="P21">
        <v>55153.381999999998</v>
      </c>
      <c r="Q21">
        <v>36568.86</v>
      </c>
      <c r="R21">
        <v>26585.087</v>
      </c>
      <c r="S21">
        <v>16034.947</v>
      </c>
      <c r="T21">
        <v>13051.341</v>
      </c>
      <c r="U21">
        <v>11055.396000000001</v>
      </c>
      <c r="V21">
        <v>6711</v>
      </c>
      <c r="W21">
        <v>2955.625</v>
      </c>
      <c r="X21">
        <v>2497.5</v>
      </c>
      <c r="Y21">
        <v>2454.3000000000002</v>
      </c>
      <c r="Z21">
        <v>2643.3</v>
      </c>
      <c r="AA21">
        <v>2251.8000000000002</v>
      </c>
      <c r="AB21">
        <v>1628.1</v>
      </c>
      <c r="AC21">
        <v>1026</v>
      </c>
      <c r="AD21">
        <v>1039.5</v>
      </c>
      <c r="AE21">
        <v>764.1</v>
      </c>
      <c r="AF21">
        <v>94.5</v>
      </c>
      <c r="AG21">
        <v>0</v>
      </c>
      <c r="AH21">
        <v>0</v>
      </c>
    </row>
    <row r="22" spans="1:34" x14ac:dyDescent="0.35">
      <c r="A22" t="s">
        <v>199</v>
      </c>
      <c r="B22" t="s">
        <v>170</v>
      </c>
      <c r="C22" t="s">
        <v>615</v>
      </c>
      <c r="D22" t="s">
        <v>619</v>
      </c>
      <c r="E22" t="str" cm="1">
        <f t="array" ref="E22">IFERROR(INDEX('Eurostat-EPS Mapping'!$G$3:$G$35,MATCH('Eurostat_nrg_bal_c EU28'!B22,'Eurostat-EPS Mapping'!$E$3:$E$35,0),0),"")</f>
        <v>biofuel diesel</v>
      </c>
      <c r="F22">
        <v>537776.03500000003</v>
      </c>
      <c r="G22">
        <v>513286.84499999997</v>
      </c>
      <c r="H22">
        <v>452724.18</v>
      </c>
      <c r="I22">
        <v>460957.30499999999</v>
      </c>
      <c r="J22">
        <v>477839.78499999997</v>
      </c>
      <c r="K22">
        <v>406809.52500000002</v>
      </c>
      <c r="L22">
        <v>372485.54800000001</v>
      </c>
      <c r="M22">
        <v>348132.04100000003</v>
      </c>
      <c r="N22">
        <v>369081.16600000003</v>
      </c>
      <c r="O22">
        <v>324679.16200000001</v>
      </c>
      <c r="P22">
        <v>262237.8</v>
      </c>
      <c r="Q22">
        <v>210297.24600000001</v>
      </c>
      <c r="R22">
        <v>147720.649</v>
      </c>
      <c r="S22">
        <v>102766.014</v>
      </c>
      <c r="T22">
        <v>71860.528999999995</v>
      </c>
      <c r="U22">
        <v>47951.938000000002</v>
      </c>
      <c r="V22">
        <v>38432.516000000003</v>
      </c>
      <c r="W22">
        <v>29154.428</v>
      </c>
      <c r="X22">
        <v>23601.773000000001</v>
      </c>
      <c r="Y22">
        <v>15513.893</v>
      </c>
      <c r="Z22">
        <v>13044.084999999999</v>
      </c>
      <c r="AA22">
        <v>14215.502</v>
      </c>
      <c r="AB22">
        <v>11284.362999999999</v>
      </c>
      <c r="AC22">
        <v>7883.6390000000001</v>
      </c>
      <c r="AD22">
        <v>4004.7759999999998</v>
      </c>
      <c r="AE22">
        <v>1047.579</v>
      </c>
      <c r="AF22">
        <v>659.995</v>
      </c>
      <c r="AG22">
        <v>290.86</v>
      </c>
      <c r="AH22">
        <v>261.8</v>
      </c>
    </row>
    <row r="23" spans="1:34" x14ac:dyDescent="0.35">
      <c r="A23" t="s">
        <v>199</v>
      </c>
      <c r="B23" t="s">
        <v>174</v>
      </c>
      <c r="C23" t="s">
        <v>615</v>
      </c>
      <c r="D23" t="s">
        <v>619</v>
      </c>
      <c r="E23" t="str" cm="1">
        <f t="array" ref="E23">IFERROR(INDEX('Eurostat-EPS Mapping'!$G$3:$G$35,MATCH('Eurostat_nrg_bal_c EU28'!B23,'Eurostat-EPS Mapping'!$E$3:$E$35,0),0),"")</f>
        <v/>
      </c>
      <c r="F23">
        <v>301.7</v>
      </c>
      <c r="G23">
        <v>0</v>
      </c>
      <c r="H23">
        <v>0</v>
      </c>
      <c r="I23">
        <v>43.1</v>
      </c>
      <c r="J23">
        <v>0</v>
      </c>
      <c r="K23">
        <v>0</v>
      </c>
      <c r="L23">
        <v>0</v>
      </c>
      <c r="M23">
        <v>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t="s">
        <v>199</v>
      </c>
      <c r="B24" t="s">
        <v>176</v>
      </c>
      <c r="C24" t="s">
        <v>615</v>
      </c>
      <c r="D24" t="s">
        <v>619</v>
      </c>
      <c r="E24" t="str" cm="1">
        <f t="array" ref="E24">IFERROR(INDEX('Eurostat-EPS Mapping'!$G$3:$G$35,MATCH('Eurostat_nrg_bal_c EU28'!B24,'Eurostat-EPS Mapping'!$E$3:$E$35,0),0),"")</f>
        <v>biomass</v>
      </c>
      <c r="F24">
        <v>22830.132000000001</v>
      </c>
      <c r="G24">
        <v>18492.394</v>
      </c>
      <c r="H24">
        <v>18146.162</v>
      </c>
      <c r="I24">
        <v>13918.359</v>
      </c>
      <c r="J24">
        <v>12477.37</v>
      </c>
      <c r="K24">
        <v>14052.880999999999</v>
      </c>
      <c r="L24">
        <v>12568.574000000001</v>
      </c>
      <c r="M24">
        <v>13709.83</v>
      </c>
      <c r="N24">
        <v>34007.078999999998</v>
      </c>
      <c r="O24">
        <v>39154.462</v>
      </c>
      <c r="P24">
        <v>35391.944000000003</v>
      </c>
      <c r="Q24">
        <v>51315.093000000001</v>
      </c>
      <c r="R24">
        <v>46114.461000000003</v>
      </c>
      <c r="S24">
        <v>16767.087</v>
      </c>
      <c r="T24">
        <v>4624.1180000000004</v>
      </c>
      <c r="U24">
        <v>2127.098</v>
      </c>
      <c r="V24">
        <v>1229.5350000000001</v>
      </c>
      <c r="W24">
        <v>1056.17</v>
      </c>
      <c r="X24">
        <v>637.63099999999997</v>
      </c>
      <c r="Y24">
        <v>546.40200000000004</v>
      </c>
      <c r="Z24">
        <v>423.62799999999999</v>
      </c>
      <c r="AA24">
        <v>386.13799999999998</v>
      </c>
      <c r="AB24">
        <v>232.49799999999999</v>
      </c>
      <c r="AC24">
        <v>372.81299999999999</v>
      </c>
      <c r="AD24">
        <v>512.75800000000004</v>
      </c>
      <c r="AE24">
        <v>167.6</v>
      </c>
      <c r="AF24">
        <v>75.2</v>
      </c>
      <c r="AG24">
        <v>0</v>
      </c>
      <c r="AH24">
        <v>0</v>
      </c>
    </row>
    <row r="25" spans="1:34" x14ac:dyDescent="0.35">
      <c r="A25" t="s">
        <v>199</v>
      </c>
      <c r="B25" t="s">
        <v>178</v>
      </c>
      <c r="C25" t="s">
        <v>615</v>
      </c>
      <c r="D25" t="s">
        <v>619</v>
      </c>
      <c r="E25" t="str" cm="1">
        <f t="array" ref="E25">IFERROR(INDEX('Eurostat-EPS Mapping'!$G$3:$G$35,MATCH('Eurostat_nrg_bal_c EU28'!B25,'Eurostat-EPS Mapping'!$E$3:$E$35,0),0),"")</f>
        <v>biomass</v>
      </c>
      <c r="F25">
        <v>697942.80299999996</v>
      </c>
      <c r="G25">
        <v>697678.37</v>
      </c>
      <c r="H25">
        <v>682668.91200000001</v>
      </c>
      <c r="I25">
        <v>653056.92599999998</v>
      </c>
      <c r="J25">
        <v>622160.55000000005</v>
      </c>
      <c r="K25">
        <v>583302.60199999996</v>
      </c>
      <c r="L25">
        <v>514294.26199999999</v>
      </c>
      <c r="M25">
        <v>444091.94400000002</v>
      </c>
      <c r="N25">
        <v>369902.92800000001</v>
      </c>
      <c r="O25">
        <v>319432.05200000003</v>
      </c>
      <c r="P25">
        <v>283559.78000000003</v>
      </c>
      <c r="Q25">
        <v>247938.08100000001</v>
      </c>
      <c r="R25">
        <v>189692.61600000001</v>
      </c>
      <c r="S25">
        <v>173666.63399999999</v>
      </c>
      <c r="T25">
        <v>154982.14799999999</v>
      </c>
      <c r="U25">
        <v>141545.462</v>
      </c>
      <c r="V25">
        <v>138565.50200000001</v>
      </c>
      <c r="W25">
        <v>112081.66099999999</v>
      </c>
      <c r="X25">
        <v>91538.740999999995</v>
      </c>
      <c r="Y25">
        <v>74495</v>
      </c>
      <c r="Z25">
        <v>66786</v>
      </c>
      <c r="AA25">
        <v>62126</v>
      </c>
      <c r="AB25">
        <v>53565</v>
      </c>
      <c r="AC25">
        <v>47557</v>
      </c>
      <c r="AD25">
        <v>42583</v>
      </c>
      <c r="AE25">
        <v>39490</v>
      </c>
      <c r="AF25">
        <v>35166</v>
      </c>
      <c r="AG25">
        <v>30012</v>
      </c>
      <c r="AH25">
        <v>27859</v>
      </c>
    </row>
    <row r="26" spans="1:34" x14ac:dyDescent="0.35">
      <c r="A26" t="s">
        <v>199</v>
      </c>
      <c r="B26" t="s">
        <v>180</v>
      </c>
      <c r="C26" t="s">
        <v>615</v>
      </c>
      <c r="D26" t="s">
        <v>619</v>
      </c>
      <c r="E26" t="str" cm="1">
        <f t="array" ref="E26">IFERROR(INDEX('Eurostat-EPS Mapping'!$G$3:$G$35,MATCH('Eurostat_nrg_bal_c EU28'!B26,'Eurostat-EPS Mapping'!$E$3:$E$35,0),0),"")</f>
        <v/>
      </c>
      <c r="F26">
        <v>9794257.4499999993</v>
      </c>
      <c r="G26">
        <v>9487442.534</v>
      </c>
      <c r="H26">
        <v>9104425.0930000003</v>
      </c>
      <c r="I26">
        <v>8938171.4969999995</v>
      </c>
      <c r="J26">
        <v>8563342.5610000007</v>
      </c>
      <c r="K26">
        <v>8490881.7390000001</v>
      </c>
      <c r="L26">
        <v>7970875.6600000001</v>
      </c>
      <c r="M26">
        <v>7188577.4840000002</v>
      </c>
      <c r="N26">
        <v>7293437.2989999996</v>
      </c>
      <c r="O26">
        <v>6594069.2599999998</v>
      </c>
      <c r="P26">
        <v>6305623.7829999998</v>
      </c>
      <c r="Q26">
        <v>5835479.4129999997</v>
      </c>
      <c r="R26">
        <v>5413951.7659999998</v>
      </c>
      <c r="S26">
        <v>5104350.7489999998</v>
      </c>
      <c r="T26">
        <v>4811956.18</v>
      </c>
      <c r="U26">
        <v>4549684.7070000004</v>
      </c>
      <c r="V26">
        <v>4185532.8089999999</v>
      </c>
      <c r="W26">
        <v>4245827.6289999997</v>
      </c>
      <c r="X26">
        <v>4113728.199</v>
      </c>
      <c r="Y26">
        <v>3967327.12</v>
      </c>
      <c r="Z26">
        <v>3948739.1869999999</v>
      </c>
      <c r="AA26">
        <v>3840836.0929999999</v>
      </c>
      <c r="AB26">
        <v>3696408.6850000001</v>
      </c>
      <c r="AC26">
        <v>3532560.301</v>
      </c>
      <c r="AD26">
        <v>3443578.1239999998</v>
      </c>
      <c r="AE26">
        <v>3407782.8160000001</v>
      </c>
      <c r="AF26">
        <v>3218888.108</v>
      </c>
      <c r="AG26">
        <v>3128467.2620000001</v>
      </c>
      <c r="AH26">
        <v>3007448.2949999999</v>
      </c>
    </row>
    <row r="27" spans="1:34" x14ac:dyDescent="0.35">
      <c r="A27" t="s">
        <v>199</v>
      </c>
      <c r="B27" t="s">
        <v>202</v>
      </c>
      <c r="C27" t="s">
        <v>615</v>
      </c>
      <c r="D27" t="s">
        <v>619</v>
      </c>
      <c r="E27" t="str" cm="1">
        <f t="array" ref="E27">IFERROR(INDEX('Eurostat-EPS Mapping'!$G$3:$G$35,MATCH('Eurostat_nrg_bal_c EU28'!B27,'Eurostat-EPS Mapping'!$E$3:$E$35,0),0),"")</f>
        <v/>
      </c>
      <c r="F27">
        <v>1259447.72</v>
      </c>
      <c r="G27">
        <v>1080891.0889999999</v>
      </c>
      <c r="H27">
        <v>1263549.01</v>
      </c>
      <c r="I27">
        <v>1232229.067</v>
      </c>
      <c r="J27">
        <v>1353368.46</v>
      </c>
      <c r="K27">
        <v>1341776.52</v>
      </c>
      <c r="L27">
        <v>1213175.057</v>
      </c>
      <c r="M27">
        <v>1127221.3810000001</v>
      </c>
      <c r="N27">
        <v>1356887.1780000001</v>
      </c>
      <c r="O27">
        <v>1208696.23</v>
      </c>
      <c r="P27">
        <v>1196061.6359999999</v>
      </c>
      <c r="Q27">
        <v>1131826.9210000001</v>
      </c>
      <c r="R27">
        <v>1137621.693</v>
      </c>
      <c r="S27">
        <v>1127779.4310000001</v>
      </c>
      <c r="T27">
        <v>1186436.1710000001</v>
      </c>
      <c r="U27">
        <v>1114113.088</v>
      </c>
      <c r="V27">
        <v>1148076.8500000001</v>
      </c>
      <c r="W27">
        <v>1364810.13</v>
      </c>
      <c r="X27">
        <v>1284668.6429999999</v>
      </c>
      <c r="Y27">
        <v>1252280.365</v>
      </c>
      <c r="Z27">
        <v>1257785.5279999999</v>
      </c>
      <c r="AA27">
        <v>1215278.8570000001</v>
      </c>
      <c r="AB27">
        <v>1195036.3259999999</v>
      </c>
      <c r="AC27">
        <v>1194688.338</v>
      </c>
      <c r="AD27">
        <v>1197681.7139999999</v>
      </c>
      <c r="AE27">
        <v>1157978.2039999999</v>
      </c>
      <c r="AF27">
        <v>1132514.5390000001</v>
      </c>
      <c r="AG27">
        <v>1085451.858</v>
      </c>
      <c r="AH27">
        <v>1044005.5330000001</v>
      </c>
    </row>
    <row r="28" spans="1:34" x14ac:dyDescent="0.35">
      <c r="A28" t="s">
        <v>199</v>
      </c>
      <c r="B28" t="s">
        <v>182</v>
      </c>
      <c r="C28" t="s">
        <v>615</v>
      </c>
      <c r="D28" t="s">
        <v>619</v>
      </c>
      <c r="E28" t="str" cm="1">
        <f t="array" ref="E28">IFERROR(INDEX('Eurostat-EPS Mapping'!$G$3:$G$35,MATCH('Eurostat_nrg_bal_c EU28'!B28,'Eurostat-EPS Mapping'!$E$3:$E$35,0),0),"")</f>
        <v/>
      </c>
      <c r="F28">
        <v>285918.576</v>
      </c>
      <c r="G28">
        <v>285491.22100000002</v>
      </c>
      <c r="H28">
        <v>282603.864</v>
      </c>
      <c r="I28">
        <v>274239.74300000002</v>
      </c>
      <c r="J28">
        <v>260886.489</v>
      </c>
      <c r="K28">
        <v>250795.348</v>
      </c>
      <c r="L28">
        <v>240554.55900000001</v>
      </c>
      <c r="M28">
        <v>243593.83499999999</v>
      </c>
      <c r="N28">
        <v>231066.95</v>
      </c>
      <c r="O28">
        <v>229244.12599999999</v>
      </c>
      <c r="P28">
        <v>235342.86499999999</v>
      </c>
      <c r="Q28">
        <v>235372.79999999999</v>
      </c>
      <c r="R28">
        <v>229735.24900000001</v>
      </c>
      <c r="S28">
        <v>222404.97500000001</v>
      </c>
      <c r="T28">
        <v>222148</v>
      </c>
      <c r="U28">
        <v>218527</v>
      </c>
      <c r="V28">
        <v>192893</v>
      </c>
      <c r="W28">
        <v>186601</v>
      </c>
      <c r="X28">
        <v>192050</v>
      </c>
      <c r="Y28">
        <v>181086</v>
      </c>
      <c r="Z28">
        <v>172438</v>
      </c>
      <c r="AA28">
        <v>161034</v>
      </c>
      <c r="AB28">
        <v>155897</v>
      </c>
      <c r="AC28">
        <v>143999</v>
      </c>
      <c r="AD28">
        <v>142737</v>
      </c>
      <c r="AE28">
        <v>150434</v>
      </c>
      <c r="AF28">
        <v>143222</v>
      </c>
      <c r="AG28">
        <v>131977</v>
      </c>
      <c r="AH28">
        <v>133333</v>
      </c>
    </row>
    <row r="29" spans="1:34" x14ac:dyDescent="0.35">
      <c r="A29" t="s">
        <v>199</v>
      </c>
      <c r="B29" t="s">
        <v>204</v>
      </c>
      <c r="C29" t="s">
        <v>615</v>
      </c>
      <c r="D29" t="s">
        <v>619</v>
      </c>
      <c r="E29" t="str" cm="1">
        <f t="array" ref="E29">IFERROR(INDEX('Eurostat-EPS Mapping'!$G$3:$G$35,MATCH('Eurostat_nrg_bal_c EU28'!B29,'Eurostat-EPS Mapping'!$E$3:$E$35,0),0),"")</f>
        <v/>
      </c>
      <c r="F29">
        <v>1358722.4</v>
      </c>
      <c r="G29">
        <v>1302981.2109999999</v>
      </c>
      <c r="H29">
        <v>1094355.74</v>
      </c>
      <c r="I29">
        <v>1092527.2830000001</v>
      </c>
      <c r="J29">
        <v>915537.86399999994</v>
      </c>
      <c r="K29">
        <v>856337.55900000001</v>
      </c>
      <c r="L29">
        <v>746308.32499999995</v>
      </c>
      <c r="M29">
        <v>652715.50800000003</v>
      </c>
      <c r="N29">
        <v>540460.01300000004</v>
      </c>
      <c r="O29">
        <v>481811.65</v>
      </c>
      <c r="P29">
        <v>433283.12</v>
      </c>
      <c r="Q29">
        <v>378653.26400000002</v>
      </c>
      <c r="R29">
        <v>298570.54700000002</v>
      </c>
      <c r="S29">
        <v>255593.71299999999</v>
      </c>
      <c r="T29">
        <v>214060.98499999999</v>
      </c>
      <c r="U29">
        <v>160533.59099999999</v>
      </c>
      <c r="V29">
        <v>130746.74400000001</v>
      </c>
      <c r="W29">
        <v>96132.838000000003</v>
      </c>
      <c r="X29">
        <v>80002.759999999995</v>
      </c>
      <c r="Y29">
        <v>51129.485999999997</v>
      </c>
      <c r="Z29">
        <v>40585.366999999998</v>
      </c>
      <c r="AA29">
        <v>26495.651000000002</v>
      </c>
      <c r="AB29">
        <v>17555.231</v>
      </c>
      <c r="AC29">
        <v>14644.378000000001</v>
      </c>
      <c r="AD29">
        <v>12574.879000000001</v>
      </c>
      <c r="AE29">
        <v>8479.4539999999997</v>
      </c>
      <c r="AF29">
        <v>5606.9639999999999</v>
      </c>
      <c r="AG29">
        <v>3947.364</v>
      </c>
      <c r="AH29">
        <v>2801.779</v>
      </c>
    </row>
    <row r="30" spans="1:34" x14ac:dyDescent="0.35">
      <c r="A30" t="s">
        <v>199</v>
      </c>
      <c r="B30" t="s">
        <v>184</v>
      </c>
      <c r="C30" t="s">
        <v>615</v>
      </c>
      <c r="D30" t="s">
        <v>619</v>
      </c>
      <c r="E30" t="str" cm="1">
        <f t="array" ref="E30">IFERROR(INDEX('Eurostat-EPS Mapping'!$G$3:$G$35,MATCH('Eurostat_nrg_bal_c EU28'!B30,'Eurostat-EPS Mapping'!$E$3:$E$35,0),0),"")</f>
        <v/>
      </c>
      <c r="F30">
        <v>183338.91099999999</v>
      </c>
      <c r="G30">
        <v>193489.592</v>
      </c>
      <c r="H30">
        <v>185399.48499999999</v>
      </c>
      <c r="I30">
        <v>182915.049</v>
      </c>
      <c r="J30">
        <v>175753.29500000001</v>
      </c>
      <c r="K30">
        <v>159202.56400000001</v>
      </c>
      <c r="L30">
        <v>139084.23000000001</v>
      </c>
      <c r="M30">
        <v>93798.648000000001</v>
      </c>
      <c r="N30">
        <v>77043.164999999994</v>
      </c>
      <c r="O30">
        <v>57676.453000000001</v>
      </c>
      <c r="P30">
        <v>47969.955999999998</v>
      </c>
      <c r="Q30">
        <v>41791.091</v>
      </c>
      <c r="R30">
        <v>36343.084000000003</v>
      </c>
      <c r="S30">
        <v>31871.575000000001</v>
      </c>
      <c r="T30">
        <v>29177.027999999998</v>
      </c>
      <c r="U30">
        <v>27658.541000000001</v>
      </c>
      <c r="V30">
        <v>23999.771000000001</v>
      </c>
      <c r="W30">
        <v>22115.111000000001</v>
      </c>
      <c r="X30">
        <v>20281.921999999999</v>
      </c>
      <c r="Y30">
        <v>17927.650000000001</v>
      </c>
      <c r="Z30">
        <v>16475.227999999999</v>
      </c>
      <c r="AA30">
        <v>15091.290999999999</v>
      </c>
      <c r="AB30">
        <v>12789.455</v>
      </c>
      <c r="AC30">
        <v>11840.746999999999</v>
      </c>
      <c r="AD30">
        <v>9737.9189999999999</v>
      </c>
      <c r="AE30">
        <v>8976.5149999999994</v>
      </c>
      <c r="AF30">
        <v>8338.39</v>
      </c>
      <c r="AG30">
        <v>7562.3059999999996</v>
      </c>
      <c r="AH30">
        <v>6787.41</v>
      </c>
    </row>
    <row r="31" spans="1:34" x14ac:dyDescent="0.35">
      <c r="A31" t="s">
        <v>199</v>
      </c>
      <c r="B31" t="s">
        <v>206</v>
      </c>
      <c r="C31" t="s">
        <v>615</v>
      </c>
      <c r="D31" t="s">
        <v>619</v>
      </c>
      <c r="E31" t="str" cm="1">
        <f t="array" ref="E31">IFERROR(INDEX('Eurostat-EPS Mapping'!$G$3:$G$35,MATCH('Eurostat_nrg_bal_c EU28'!B31,'Eurostat-EPS Mapping'!$E$3:$E$35,0),0),"")</f>
        <v/>
      </c>
      <c r="F31">
        <v>442700.51299999998</v>
      </c>
      <c r="G31">
        <v>408677.13400000002</v>
      </c>
      <c r="H31">
        <v>381107.34100000001</v>
      </c>
      <c r="I31">
        <v>370070.50599999999</v>
      </c>
      <c r="J31">
        <v>333965.18099999998</v>
      </c>
      <c r="K31">
        <v>292840.74900000001</v>
      </c>
      <c r="L31">
        <v>243920.136</v>
      </c>
      <c r="M31">
        <v>164063.33499999999</v>
      </c>
      <c r="N31">
        <v>81011.304999999993</v>
      </c>
      <c r="O31">
        <v>50475.531999999999</v>
      </c>
      <c r="P31">
        <v>26778.506000000001</v>
      </c>
      <c r="Q31">
        <v>13609.861999999999</v>
      </c>
      <c r="R31">
        <v>9000.5939999999991</v>
      </c>
      <c r="S31">
        <v>5280.7079999999996</v>
      </c>
      <c r="T31">
        <v>2501.7060000000001</v>
      </c>
      <c r="U31">
        <v>1505.807</v>
      </c>
      <c r="V31">
        <v>968.16300000000001</v>
      </c>
      <c r="W31">
        <v>656.36</v>
      </c>
      <c r="X31">
        <v>411.19200000000001</v>
      </c>
      <c r="Y31">
        <v>316.661</v>
      </c>
      <c r="Z31">
        <v>303.584</v>
      </c>
      <c r="AA31">
        <v>221.184</v>
      </c>
      <c r="AB31">
        <v>184.608</v>
      </c>
      <c r="AC31">
        <v>165.45599999999999</v>
      </c>
      <c r="AD31">
        <v>137.05600000000001</v>
      </c>
      <c r="AE31">
        <v>112.363</v>
      </c>
      <c r="AF31">
        <v>101.196</v>
      </c>
      <c r="AG31">
        <v>68.94</v>
      </c>
      <c r="AH31">
        <v>57.15</v>
      </c>
    </row>
    <row r="32" spans="1:34" x14ac:dyDescent="0.35">
      <c r="A32" t="s">
        <v>199</v>
      </c>
      <c r="B32" t="s">
        <v>208</v>
      </c>
      <c r="C32" t="s">
        <v>615</v>
      </c>
      <c r="D32" t="s">
        <v>619</v>
      </c>
      <c r="E32" t="str" cm="1">
        <f t="array" ref="E32">IFERROR(INDEX('Eurostat-EPS Mapping'!$G$3:$G$35,MATCH('Eurostat_nrg_bal_c EU28'!B32,'Eurostat-EPS Mapping'!$E$3:$E$35,0),0),"")</f>
        <v/>
      </c>
      <c r="F32">
        <v>1761.221</v>
      </c>
      <c r="G32">
        <v>1893.2619999999999</v>
      </c>
      <c r="H32">
        <v>1802.0519999999999</v>
      </c>
      <c r="I32">
        <v>1761.998</v>
      </c>
      <c r="J32">
        <v>1737.915</v>
      </c>
      <c r="K32">
        <v>1505.9880000000001</v>
      </c>
      <c r="L32">
        <v>1663.8920000000001</v>
      </c>
      <c r="M32">
        <v>1721.585</v>
      </c>
      <c r="N32">
        <v>1721.8109999999999</v>
      </c>
      <c r="O32">
        <v>1615.759</v>
      </c>
      <c r="P32">
        <v>1674.558</v>
      </c>
      <c r="Q32">
        <v>1675.1120000000001</v>
      </c>
      <c r="R32">
        <v>1671.3720000000001</v>
      </c>
      <c r="S32">
        <v>1731.33</v>
      </c>
      <c r="T32">
        <v>1692.76</v>
      </c>
      <c r="U32">
        <v>1765.4190000000001</v>
      </c>
      <c r="V32">
        <v>1780.146</v>
      </c>
      <c r="W32">
        <v>1745.8420000000001</v>
      </c>
      <c r="X32">
        <v>1826.3050000000001</v>
      </c>
      <c r="Y32">
        <v>1853.9749999999999</v>
      </c>
      <c r="Z32">
        <v>1878.095</v>
      </c>
      <c r="AA32">
        <v>1834.25</v>
      </c>
      <c r="AB32">
        <v>1766.3440000000001</v>
      </c>
      <c r="AC32">
        <v>1826.6980000000001</v>
      </c>
      <c r="AD32">
        <v>1804.982</v>
      </c>
      <c r="AE32">
        <v>1779.278</v>
      </c>
      <c r="AF32">
        <v>1858.421</v>
      </c>
      <c r="AG32">
        <v>1862.2619999999999</v>
      </c>
      <c r="AH32">
        <v>1809.623</v>
      </c>
    </row>
    <row r="33" spans="1:34" x14ac:dyDescent="0.35">
      <c r="A33" t="s">
        <v>199</v>
      </c>
      <c r="B33" t="s">
        <v>210</v>
      </c>
      <c r="C33" t="s">
        <v>615</v>
      </c>
      <c r="D33" t="s">
        <v>619</v>
      </c>
      <c r="E33" t="str" cm="1">
        <f t="array" ref="E33">IFERROR(INDEX('Eurostat-EPS Mapping'!$G$3:$G$35,MATCH('Eurostat_nrg_bal_c EU28'!B33,'Eurostat-EPS Mapping'!$E$3:$E$35,0),0),"")</f>
        <v/>
      </c>
      <c r="F33">
        <v>524717.505</v>
      </c>
      <c r="G33">
        <v>496028.56800000003</v>
      </c>
      <c r="H33">
        <v>333933.72899999999</v>
      </c>
      <c r="I33">
        <v>301705.04800000001</v>
      </c>
      <c r="J33">
        <v>239674.42499999999</v>
      </c>
      <c r="K33">
        <v>201757.481</v>
      </c>
      <c r="L33">
        <v>181960.32800000001</v>
      </c>
      <c r="M33">
        <v>158639.76199999999</v>
      </c>
      <c r="N33">
        <v>99659.554000000004</v>
      </c>
      <c r="O33">
        <v>79673.067999999999</v>
      </c>
      <c r="P33">
        <v>63537.167000000001</v>
      </c>
      <c r="Q33">
        <v>47428.103999999999</v>
      </c>
      <c r="R33">
        <v>35855.091999999997</v>
      </c>
      <c r="S33">
        <v>26330.135999999999</v>
      </c>
      <c r="T33">
        <v>17528.809000000001</v>
      </c>
      <c r="U33">
        <v>11675.289000000001</v>
      </c>
      <c r="V33">
        <v>3977.1759999999999</v>
      </c>
      <c r="W33">
        <v>3743.2020000000002</v>
      </c>
      <c r="X33">
        <v>3567.3879999999999</v>
      </c>
      <c r="Y33">
        <v>3429.5030000000002</v>
      </c>
      <c r="Z33">
        <v>3284.1190000000001</v>
      </c>
      <c r="AA33">
        <v>3080.3969999999999</v>
      </c>
      <c r="AB33">
        <v>2895.4250000000002</v>
      </c>
      <c r="AC33">
        <v>2779.7489999999998</v>
      </c>
      <c r="AD33">
        <v>2635.893</v>
      </c>
      <c r="AE33">
        <v>2533.723</v>
      </c>
      <c r="AF33">
        <v>2341.9029999999998</v>
      </c>
      <c r="AG33">
        <v>2220.3609999999999</v>
      </c>
      <c r="AH33">
        <v>2267</v>
      </c>
    </row>
    <row r="34" spans="1:34" x14ac:dyDescent="0.35">
      <c r="A34" t="s">
        <v>199</v>
      </c>
      <c r="B34" t="s">
        <v>186</v>
      </c>
      <c r="C34" t="s">
        <v>615</v>
      </c>
      <c r="D34" t="s">
        <v>619</v>
      </c>
      <c r="E34" t="str" cm="1">
        <f t="array" ref="E34">IFERROR(INDEX('Eurostat-EPS Mapping'!$G$3:$G$35,MATCH('Eurostat_nrg_bal_c EU28'!B34,'Eurostat-EPS Mapping'!$E$3:$E$35,0),0),"")</f>
        <v/>
      </c>
      <c r="F34">
        <v>200842.38500000001</v>
      </c>
      <c r="G34">
        <v>173628.83499999999</v>
      </c>
      <c r="H34">
        <v>151945.538</v>
      </c>
      <c r="I34">
        <v>176524.38399999999</v>
      </c>
      <c r="J34">
        <v>178058.595</v>
      </c>
      <c r="K34">
        <v>182547.9</v>
      </c>
      <c r="L34">
        <v>167284.4</v>
      </c>
      <c r="M34">
        <v>166732.6</v>
      </c>
      <c r="N34">
        <v>161397</v>
      </c>
      <c r="O34">
        <v>134451</v>
      </c>
      <c r="P34">
        <v>142957.79</v>
      </c>
      <c r="Q34">
        <v>148465.856</v>
      </c>
      <c r="R34">
        <v>125022.65</v>
      </c>
      <c r="S34">
        <v>129422.17</v>
      </c>
      <c r="T34">
        <v>124117.91</v>
      </c>
      <c r="U34">
        <v>132092.04</v>
      </c>
      <c r="V34">
        <v>111104</v>
      </c>
      <c r="W34">
        <v>106186.86</v>
      </c>
      <c r="X34">
        <v>108334.026</v>
      </c>
      <c r="Y34">
        <v>97828.797999999995</v>
      </c>
      <c r="Z34">
        <v>112824.128</v>
      </c>
      <c r="AA34">
        <v>130597.64</v>
      </c>
      <c r="AB34">
        <v>133852.74</v>
      </c>
      <c r="AC34">
        <v>122372.14</v>
      </c>
      <c r="AD34">
        <v>130770</v>
      </c>
      <c r="AE34">
        <v>134235</v>
      </c>
      <c r="AF34">
        <v>169641</v>
      </c>
      <c r="AG34">
        <v>176508</v>
      </c>
      <c r="AH34">
        <v>202374</v>
      </c>
    </row>
    <row r="35" spans="1:34" x14ac:dyDescent="0.35">
      <c r="A35" t="s">
        <v>199</v>
      </c>
      <c r="B35" t="s">
        <v>188</v>
      </c>
      <c r="C35" t="s">
        <v>615</v>
      </c>
      <c r="D35" t="s">
        <v>619</v>
      </c>
      <c r="E35" t="str" cm="1">
        <f t="array" ref="E35">IFERROR(INDEX('Eurostat-EPS Mapping'!$G$3:$G$35,MATCH('Eurostat_nrg_bal_c EU28'!B35,'Eurostat-EPS Mapping'!$E$3:$E$35,0),0),"")</f>
        <v/>
      </c>
      <c r="F35">
        <v>31652962.280999999</v>
      </c>
      <c r="G35">
        <v>31798524.609000001</v>
      </c>
      <c r="H35">
        <v>31839461.965</v>
      </c>
      <c r="I35">
        <v>32417880.401999999</v>
      </c>
      <c r="J35">
        <v>32637031.168000001</v>
      </c>
      <c r="K35">
        <v>33392029.405000001</v>
      </c>
      <c r="L35">
        <v>33631229.924000002</v>
      </c>
      <c r="M35">
        <v>33943105.523999996</v>
      </c>
      <c r="N35">
        <v>35263189.891000003</v>
      </c>
      <c r="O35">
        <v>34510039.079000004</v>
      </c>
      <c r="P35">
        <v>36236892.792000003</v>
      </c>
      <c r="Q35">
        <v>36248805.879000001</v>
      </c>
      <c r="R35">
        <v>37262649.395000003</v>
      </c>
      <c r="S35">
        <v>38011063.526000001</v>
      </c>
      <c r="T35">
        <v>39140177.702</v>
      </c>
      <c r="U35">
        <v>39406273.566</v>
      </c>
      <c r="V35">
        <v>39705083.310999997</v>
      </c>
      <c r="W35">
        <v>39650152.899999999</v>
      </c>
      <c r="X35">
        <v>39676710.277999997</v>
      </c>
      <c r="Y35">
        <v>40029450.919</v>
      </c>
      <c r="Z35">
        <v>40000506.659999996</v>
      </c>
      <c r="AA35">
        <v>41131315.946999997</v>
      </c>
      <c r="AB35">
        <v>41461993.711999997</v>
      </c>
      <c r="AC35">
        <v>40258616.177000001</v>
      </c>
      <c r="AD35">
        <v>39668120.027000003</v>
      </c>
      <c r="AE35">
        <v>39019633.262999997</v>
      </c>
      <c r="AF35">
        <v>38846492.663999997</v>
      </c>
      <c r="AG35">
        <v>39295154.810000002</v>
      </c>
      <c r="AH35">
        <v>39664920.181000002</v>
      </c>
    </row>
    <row r="36" spans="1:34" x14ac:dyDescent="0.35">
      <c r="A36" t="s">
        <v>199</v>
      </c>
      <c r="B36" t="s">
        <v>190</v>
      </c>
      <c r="C36" t="s">
        <v>615</v>
      </c>
      <c r="D36" t="s">
        <v>619</v>
      </c>
      <c r="E36" t="str" cm="1">
        <f t="array" ref="E36">IFERROR(INDEX('Eurostat-EPS Mapping'!$G$3:$G$35,MATCH('Eurostat_nrg_bal_c EU28'!B36,'Eurostat-EPS Mapping'!$E$3:$E$35,0),0),"")</f>
        <v/>
      </c>
      <c r="F36">
        <v>190014.82199999999</v>
      </c>
      <c r="G36">
        <v>176143.524</v>
      </c>
      <c r="H36">
        <v>195352.239</v>
      </c>
      <c r="I36">
        <v>173806.215</v>
      </c>
      <c r="J36">
        <v>167884.834</v>
      </c>
      <c r="K36">
        <v>155817.58600000001</v>
      </c>
      <c r="L36">
        <v>168976.29800000001</v>
      </c>
      <c r="M36">
        <v>169196.20600000001</v>
      </c>
      <c r="N36">
        <v>142371.69899999999</v>
      </c>
      <c r="O36">
        <v>130272.781</v>
      </c>
      <c r="P36">
        <v>104490.448</v>
      </c>
      <c r="Q36">
        <v>77262.180999999997</v>
      </c>
      <c r="R36">
        <v>68968.114000000001</v>
      </c>
      <c r="S36">
        <v>67366.763999999996</v>
      </c>
      <c r="T36">
        <v>72965.388000000006</v>
      </c>
      <c r="U36">
        <v>72963.430999999997</v>
      </c>
      <c r="V36">
        <v>126037.64599999999</v>
      </c>
      <c r="W36">
        <v>130947.715</v>
      </c>
      <c r="X36">
        <v>100267.442</v>
      </c>
      <c r="Y36">
        <v>93735</v>
      </c>
      <c r="Z36">
        <v>109636</v>
      </c>
      <c r="AA36">
        <v>120378</v>
      </c>
      <c r="AB36">
        <v>120362</v>
      </c>
      <c r="AC36">
        <v>126453</v>
      </c>
      <c r="AD36">
        <v>106532</v>
      </c>
      <c r="AE36">
        <v>91376</v>
      </c>
      <c r="AF36">
        <v>95805</v>
      </c>
      <c r="AG36">
        <v>78119</v>
      </c>
      <c r="AH36">
        <v>73662</v>
      </c>
    </row>
    <row r="37" spans="1:34" x14ac:dyDescent="0.35">
      <c r="A37" t="s">
        <v>199</v>
      </c>
      <c r="B37" t="s">
        <v>192</v>
      </c>
      <c r="C37" t="s">
        <v>615</v>
      </c>
      <c r="D37" t="s">
        <v>619</v>
      </c>
      <c r="E37" t="str" cm="1">
        <f t="array" ref="E37">IFERROR(INDEX('Eurostat-EPS Mapping'!$G$3:$G$35,MATCH('Eurostat_nrg_bal_c EU28'!B37,'Eurostat-EPS Mapping'!$E$3:$E$35,0),0),"")</f>
        <v>municipal solid waste</v>
      </c>
      <c r="F37">
        <v>610656.88600000006</v>
      </c>
      <c r="G37">
        <v>596659.69499999995</v>
      </c>
      <c r="H37">
        <v>603629.79</v>
      </c>
      <c r="I37">
        <v>550204.90700000001</v>
      </c>
      <c r="J37">
        <v>536486.47400000005</v>
      </c>
      <c r="K37">
        <v>507575.36700000003</v>
      </c>
      <c r="L37">
        <v>499186.29200000002</v>
      </c>
      <c r="M37">
        <v>493879.23800000001</v>
      </c>
      <c r="N37">
        <v>459708.38900000002</v>
      </c>
      <c r="O37">
        <v>436620.962</v>
      </c>
      <c r="P37">
        <v>403079.44099999999</v>
      </c>
      <c r="Q37">
        <v>375302.67300000001</v>
      </c>
      <c r="R37">
        <v>354556.326</v>
      </c>
      <c r="S37">
        <v>328248.402</v>
      </c>
      <c r="T37">
        <v>301538.277</v>
      </c>
      <c r="U37">
        <v>286031.49200000003</v>
      </c>
      <c r="V37">
        <v>296456.57799999998</v>
      </c>
      <c r="W37">
        <v>297591.95299999998</v>
      </c>
      <c r="X37">
        <v>253637.38399999999</v>
      </c>
      <c r="Y37">
        <v>240735</v>
      </c>
      <c r="Z37">
        <v>244024</v>
      </c>
      <c r="AA37">
        <v>247920</v>
      </c>
      <c r="AB37">
        <v>240334</v>
      </c>
      <c r="AC37">
        <v>236883</v>
      </c>
      <c r="AD37">
        <v>204691</v>
      </c>
      <c r="AE37">
        <v>186266</v>
      </c>
      <c r="AF37">
        <v>186391</v>
      </c>
      <c r="AG37">
        <v>166435</v>
      </c>
      <c r="AH37">
        <v>158352</v>
      </c>
    </row>
    <row r="38" spans="1:34" x14ac:dyDescent="0.35">
      <c r="A38" t="s">
        <v>199</v>
      </c>
      <c r="B38" t="s">
        <v>194</v>
      </c>
      <c r="C38" t="s">
        <v>615</v>
      </c>
      <c r="D38" t="s">
        <v>619</v>
      </c>
      <c r="E38" t="str" cm="1">
        <f t="array" ref="E38">IFERROR(INDEX('Eurostat-EPS Mapping'!$G$3:$G$35,MATCH('Eurostat_nrg_bal_c EU28'!B38,'Eurostat-EPS Mapping'!$E$3:$E$35,0),0),"")</f>
        <v>municipal solid waste</v>
      </c>
      <c r="F38">
        <v>418404.79</v>
      </c>
      <c r="G38">
        <v>416880.31400000001</v>
      </c>
      <c r="H38">
        <v>404613.886</v>
      </c>
      <c r="I38">
        <v>389957.30099999998</v>
      </c>
      <c r="J38">
        <v>377865.25799999997</v>
      </c>
      <c r="K38">
        <v>361629.46500000003</v>
      </c>
      <c r="L38">
        <v>348500.86499999999</v>
      </c>
      <c r="M38">
        <v>340778.29499999998</v>
      </c>
      <c r="N38">
        <v>328467.76899999997</v>
      </c>
      <c r="O38">
        <v>311355.93400000001</v>
      </c>
      <c r="P38">
        <v>304845.21299999999</v>
      </c>
      <c r="Q38">
        <v>303521.21500000003</v>
      </c>
      <c r="R38">
        <v>271998.853</v>
      </c>
      <c r="S38">
        <v>250896.52799999999</v>
      </c>
      <c r="T38">
        <v>220364.53599999999</v>
      </c>
      <c r="U38">
        <v>206601.859</v>
      </c>
      <c r="V38">
        <v>171383.68799999999</v>
      </c>
      <c r="W38">
        <v>167654.50399999999</v>
      </c>
      <c r="X38">
        <v>159132.636</v>
      </c>
      <c r="Y38">
        <v>150685</v>
      </c>
      <c r="Z38">
        <v>137714</v>
      </c>
      <c r="AA38">
        <v>128410</v>
      </c>
      <c r="AB38">
        <v>120999</v>
      </c>
      <c r="AC38">
        <v>111408</v>
      </c>
      <c r="AD38">
        <v>100072</v>
      </c>
      <c r="AE38">
        <v>97447</v>
      </c>
      <c r="AF38">
        <v>93160</v>
      </c>
      <c r="AG38">
        <v>90950</v>
      </c>
      <c r="AH38">
        <v>87679</v>
      </c>
    </row>
    <row r="39" spans="1:34" x14ac:dyDescent="0.35">
      <c r="A39" t="s">
        <v>199</v>
      </c>
      <c r="B39" t="s">
        <v>196</v>
      </c>
      <c r="C39" t="s">
        <v>615</v>
      </c>
      <c r="D39" t="s">
        <v>619</v>
      </c>
      <c r="E39" t="str" cm="1">
        <f t="array" ref="E39">IFERROR(INDEX('Eurostat-EPS Mapping'!$G$3:$G$35,MATCH('Eurostat_nrg_bal_c EU28'!B39,'Eurostat-EPS Mapping'!$E$3:$E$35,0),0),"")</f>
        <v/>
      </c>
      <c r="F39">
        <v>420642.06400000001</v>
      </c>
      <c r="G39">
        <v>420516.17099999997</v>
      </c>
      <c r="H39">
        <v>408277.55099999998</v>
      </c>
      <c r="I39">
        <v>376398.69199999998</v>
      </c>
      <c r="J39">
        <v>368601.64</v>
      </c>
      <c r="K39">
        <v>351757.78100000002</v>
      </c>
      <c r="L39">
        <v>330209.99400000001</v>
      </c>
      <c r="M39">
        <v>324683.03200000001</v>
      </c>
      <c r="N39">
        <v>317336.69</v>
      </c>
      <c r="O39">
        <v>306348.18099999998</v>
      </c>
      <c r="P39">
        <v>298588.99300000002</v>
      </c>
      <c r="Q39">
        <v>298040.49200000003</v>
      </c>
      <c r="R39">
        <v>285588.212</v>
      </c>
      <c r="S39">
        <v>260881.63800000001</v>
      </c>
      <c r="T39">
        <v>228572.889</v>
      </c>
      <c r="U39">
        <v>213068.06099999999</v>
      </c>
      <c r="V39">
        <v>170418.932</v>
      </c>
      <c r="W39">
        <v>166644.23800000001</v>
      </c>
      <c r="X39">
        <v>153369.94200000001</v>
      </c>
      <c r="Y39">
        <v>147000</v>
      </c>
      <c r="Z39">
        <v>134388</v>
      </c>
      <c r="AA39">
        <v>127542</v>
      </c>
      <c r="AB39">
        <v>119972</v>
      </c>
      <c r="AC39">
        <v>110430</v>
      </c>
      <c r="AD39">
        <v>98159</v>
      </c>
      <c r="AE39">
        <v>94890</v>
      </c>
      <c r="AF39">
        <v>90586</v>
      </c>
      <c r="AG39">
        <v>88316</v>
      </c>
      <c r="AH39">
        <v>84690</v>
      </c>
    </row>
    <row r="40" spans="1:34" x14ac:dyDescent="0.35">
      <c r="A40" t="s">
        <v>198</v>
      </c>
      <c r="B40" t="s">
        <v>77</v>
      </c>
      <c r="C40" t="s">
        <v>615</v>
      </c>
      <c r="D40" t="s">
        <v>619</v>
      </c>
      <c r="E40" t="str" cm="1">
        <f t="array" ref="E40">IFERROR(INDEX('Eurostat-EPS Mapping'!$G$3:$G$35,MATCH('Eurostat_nrg_bal_c EU28'!B40,'Eurostat-EPS Mapping'!$E$3:$E$35,0),0),"")</f>
        <v/>
      </c>
      <c r="F40">
        <v>1049953.923</v>
      </c>
      <c r="G40">
        <v>905064.12100000004</v>
      </c>
      <c r="H40">
        <v>863795.80099999998</v>
      </c>
      <c r="I40">
        <v>828505.72</v>
      </c>
      <c r="J40">
        <v>840734.72499999998</v>
      </c>
      <c r="K40">
        <v>714292.897</v>
      </c>
      <c r="L40">
        <v>704686.57299999997</v>
      </c>
      <c r="M40">
        <v>667771.27099999995</v>
      </c>
      <c r="N40">
        <v>577270.11100000003</v>
      </c>
      <c r="O40">
        <v>446133.18400000001</v>
      </c>
      <c r="P40">
        <v>384734.55300000001</v>
      </c>
      <c r="Q40">
        <v>318306.49300000002</v>
      </c>
      <c r="R40">
        <v>282539.79399999999</v>
      </c>
      <c r="S40">
        <v>212031.38800000001</v>
      </c>
      <c r="T40">
        <v>142335.68599999999</v>
      </c>
      <c r="U40">
        <v>105902.848</v>
      </c>
      <c r="V40">
        <v>75077.009999999995</v>
      </c>
      <c r="W40">
        <v>57626.707000000002</v>
      </c>
      <c r="X40">
        <v>51362.048000000003</v>
      </c>
      <c r="Y40">
        <v>41010.351000000002</v>
      </c>
      <c r="Z40">
        <v>37950.381999999998</v>
      </c>
      <c r="AA40">
        <v>34465.357000000004</v>
      </c>
      <c r="AB40">
        <v>28645.634999999998</v>
      </c>
      <c r="AC40">
        <v>27843.702000000001</v>
      </c>
      <c r="AD40">
        <v>25126.275000000001</v>
      </c>
      <c r="AE40">
        <v>22887.510999999999</v>
      </c>
      <c r="AF40">
        <v>19597.446</v>
      </c>
      <c r="AG40">
        <v>18625.477999999999</v>
      </c>
      <c r="AH40">
        <v>17105.053</v>
      </c>
    </row>
    <row r="41" spans="1:34" x14ac:dyDescent="0.35">
      <c r="A41" t="s">
        <v>198</v>
      </c>
      <c r="B41" t="s">
        <v>79</v>
      </c>
      <c r="C41" t="s">
        <v>615</v>
      </c>
      <c r="D41" t="s">
        <v>619</v>
      </c>
      <c r="E41" t="str" cm="1">
        <f t="array" ref="E41">IFERROR(INDEX('Eurostat-EPS Mapping'!$G$3:$G$35,MATCH('Eurostat_nrg_bal_c EU28'!B41,'Eurostat-EPS Mapping'!$E$3:$E$35,0),0),"")</f>
        <v/>
      </c>
      <c r="F41">
        <v>4681193.53</v>
      </c>
      <c r="G41">
        <v>4837644.7929999996</v>
      </c>
      <c r="H41">
        <v>4844732.4189999998</v>
      </c>
      <c r="I41">
        <v>5349060.102</v>
      </c>
      <c r="J41">
        <v>5944035.2209999999</v>
      </c>
      <c r="K41">
        <v>6140991.1550000003</v>
      </c>
      <c r="L41">
        <v>6061231.0240000002</v>
      </c>
      <c r="M41">
        <v>5819943.665</v>
      </c>
      <c r="N41">
        <v>5480075.602</v>
      </c>
      <c r="O41">
        <v>5323303.0389999999</v>
      </c>
      <c r="P41">
        <v>6571041.057</v>
      </c>
      <c r="Q41">
        <v>6648698.7470000004</v>
      </c>
      <c r="R41">
        <v>6818505.5980000002</v>
      </c>
      <c r="S41">
        <v>6231111.4309999999</v>
      </c>
      <c r="T41">
        <v>6300540.8099999996</v>
      </c>
      <c r="U41">
        <v>5878530.8530000001</v>
      </c>
      <c r="V41">
        <v>5606764.6979999999</v>
      </c>
      <c r="W41">
        <v>5709558.0889999997</v>
      </c>
      <c r="X41">
        <v>5249818.4879999999</v>
      </c>
      <c r="Y41">
        <v>4737311.46</v>
      </c>
      <c r="Z41">
        <v>4973789.5250000004</v>
      </c>
      <c r="AA41">
        <v>4922863.7910000002</v>
      </c>
      <c r="AB41">
        <v>4826558.4939999999</v>
      </c>
      <c r="AC41">
        <v>4768563.5190000003</v>
      </c>
      <c r="AD41">
        <v>4528849.4840000002</v>
      </c>
      <c r="AE41">
        <v>4386948.7680000002</v>
      </c>
      <c r="AF41">
        <v>5041891.76</v>
      </c>
      <c r="AG41">
        <v>5183660.7649999997</v>
      </c>
      <c r="AH41">
        <v>5056741.5199999996</v>
      </c>
    </row>
    <row r="42" spans="1:34" x14ac:dyDescent="0.35">
      <c r="A42" t="s">
        <v>198</v>
      </c>
      <c r="B42" t="s">
        <v>81</v>
      </c>
      <c r="C42" t="s">
        <v>615</v>
      </c>
      <c r="D42" t="s">
        <v>619</v>
      </c>
      <c r="E42" t="str" cm="1">
        <f t="array" ref="E42">IFERROR(INDEX('Eurostat-EPS Mapping'!$G$3:$G$35,MATCH('Eurostat_nrg_bal_c EU28'!B42,'Eurostat-EPS Mapping'!$E$3:$E$35,0),0),"")</f>
        <v>hard coal</v>
      </c>
      <c r="F42">
        <v>114627.702</v>
      </c>
      <c r="G42">
        <v>102205.599</v>
      </c>
      <c r="H42">
        <v>92910.97</v>
      </c>
      <c r="I42">
        <v>137510.03099999999</v>
      </c>
      <c r="J42">
        <v>140159.85200000001</v>
      </c>
      <c r="K42">
        <v>156504.74299999999</v>
      </c>
      <c r="L42">
        <v>177046.21599999999</v>
      </c>
      <c r="M42">
        <v>197282.307</v>
      </c>
      <c r="N42">
        <v>125883.37300000001</v>
      </c>
      <c r="O42">
        <v>120472.992</v>
      </c>
      <c r="P42">
        <v>164737.516</v>
      </c>
      <c r="Q42">
        <v>129131.01700000001</v>
      </c>
      <c r="R42">
        <v>97519.933999999994</v>
      </c>
      <c r="S42">
        <v>119570.284</v>
      </c>
      <c r="T42">
        <v>123341.72500000001</v>
      </c>
      <c r="U42">
        <v>90357.805999999997</v>
      </c>
      <c r="V42">
        <v>36555.313999999998</v>
      </c>
      <c r="W42">
        <v>4055.674</v>
      </c>
      <c r="X42">
        <v>4136.1279999999997</v>
      </c>
      <c r="Y42">
        <v>3561.221</v>
      </c>
      <c r="Z42">
        <v>3699.19</v>
      </c>
      <c r="AA42">
        <v>2838.723</v>
      </c>
      <c r="AB42">
        <v>5408.4970000000003</v>
      </c>
      <c r="AC42">
        <v>4421.2969999999996</v>
      </c>
      <c r="AD42">
        <v>5138.3100000000004</v>
      </c>
      <c r="AE42">
        <v>8461.1759999999995</v>
      </c>
      <c r="AF42">
        <v>8844.491</v>
      </c>
      <c r="AG42">
        <v>7492.7110000000002</v>
      </c>
      <c r="AH42">
        <v>8858.1110000000008</v>
      </c>
    </row>
    <row r="43" spans="1:34" x14ac:dyDescent="0.35">
      <c r="A43" t="s">
        <v>198</v>
      </c>
      <c r="B43" t="s">
        <v>83</v>
      </c>
      <c r="C43" t="s">
        <v>615</v>
      </c>
      <c r="D43" t="s">
        <v>619</v>
      </c>
      <c r="E43" t="str" cm="1">
        <f t="array" ref="E43">IFERROR(INDEX('Eurostat-EPS Mapping'!$G$3:$G$35,MATCH('Eurostat_nrg_bal_c EU28'!B43,'Eurostat-EPS Mapping'!$E$3:$E$35,0),0),"")</f>
        <v>hard coal</v>
      </c>
      <c r="F43">
        <v>1274888.5349999999</v>
      </c>
      <c r="G43">
        <v>1305202.9820000001</v>
      </c>
      <c r="H43">
        <v>1246343.6129999999</v>
      </c>
      <c r="I43">
        <v>1167495.017</v>
      </c>
      <c r="J43">
        <v>1316816.4339999999</v>
      </c>
      <c r="K43">
        <v>1256623.656</v>
      </c>
      <c r="L43">
        <v>1290458.8219999999</v>
      </c>
      <c r="M43">
        <v>1361280.493</v>
      </c>
      <c r="N43">
        <v>1409510.764</v>
      </c>
      <c r="O43">
        <v>1061462.5120000001</v>
      </c>
      <c r="P43">
        <v>1643000.325</v>
      </c>
      <c r="Q43">
        <v>1694447.415</v>
      </c>
      <c r="R43">
        <v>1592698.827</v>
      </c>
      <c r="S43">
        <v>1525982.71</v>
      </c>
      <c r="T43">
        <v>1508856.6270000001</v>
      </c>
      <c r="U43">
        <v>1353256.615</v>
      </c>
      <c r="V43">
        <v>1383738.7420000001</v>
      </c>
      <c r="W43">
        <v>1491962.547</v>
      </c>
      <c r="X43">
        <v>1552631.406</v>
      </c>
      <c r="Y43">
        <v>1548992.0349999999</v>
      </c>
      <c r="Z43">
        <v>1738418.5090000001</v>
      </c>
      <c r="AA43">
        <v>1715109.848</v>
      </c>
      <c r="AB43">
        <v>1637066.2960000001</v>
      </c>
      <c r="AC43">
        <v>1621290.986</v>
      </c>
      <c r="AD43">
        <v>1562745.575</v>
      </c>
      <c r="AE43">
        <v>1508621.726</v>
      </c>
      <c r="AF43">
        <v>1603719.595</v>
      </c>
      <c r="AG43">
        <v>1611471.882</v>
      </c>
      <c r="AH43">
        <v>1703761.888</v>
      </c>
    </row>
    <row r="44" spans="1:34" x14ac:dyDescent="0.35">
      <c r="A44" t="s">
        <v>198</v>
      </c>
      <c r="B44" t="s">
        <v>84</v>
      </c>
      <c r="C44" t="s">
        <v>615</v>
      </c>
      <c r="D44" t="s">
        <v>619</v>
      </c>
      <c r="E44" t="str" cm="1">
        <f t="array" ref="E44">IFERROR(INDEX('Eurostat-EPS Mapping'!$G$3:$G$35,MATCH('Eurostat_nrg_bal_c EU28'!B44,'Eurostat-EPS Mapping'!$E$3:$E$35,0),0),"")</f>
        <v>hard coal</v>
      </c>
      <c r="F44">
        <v>2967920.6060000001</v>
      </c>
      <c r="G44">
        <v>3103786.2429999998</v>
      </c>
      <c r="H44">
        <v>3167996.426</v>
      </c>
      <c r="I44">
        <v>3678909.4550000001</v>
      </c>
      <c r="J44">
        <v>4075800.6680000001</v>
      </c>
      <c r="K44">
        <v>4350600.4519999996</v>
      </c>
      <c r="L44">
        <v>4254269.8859999999</v>
      </c>
      <c r="M44">
        <v>3904593.594</v>
      </c>
      <c r="N44">
        <v>3527282.889</v>
      </c>
      <c r="O44">
        <v>3842571.466</v>
      </c>
      <c r="P44">
        <v>4292445.3760000002</v>
      </c>
      <c r="Q44">
        <v>4336284.8969999999</v>
      </c>
      <c r="R44">
        <v>4663610.3890000004</v>
      </c>
      <c r="S44">
        <v>4148024.35</v>
      </c>
      <c r="T44">
        <v>4193464.2379999999</v>
      </c>
      <c r="U44">
        <v>3920566.5830000001</v>
      </c>
      <c r="V44">
        <v>3728518.2149999999</v>
      </c>
      <c r="W44">
        <v>3704208.5630000001</v>
      </c>
      <c r="X44">
        <v>3222803.67</v>
      </c>
      <c r="Y44">
        <v>2814467.67</v>
      </c>
      <c r="Z44">
        <v>2819095.58</v>
      </c>
      <c r="AA44">
        <v>2801230.4539999999</v>
      </c>
      <c r="AB44">
        <v>2771662.23</v>
      </c>
      <c r="AC44">
        <v>2702108.878</v>
      </c>
      <c r="AD44">
        <v>2537221.926</v>
      </c>
      <c r="AE44">
        <v>2462280.7769999998</v>
      </c>
      <c r="AF44">
        <v>3014332.03</v>
      </c>
      <c r="AG44">
        <v>3053227.2319999998</v>
      </c>
      <c r="AH44">
        <v>2770691.4789999998</v>
      </c>
    </row>
    <row r="45" spans="1:34" x14ac:dyDescent="0.35">
      <c r="A45" t="s">
        <v>198</v>
      </c>
      <c r="B45" t="s">
        <v>86</v>
      </c>
      <c r="C45" t="s">
        <v>615</v>
      </c>
      <c r="D45" t="s">
        <v>619</v>
      </c>
      <c r="E45" t="str" cm="1">
        <f t="array" ref="E45">IFERROR(INDEX('Eurostat-EPS Mapping'!$G$3:$G$35,MATCH('Eurostat_nrg_bal_c EU28'!B45,'Eurostat-EPS Mapping'!$E$3:$E$35,0),0),"")</f>
        <v>hard coal</v>
      </c>
      <c r="F45">
        <v>22714.438999999998</v>
      </c>
      <c r="G45">
        <v>25250.072</v>
      </c>
      <c r="H45">
        <v>29221.755000000001</v>
      </c>
      <c r="I45">
        <v>36664.478999999999</v>
      </c>
      <c r="J45">
        <v>34830.152000000002</v>
      </c>
      <c r="K45">
        <v>39842.139000000003</v>
      </c>
      <c r="L45">
        <v>49539.345999999998</v>
      </c>
      <c r="M45">
        <v>36829.671999999999</v>
      </c>
      <c r="N45">
        <v>42620.177000000003</v>
      </c>
      <c r="O45">
        <v>45543.993000000002</v>
      </c>
      <c r="P45">
        <v>61253.178</v>
      </c>
      <c r="Q45">
        <v>66764.373000000007</v>
      </c>
      <c r="R45">
        <v>49474.873</v>
      </c>
      <c r="S45">
        <v>47169.824000000001</v>
      </c>
      <c r="T45">
        <v>35852.006999999998</v>
      </c>
      <c r="U45">
        <v>22757.530999999999</v>
      </c>
      <c r="V45">
        <v>20896.661</v>
      </c>
      <c r="W45">
        <v>18100.937999999998</v>
      </c>
      <c r="X45">
        <v>21044.02</v>
      </c>
      <c r="Y45">
        <v>18609.276999999998</v>
      </c>
      <c r="Z45">
        <v>13360.876</v>
      </c>
      <c r="AA45">
        <v>18707.651999999998</v>
      </c>
      <c r="AB45">
        <v>19301.883000000002</v>
      </c>
      <c r="AC45">
        <v>21254.190999999999</v>
      </c>
      <c r="AD45">
        <v>16368.571</v>
      </c>
      <c r="AE45">
        <v>13428.616</v>
      </c>
      <c r="AF45">
        <v>15900.938</v>
      </c>
      <c r="AG45">
        <v>39735.339</v>
      </c>
      <c r="AH45">
        <v>23198.792000000001</v>
      </c>
    </row>
    <row r="46" spans="1:34" x14ac:dyDescent="0.35">
      <c r="A46" t="s">
        <v>198</v>
      </c>
      <c r="B46" t="s">
        <v>88</v>
      </c>
      <c r="C46" t="s">
        <v>615</v>
      </c>
      <c r="D46" t="s">
        <v>619</v>
      </c>
      <c r="E46" t="str" cm="1">
        <f t="array" ref="E46">IFERROR(INDEX('Eurostat-EPS Mapping'!$G$3:$G$35,MATCH('Eurostat_nrg_bal_c EU28'!B46,'Eurostat-EPS Mapping'!$E$3:$E$35,0),0),"")</f>
        <v>lignite</v>
      </c>
      <c r="F46">
        <v>19140.008999999998</v>
      </c>
      <c r="G46">
        <v>20819.089</v>
      </c>
      <c r="H46">
        <v>17661.194</v>
      </c>
      <c r="I46">
        <v>28539.116000000002</v>
      </c>
      <c r="J46">
        <v>32955.31</v>
      </c>
      <c r="K46">
        <v>20672.057000000001</v>
      </c>
      <c r="L46">
        <v>21775.672999999999</v>
      </c>
      <c r="M46">
        <v>17494.982</v>
      </c>
      <c r="N46">
        <v>16026.976000000001</v>
      </c>
      <c r="O46">
        <v>19522.27</v>
      </c>
      <c r="P46">
        <v>23696.991000000002</v>
      </c>
      <c r="Q46">
        <v>23866.498</v>
      </c>
      <c r="R46">
        <v>21776.073</v>
      </c>
      <c r="S46">
        <v>16266.835999999999</v>
      </c>
      <c r="T46">
        <v>12451.486000000001</v>
      </c>
      <c r="U46">
        <v>28065.692999999999</v>
      </c>
      <c r="V46">
        <v>23893.918000000001</v>
      </c>
      <c r="W46">
        <v>52228.205999999998</v>
      </c>
      <c r="X46">
        <v>44856.394</v>
      </c>
      <c r="Y46">
        <v>52999.256000000001</v>
      </c>
      <c r="Z46">
        <v>58421.165000000001</v>
      </c>
      <c r="AA46">
        <v>79015.16</v>
      </c>
      <c r="AB46">
        <v>99379.921000000002</v>
      </c>
      <c r="AC46">
        <v>83614.137000000002</v>
      </c>
      <c r="AD46">
        <v>102213.276</v>
      </c>
      <c r="AE46">
        <v>127897.09299999999</v>
      </c>
      <c r="AF46">
        <v>146529.326</v>
      </c>
      <c r="AG46">
        <v>174481.823</v>
      </c>
      <c r="AH46">
        <v>167722.481</v>
      </c>
    </row>
    <row r="47" spans="1:34" x14ac:dyDescent="0.35">
      <c r="A47" t="s">
        <v>198</v>
      </c>
      <c r="B47" t="s">
        <v>89</v>
      </c>
      <c r="C47" t="s">
        <v>615</v>
      </c>
      <c r="D47" t="s">
        <v>619</v>
      </c>
      <c r="E47" t="str" cm="1">
        <f t="array" ref="E47">IFERROR(INDEX('Eurostat-EPS Mapping'!$G$3:$G$35,MATCH('Eurostat_nrg_bal_c EU28'!B47,'Eurostat-EPS Mapping'!$E$3:$E$35,0),0),"")</f>
        <v>hard coal</v>
      </c>
      <c r="F47">
        <v>239256.321</v>
      </c>
      <c r="G47">
        <v>236789.50599999999</v>
      </c>
      <c r="H47">
        <v>245179.497</v>
      </c>
      <c r="I47">
        <v>253641.53</v>
      </c>
      <c r="J47">
        <v>297266.34499999997</v>
      </c>
      <c r="K47">
        <v>269546.3</v>
      </c>
      <c r="L47">
        <v>222597.70199999999</v>
      </c>
      <c r="M47">
        <v>256711.41099999999</v>
      </c>
      <c r="N47">
        <v>312344.24699999997</v>
      </c>
      <c r="O47">
        <v>197894.31899999999</v>
      </c>
      <c r="P47">
        <v>350408.239</v>
      </c>
      <c r="Q47">
        <v>364073.815</v>
      </c>
      <c r="R47">
        <v>358524.9</v>
      </c>
      <c r="S47">
        <v>343649.60800000001</v>
      </c>
      <c r="T47">
        <v>394445.484</v>
      </c>
      <c r="U47">
        <v>434549.81199999998</v>
      </c>
      <c r="V47">
        <v>383999.016</v>
      </c>
      <c r="W47">
        <v>418129.72</v>
      </c>
      <c r="X47">
        <v>384821.67599999998</v>
      </c>
      <c r="Y47">
        <v>285055.54200000002</v>
      </c>
      <c r="Z47">
        <v>320707.52100000001</v>
      </c>
      <c r="AA47">
        <v>281105.77500000002</v>
      </c>
      <c r="AB47">
        <v>264662.065</v>
      </c>
      <c r="AC47">
        <v>311119.98800000001</v>
      </c>
      <c r="AD47">
        <v>280746.97100000002</v>
      </c>
      <c r="AE47">
        <v>238674.89600000001</v>
      </c>
      <c r="AF47">
        <v>227337.579</v>
      </c>
      <c r="AG47">
        <v>267038.46999999997</v>
      </c>
      <c r="AH47">
        <v>303644.071</v>
      </c>
    </row>
    <row r="48" spans="1:34" x14ac:dyDescent="0.35">
      <c r="A48" t="s">
        <v>198</v>
      </c>
      <c r="B48" t="s">
        <v>91</v>
      </c>
      <c r="C48" t="s">
        <v>615</v>
      </c>
      <c r="D48" t="s">
        <v>619</v>
      </c>
      <c r="E48" t="str" cm="1">
        <f t="array" ref="E48">IFERROR(INDEX('Eurostat-EPS Mapping'!$G$3:$G$35,MATCH('Eurostat_nrg_bal_c EU28'!B48,'Eurostat-EPS Mapping'!$E$3:$E$35,0),0),"")</f>
        <v>hard coal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t="s">
        <v>198</v>
      </c>
      <c r="B49" t="s">
        <v>93</v>
      </c>
      <c r="C49" t="s">
        <v>615</v>
      </c>
      <c r="D49" t="s">
        <v>619</v>
      </c>
      <c r="E49" t="str" cm="1">
        <f t="array" ref="E49">IFERROR(INDEX('Eurostat-EPS Mapping'!$G$3:$G$35,MATCH('Eurostat_nrg_bal_c EU28'!B49,'Eurostat-EPS Mapping'!$E$3:$E$35,0),0),"")</f>
        <v>hard coal</v>
      </c>
      <c r="F49">
        <v>6311.7560000000003</v>
      </c>
      <c r="G49">
        <v>6983.47</v>
      </c>
      <c r="H49">
        <v>7001.4369999999999</v>
      </c>
      <c r="I49">
        <v>7176.6180000000004</v>
      </c>
      <c r="J49">
        <v>5574.6239999999998</v>
      </c>
      <c r="K49">
        <v>7936.3180000000002</v>
      </c>
      <c r="L49">
        <v>8762.1090000000004</v>
      </c>
      <c r="M49">
        <v>12060.459000000001</v>
      </c>
      <c r="N49">
        <v>15605.286</v>
      </c>
      <c r="O49">
        <v>6499.5280000000002</v>
      </c>
      <c r="P49">
        <v>6770.991</v>
      </c>
      <c r="Q49">
        <v>5122.9870000000001</v>
      </c>
      <c r="R49">
        <v>5234.03</v>
      </c>
      <c r="S49">
        <v>5113.9530000000004</v>
      </c>
      <c r="T49">
        <v>3324.4119999999998</v>
      </c>
      <c r="U49">
        <v>3379.0659999999998</v>
      </c>
      <c r="V49">
        <v>4452.6080000000002</v>
      </c>
      <c r="W49">
        <v>4170.7719999999999</v>
      </c>
      <c r="X49">
        <v>4272.43</v>
      </c>
      <c r="Y49">
        <v>4844.2860000000001</v>
      </c>
      <c r="Z49">
        <v>7821.598</v>
      </c>
      <c r="AA49">
        <v>9185.0360000000001</v>
      </c>
      <c r="AB49">
        <v>8860.3780000000006</v>
      </c>
      <c r="AC49">
        <v>6422.6409999999996</v>
      </c>
      <c r="AD49">
        <v>6654.6009999999997</v>
      </c>
      <c r="AE49">
        <v>8921.9439999999995</v>
      </c>
      <c r="AF49">
        <v>8271.3080000000009</v>
      </c>
      <c r="AG49">
        <v>8928.7579999999998</v>
      </c>
      <c r="AH49">
        <v>9262.0149999999994</v>
      </c>
    </row>
    <row r="50" spans="1:34" x14ac:dyDescent="0.35">
      <c r="A50" t="s">
        <v>198</v>
      </c>
      <c r="B50" t="s">
        <v>95</v>
      </c>
      <c r="C50" t="s">
        <v>615</v>
      </c>
      <c r="D50" t="s">
        <v>619</v>
      </c>
      <c r="E50" t="str" cm="1">
        <f t="array" ref="E50">IFERROR(INDEX('Eurostat-EPS Mapping'!$G$3:$G$35,MATCH('Eurostat_nrg_bal_c EU28'!B50,'Eurostat-EPS Mapping'!$E$3:$E$35,0),0),"")</f>
        <v>lignite</v>
      </c>
      <c r="F50">
        <v>17223.048999999999</v>
      </c>
      <c r="G50">
        <v>17046.16</v>
      </c>
      <c r="H50">
        <v>16663.506000000001</v>
      </c>
      <c r="I50">
        <v>17156.303</v>
      </c>
      <c r="J50">
        <v>19613.419000000002</v>
      </c>
      <c r="K50">
        <v>19807.377</v>
      </c>
      <c r="L50">
        <v>19200.496999999999</v>
      </c>
      <c r="M50">
        <v>19022.093000000001</v>
      </c>
      <c r="N50">
        <v>15233.326999999999</v>
      </c>
      <c r="O50">
        <v>12407.031999999999</v>
      </c>
      <c r="P50">
        <v>11631.37</v>
      </c>
      <c r="Q50">
        <v>12004.124</v>
      </c>
      <c r="R50">
        <v>12271.44</v>
      </c>
      <c r="S50">
        <v>9328.3950000000004</v>
      </c>
      <c r="T50">
        <v>8817.8539999999994</v>
      </c>
      <c r="U50">
        <v>10191.996999999999</v>
      </c>
      <c r="V50">
        <v>10169.609</v>
      </c>
      <c r="W50">
        <v>11067.754000000001</v>
      </c>
      <c r="X50">
        <v>11226.912</v>
      </c>
      <c r="Y50">
        <v>8116.74</v>
      </c>
      <c r="Z50">
        <v>9650.2209999999995</v>
      </c>
      <c r="AA50">
        <v>13569.011</v>
      </c>
      <c r="AB50">
        <v>17459.595000000001</v>
      </c>
      <c r="AC50">
        <v>15913.938</v>
      </c>
      <c r="AD50">
        <v>16427.223999999998</v>
      </c>
      <c r="AE50">
        <v>17661.906999999999</v>
      </c>
      <c r="AF50">
        <v>15997.76</v>
      </c>
      <c r="AG50">
        <v>20237.05</v>
      </c>
      <c r="AH50">
        <v>67470.751000000004</v>
      </c>
    </row>
    <row r="51" spans="1:34" x14ac:dyDescent="0.35">
      <c r="A51" t="s">
        <v>198</v>
      </c>
      <c r="B51" t="s">
        <v>97</v>
      </c>
      <c r="C51" t="s">
        <v>615</v>
      </c>
      <c r="D51" t="s">
        <v>619</v>
      </c>
      <c r="E51" t="str" cm="1">
        <f t="array" ref="E51">IFERROR(INDEX('Eurostat-EPS Mapping'!$G$3:$G$35,MATCH('Eurostat_nrg_bal_c EU28'!B51,'Eurostat-EPS Mapping'!$E$3:$E$35,0),0),"")</f>
        <v>hard coal</v>
      </c>
      <c r="F51">
        <v>19111.114000000001</v>
      </c>
      <c r="G51">
        <v>19561.674999999999</v>
      </c>
      <c r="H51">
        <v>21754.022000000001</v>
      </c>
      <c r="I51">
        <v>21967.554</v>
      </c>
      <c r="J51">
        <v>21018.416000000001</v>
      </c>
      <c r="K51">
        <v>19458.115000000002</v>
      </c>
      <c r="L51">
        <v>17580.772000000001</v>
      </c>
      <c r="M51">
        <v>14668.654</v>
      </c>
      <c r="N51">
        <v>15568.563</v>
      </c>
      <c r="O51">
        <v>16928.924999999999</v>
      </c>
      <c r="P51">
        <v>17097.071</v>
      </c>
      <c r="Q51">
        <v>17003.623</v>
      </c>
      <c r="R51">
        <v>17395.133000000002</v>
      </c>
      <c r="S51">
        <v>16005.47</v>
      </c>
      <c r="T51">
        <v>19986.977999999999</v>
      </c>
      <c r="U51">
        <v>15405.752</v>
      </c>
      <c r="V51">
        <v>14540.616</v>
      </c>
      <c r="W51">
        <v>5633.9160000000002</v>
      </c>
      <c r="X51">
        <v>4025.8519999999999</v>
      </c>
      <c r="Y51">
        <v>665.43299999999999</v>
      </c>
      <c r="Z51">
        <v>2614.8649999999998</v>
      </c>
      <c r="AA51">
        <v>2102.1309999999999</v>
      </c>
      <c r="AB51">
        <v>2757.63</v>
      </c>
      <c r="AC51">
        <v>2417.4630000000002</v>
      </c>
      <c r="AD51">
        <v>1333.03</v>
      </c>
      <c r="AE51">
        <v>1000.633</v>
      </c>
      <c r="AF51">
        <v>958.73299999999995</v>
      </c>
      <c r="AG51">
        <v>1047.5</v>
      </c>
      <c r="AH51">
        <v>2131.933</v>
      </c>
    </row>
    <row r="52" spans="1:34" x14ac:dyDescent="0.35">
      <c r="A52" t="s">
        <v>198</v>
      </c>
      <c r="B52" t="s">
        <v>99</v>
      </c>
      <c r="C52" t="s">
        <v>615</v>
      </c>
      <c r="D52" t="s">
        <v>619</v>
      </c>
      <c r="E52" t="str" cm="1">
        <f t="array" ref="E52">IFERROR(INDEX('Eurostat-EPS Mapping'!$G$3:$G$35,MATCH('Eurostat_nrg_bal_c EU28'!B52,'Eurostat-EPS Mapping'!$E$3:$E$35,0),0),"")</f>
        <v/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t="s">
        <v>198</v>
      </c>
      <c r="B53" t="s">
        <v>101</v>
      </c>
      <c r="C53" t="s">
        <v>615</v>
      </c>
      <c r="D53" t="s">
        <v>619</v>
      </c>
      <c r="E53" t="str" cm="1">
        <f t="array" ref="E53">IFERROR(INDEX('Eurostat-EPS Mapping'!$G$3:$G$35,MATCH('Eurostat_nrg_bal_c EU28'!B53,'Eurostat-EPS Mapping'!$E$3:$E$35,0),0),"")</f>
        <v/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67.5</v>
      </c>
      <c r="AE53">
        <v>164.7</v>
      </c>
      <c r="AF53">
        <v>183.6</v>
      </c>
      <c r="AG53">
        <v>191.7</v>
      </c>
      <c r="AH53">
        <v>186.3</v>
      </c>
    </row>
    <row r="54" spans="1:34" x14ac:dyDescent="0.35">
      <c r="A54" t="s">
        <v>198</v>
      </c>
      <c r="B54" t="s">
        <v>103</v>
      </c>
      <c r="C54" t="s">
        <v>615</v>
      </c>
      <c r="D54" t="s">
        <v>619</v>
      </c>
      <c r="E54" t="str" cm="1">
        <f t="array" ref="E54">IFERROR(INDEX('Eurostat-EPS Mapping'!$G$3:$G$35,MATCH('Eurostat_nrg_bal_c EU28'!B54,'Eurostat-EPS Mapping'!$E$3:$E$35,0),0),"")</f>
        <v/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67.5</v>
      </c>
      <c r="AE54">
        <v>164.7</v>
      </c>
      <c r="AF54">
        <v>183.6</v>
      </c>
      <c r="AG54">
        <v>191.7</v>
      </c>
      <c r="AH54">
        <v>186.3</v>
      </c>
    </row>
    <row r="55" spans="1:34" x14ac:dyDescent="0.35">
      <c r="A55" t="s">
        <v>198</v>
      </c>
      <c r="B55" t="s">
        <v>105</v>
      </c>
      <c r="C55" t="s">
        <v>615</v>
      </c>
      <c r="D55" t="s">
        <v>619</v>
      </c>
      <c r="E55" t="str" cm="1">
        <f t="array" ref="E55">IFERROR(INDEX('Eurostat-EPS Mapping'!$G$3:$G$35,MATCH('Eurostat_nrg_bal_c EU28'!B55,'Eurostat-EPS Mapping'!$E$3:$E$35,0),0),"")</f>
        <v/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t="s">
        <v>198</v>
      </c>
      <c r="B56" t="s">
        <v>107</v>
      </c>
      <c r="C56" t="s">
        <v>615</v>
      </c>
      <c r="D56" t="s">
        <v>619</v>
      </c>
      <c r="E56" t="str" cm="1">
        <f t="array" ref="E56">IFERROR(INDEX('Eurostat-EPS Mapping'!$G$3:$G$35,MATCH('Eurostat_nrg_bal_c EU28'!B56,'Eurostat-EPS Mapping'!$E$3:$E$35,0),0),"")</f>
        <v/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t="s">
        <v>198</v>
      </c>
      <c r="B57" t="s">
        <v>109</v>
      </c>
      <c r="C57" t="s">
        <v>615</v>
      </c>
      <c r="D57" t="s">
        <v>619</v>
      </c>
      <c r="E57" t="str" cm="1">
        <f t="array" ref="E57">IFERROR(INDEX('Eurostat-EPS Mapping'!$G$3:$G$35,MATCH('Eurostat_nrg_bal_c EU28'!B57,'Eurostat-EPS Mapping'!$E$3:$E$35,0),0),"")</f>
        <v/>
      </c>
      <c r="F57">
        <v>1417429.5279999999</v>
      </c>
      <c r="G57">
        <v>1384996.7120000001</v>
      </c>
      <c r="H57">
        <v>1377153.041</v>
      </c>
      <c r="I57">
        <v>1478158.2720000001</v>
      </c>
      <c r="J57">
        <v>1392951.291</v>
      </c>
      <c r="K57">
        <v>1258539.328</v>
      </c>
      <c r="L57">
        <v>1307624.9080000001</v>
      </c>
      <c r="M57">
        <v>1187296.8230000001</v>
      </c>
      <c r="N57">
        <v>1075259.138</v>
      </c>
      <c r="O57">
        <v>1075988.71</v>
      </c>
      <c r="P57">
        <v>1142719.9850000001</v>
      </c>
      <c r="Q57">
        <v>1172070.2590000001</v>
      </c>
      <c r="R57">
        <v>1148886.9790000001</v>
      </c>
      <c r="S57">
        <v>1206444.4129999999</v>
      </c>
      <c r="T57">
        <v>1033143.5159999999</v>
      </c>
      <c r="U57">
        <v>1062133.834</v>
      </c>
      <c r="V57">
        <v>1039934.3149999999</v>
      </c>
      <c r="W57">
        <v>946217.7</v>
      </c>
      <c r="X57">
        <v>957961.36100000003</v>
      </c>
      <c r="Y57">
        <v>823939.2</v>
      </c>
      <c r="Z57">
        <v>722761.2</v>
      </c>
      <c r="AA57">
        <v>760086</v>
      </c>
      <c r="AB57">
        <v>757162.8</v>
      </c>
      <c r="AC57">
        <v>711615.6</v>
      </c>
      <c r="AD57">
        <v>669366</v>
      </c>
      <c r="AE57">
        <v>692377.2</v>
      </c>
      <c r="AF57">
        <v>691156.8</v>
      </c>
      <c r="AG57">
        <v>703249.2</v>
      </c>
      <c r="AH57">
        <v>829706.4</v>
      </c>
    </row>
    <row r="58" spans="1:34" x14ac:dyDescent="0.35">
      <c r="A58" t="s">
        <v>198</v>
      </c>
      <c r="B58" t="s">
        <v>111</v>
      </c>
      <c r="C58" t="s">
        <v>615</v>
      </c>
      <c r="D58" t="s">
        <v>619</v>
      </c>
      <c r="E58" t="str" cm="1">
        <f t="array" ref="E58">IFERROR(INDEX('Eurostat-EPS Mapping'!$G$3:$G$35,MATCH('Eurostat_nrg_bal_c EU28'!B58,'Eurostat-EPS Mapping'!$E$3:$E$35,0),0),"")</f>
        <v/>
      </c>
      <c r="F58">
        <v>60772660.435000002</v>
      </c>
      <c r="G58">
        <v>62365323.112999998</v>
      </c>
      <c r="H58">
        <v>60185122.234999999</v>
      </c>
      <c r="I58">
        <v>59982071.059</v>
      </c>
      <c r="J58">
        <v>57462685.060999997</v>
      </c>
      <c r="K58">
        <v>59028842.192000002</v>
      </c>
      <c r="L58">
        <v>59366298.056999996</v>
      </c>
      <c r="M58">
        <v>59237392.149999999</v>
      </c>
      <c r="N58">
        <v>59928688.564999998</v>
      </c>
      <c r="O58">
        <v>58135749.747000001</v>
      </c>
      <c r="P58">
        <v>62141791.359999999</v>
      </c>
      <c r="Q58">
        <v>60762024.417000003</v>
      </c>
      <c r="R58">
        <v>62294454.208999999</v>
      </c>
      <c r="S58">
        <v>60743972.453000002</v>
      </c>
      <c r="T58">
        <v>58690344.876000002</v>
      </c>
      <c r="U58">
        <v>56057684.642999999</v>
      </c>
      <c r="V58">
        <v>54189377.751000002</v>
      </c>
      <c r="W58">
        <v>53560044.093999997</v>
      </c>
      <c r="X58">
        <v>52385684.663999997</v>
      </c>
      <c r="Y58">
        <v>49776959.564000003</v>
      </c>
      <c r="Z58">
        <v>50498599.299999997</v>
      </c>
      <c r="AA58">
        <v>49046574.652999997</v>
      </c>
      <c r="AB58">
        <v>48396353.642999999</v>
      </c>
      <c r="AC58">
        <v>46334400.973999999</v>
      </c>
      <c r="AD58">
        <v>45384278.634999998</v>
      </c>
      <c r="AE58">
        <v>45116011.059</v>
      </c>
      <c r="AF58">
        <v>45535614.024999999</v>
      </c>
      <c r="AG58">
        <v>45473544.718000002</v>
      </c>
      <c r="AH58">
        <v>45873800.748000003</v>
      </c>
    </row>
    <row r="59" spans="1:34" x14ac:dyDescent="0.35">
      <c r="A59" t="s">
        <v>198</v>
      </c>
      <c r="B59" t="s">
        <v>112</v>
      </c>
      <c r="C59" t="s">
        <v>615</v>
      </c>
      <c r="D59" t="s">
        <v>619</v>
      </c>
      <c r="E59" t="str" cm="1">
        <f t="array" ref="E59">IFERROR(INDEX('Eurostat-EPS Mapping'!$G$3:$G$35,MATCH('Eurostat_nrg_bal_c EU28'!B59,'Eurostat-EPS Mapping'!$E$3:$E$35,0),0),"")</f>
        <v>natural gas</v>
      </c>
      <c r="F59">
        <v>15466371.839</v>
      </c>
      <c r="G59">
        <v>16402780.213</v>
      </c>
      <c r="H59">
        <v>14946362.839</v>
      </c>
      <c r="I59">
        <v>14415975.952</v>
      </c>
      <c r="J59">
        <v>13516765.885</v>
      </c>
      <c r="K59">
        <v>14556245.526000001</v>
      </c>
      <c r="L59">
        <v>14536948.407</v>
      </c>
      <c r="M59">
        <v>14999808.982999999</v>
      </c>
      <c r="N59">
        <v>15363994.413000001</v>
      </c>
      <c r="O59">
        <v>14159888.478</v>
      </c>
      <c r="P59">
        <v>14604582.277000001</v>
      </c>
      <c r="Q59">
        <v>13799064.700999999</v>
      </c>
      <c r="R59">
        <v>14067053.511</v>
      </c>
      <c r="S59">
        <v>13554924.619999999</v>
      </c>
      <c r="T59">
        <v>12538142.108999999</v>
      </c>
      <c r="U59">
        <v>11932376.126</v>
      </c>
      <c r="V59">
        <v>11201173.200999999</v>
      </c>
      <c r="W59">
        <v>10357278.104</v>
      </c>
      <c r="X59">
        <v>10149948.041999999</v>
      </c>
      <c r="Y59">
        <v>9442946.1300000008</v>
      </c>
      <c r="Z59">
        <v>8671393.8599999994</v>
      </c>
      <c r="AA59">
        <v>8478586.7929999996</v>
      </c>
      <c r="AB59">
        <v>8440205.9470000006</v>
      </c>
      <c r="AC59">
        <v>7543553.6220000004</v>
      </c>
      <c r="AD59">
        <v>6840457.4139999999</v>
      </c>
      <c r="AE59">
        <v>6750359.9989999998</v>
      </c>
      <c r="AF59">
        <v>6877434.0089999996</v>
      </c>
      <c r="AG59">
        <v>6897984.9749999996</v>
      </c>
      <c r="AH59">
        <v>6864810.5820000004</v>
      </c>
    </row>
    <row r="60" spans="1:34" x14ac:dyDescent="0.35">
      <c r="A60" t="s">
        <v>198</v>
      </c>
      <c r="B60" t="s">
        <v>113</v>
      </c>
      <c r="C60" t="s">
        <v>615</v>
      </c>
      <c r="D60" t="s">
        <v>619</v>
      </c>
      <c r="E60" t="str" cm="1">
        <f t="array" ref="E60">IFERROR(INDEX('Eurostat-EPS Mapping'!$G$3:$G$35,MATCH('Eurostat_nrg_bal_c EU28'!B60,'Eurostat-EPS Mapping'!$E$3:$E$35,0),0),"")</f>
        <v/>
      </c>
      <c r="F60">
        <v>241.15899999999999</v>
      </c>
      <c r="G60">
        <v>260.24700000000001</v>
      </c>
      <c r="H60">
        <v>244.149</v>
      </c>
      <c r="I60">
        <v>259.59100000000001</v>
      </c>
      <c r="J60">
        <v>242</v>
      </c>
      <c r="K60">
        <v>187</v>
      </c>
      <c r="L60">
        <v>177</v>
      </c>
      <c r="M60">
        <v>169</v>
      </c>
      <c r="N60">
        <v>193</v>
      </c>
      <c r="O60">
        <v>162</v>
      </c>
      <c r="P60">
        <v>153</v>
      </c>
      <c r="Q60">
        <v>148</v>
      </c>
      <c r="R60">
        <v>153</v>
      </c>
      <c r="S60">
        <v>153</v>
      </c>
      <c r="T60">
        <v>155</v>
      </c>
      <c r="U60">
        <v>152</v>
      </c>
      <c r="V60">
        <v>152</v>
      </c>
      <c r="W60">
        <v>152</v>
      </c>
      <c r="X60">
        <v>144</v>
      </c>
      <c r="Y60">
        <v>146</v>
      </c>
      <c r="Z60">
        <v>183</v>
      </c>
      <c r="AA60">
        <v>145</v>
      </c>
      <c r="AB60">
        <v>159</v>
      </c>
      <c r="AC60">
        <v>141</v>
      </c>
      <c r="AD60">
        <v>141</v>
      </c>
      <c r="AE60">
        <v>122</v>
      </c>
      <c r="AF60">
        <v>122</v>
      </c>
      <c r="AG60">
        <v>122</v>
      </c>
      <c r="AH60">
        <v>122</v>
      </c>
    </row>
    <row r="61" spans="1:34" x14ac:dyDescent="0.35">
      <c r="A61" t="s">
        <v>198</v>
      </c>
      <c r="B61" t="s">
        <v>115</v>
      </c>
      <c r="C61" t="s">
        <v>615</v>
      </c>
      <c r="D61" t="s">
        <v>619</v>
      </c>
      <c r="E61" t="str" cm="1">
        <f t="array" ref="E61">IFERROR(INDEX('Eurostat-EPS Mapping'!$G$3:$G$35,MATCH('Eurostat_nrg_bal_c EU28'!B61,'Eurostat-EPS Mapping'!$E$3:$E$35,0),0),"")</f>
        <v/>
      </c>
      <c r="F61">
        <v>40019334.094999999</v>
      </c>
      <c r="G61">
        <v>40525541.357000001</v>
      </c>
      <c r="H61">
        <v>39779810.175999999</v>
      </c>
      <c r="I61">
        <v>39505448.945</v>
      </c>
      <c r="J61">
        <v>37335496.072999999</v>
      </c>
      <c r="K61">
        <v>37701858.950000003</v>
      </c>
      <c r="L61">
        <v>38068545.677000001</v>
      </c>
      <c r="M61">
        <v>37758820.074000001</v>
      </c>
      <c r="N61">
        <v>38509123.925999999</v>
      </c>
      <c r="O61">
        <v>38071280.693000004</v>
      </c>
      <c r="P61">
        <v>40301426.394000001</v>
      </c>
      <c r="Q61">
        <v>39627777.423</v>
      </c>
      <c r="R61">
        <v>40739054.898000002</v>
      </c>
      <c r="S61">
        <v>40241346.421999998</v>
      </c>
      <c r="T61">
        <v>39224271.796999998</v>
      </c>
      <c r="U61">
        <v>37607662.067000002</v>
      </c>
      <c r="V61">
        <v>36751384.07</v>
      </c>
      <c r="W61">
        <v>36915300.020999998</v>
      </c>
      <c r="X61">
        <v>36419033.608999997</v>
      </c>
      <c r="Y61">
        <v>35083172.217</v>
      </c>
      <c r="Z61">
        <v>36402188.978</v>
      </c>
      <c r="AA61">
        <v>35174852.100000001</v>
      </c>
      <c r="AB61">
        <v>34676265.585000001</v>
      </c>
      <c r="AC61">
        <v>33571909.259000003</v>
      </c>
      <c r="AD61">
        <v>33595901.947999999</v>
      </c>
      <c r="AE61">
        <v>33535800.094000001</v>
      </c>
      <c r="AF61">
        <v>33175770.324000001</v>
      </c>
      <c r="AG61">
        <v>32926254.506000001</v>
      </c>
      <c r="AH61">
        <v>33411703.368999999</v>
      </c>
    </row>
    <row r="62" spans="1:34" x14ac:dyDescent="0.35">
      <c r="A62" t="s">
        <v>198</v>
      </c>
      <c r="B62" t="s">
        <v>117</v>
      </c>
      <c r="C62" t="s">
        <v>615</v>
      </c>
      <c r="D62" t="s">
        <v>619</v>
      </c>
      <c r="E62" t="str" cm="1">
        <f t="array" ref="E62">IFERROR(INDEX('Eurostat-EPS Mapping'!$G$3:$G$35,MATCH('Eurostat_nrg_bal_c EU28'!B62,'Eurostat-EPS Mapping'!$E$3:$E$35,0),0),"")</f>
        <v>crude oil</v>
      </c>
      <c r="F62">
        <v>23629908.780999999</v>
      </c>
      <c r="G62">
        <v>23990548.304000001</v>
      </c>
      <c r="H62">
        <v>23196729.787</v>
      </c>
      <c r="I62">
        <v>23530221.743000001</v>
      </c>
      <c r="J62">
        <v>22142565.989</v>
      </c>
      <c r="K62">
        <v>22365732.401000001</v>
      </c>
      <c r="L62">
        <v>23603180.734000001</v>
      </c>
      <c r="M62">
        <v>23074550.795000002</v>
      </c>
      <c r="N62">
        <v>23781105.379999999</v>
      </c>
      <c r="O62">
        <v>23778649.739</v>
      </c>
      <c r="P62">
        <v>25960356.5</v>
      </c>
      <c r="Q62">
        <v>25715609.916999999</v>
      </c>
      <c r="R62">
        <v>26141236.605</v>
      </c>
      <c r="S62">
        <v>26455550.138</v>
      </c>
      <c r="T62">
        <v>26526406.129000001</v>
      </c>
      <c r="U62">
        <v>25581738.079</v>
      </c>
      <c r="V62">
        <v>24781664.079999998</v>
      </c>
      <c r="W62">
        <v>25304179.938000001</v>
      </c>
      <c r="X62">
        <v>25297099.078000002</v>
      </c>
      <c r="Y62">
        <v>24422505.401999999</v>
      </c>
      <c r="Z62">
        <v>25899203.993999999</v>
      </c>
      <c r="AA62">
        <v>24678212.421</v>
      </c>
      <c r="AB62">
        <v>24204056.640000001</v>
      </c>
      <c r="AC62">
        <v>23472472.5</v>
      </c>
      <c r="AD62">
        <v>23329837.442000002</v>
      </c>
      <c r="AE62">
        <v>22957514.024999999</v>
      </c>
      <c r="AF62">
        <v>22606116.607999999</v>
      </c>
      <c r="AG62">
        <v>22052194.506000001</v>
      </c>
      <c r="AH62">
        <v>22434330.217999998</v>
      </c>
    </row>
    <row r="63" spans="1:34" x14ac:dyDescent="0.35">
      <c r="A63" t="s">
        <v>198</v>
      </c>
      <c r="B63" t="s">
        <v>118</v>
      </c>
      <c r="C63" t="s">
        <v>615</v>
      </c>
      <c r="D63" t="s">
        <v>619</v>
      </c>
      <c r="E63" t="str" cm="1">
        <f t="array" ref="E63">IFERROR(INDEX('Eurostat-EPS Mapping'!$G$3:$G$35,MATCH('Eurostat_nrg_bal_c EU28'!B63,'Eurostat-EPS Mapping'!$E$3:$E$35,0),0),"")</f>
        <v/>
      </c>
      <c r="F63">
        <v>416142.75699999998</v>
      </c>
      <c r="G63">
        <v>514905.58600000001</v>
      </c>
      <c r="H63">
        <v>479076.446</v>
      </c>
      <c r="I63">
        <v>483765.02299999999</v>
      </c>
      <c r="J63">
        <v>474784.89899999998</v>
      </c>
      <c r="K63">
        <v>481117.36200000002</v>
      </c>
      <c r="L63">
        <v>439744.31599999999</v>
      </c>
      <c r="M63">
        <v>427484.83799999999</v>
      </c>
      <c r="N63">
        <v>440503.06800000003</v>
      </c>
      <c r="O63">
        <v>475459.891</v>
      </c>
      <c r="P63">
        <v>422303.57799999998</v>
      </c>
      <c r="Q63">
        <v>472700.62</v>
      </c>
      <c r="R63">
        <v>559704.196</v>
      </c>
      <c r="S63">
        <v>434835.01199999999</v>
      </c>
      <c r="T63">
        <v>392744.07</v>
      </c>
      <c r="U63">
        <v>424818.45199999999</v>
      </c>
      <c r="V63">
        <v>400268.50400000002</v>
      </c>
      <c r="W63">
        <v>321477.02</v>
      </c>
      <c r="X63">
        <v>283472.38799999998</v>
      </c>
      <c r="Y63">
        <v>243927.908</v>
      </c>
      <c r="Z63">
        <v>229989.55600000001</v>
      </c>
      <c r="AA63">
        <v>236972.58799999999</v>
      </c>
      <c r="AB63">
        <v>236416.00399999999</v>
      </c>
      <c r="AC63">
        <v>228863.34</v>
      </c>
      <c r="AD63">
        <v>170953.66399999999</v>
      </c>
      <c r="AE63">
        <v>153291.54</v>
      </c>
      <c r="AF63">
        <v>129874.89200000001</v>
      </c>
      <c r="AG63">
        <v>135891.67199999999</v>
      </c>
      <c r="AH63">
        <v>152927.984</v>
      </c>
    </row>
    <row r="64" spans="1:34" x14ac:dyDescent="0.35">
      <c r="A64" t="s">
        <v>198</v>
      </c>
      <c r="B64" t="s">
        <v>119</v>
      </c>
      <c r="C64" t="s">
        <v>615</v>
      </c>
      <c r="D64" t="s">
        <v>619</v>
      </c>
      <c r="E64" t="str" cm="1">
        <f t="array" ref="E64">IFERROR(INDEX('Eurostat-EPS Mapping'!$G$3:$G$35,MATCH('Eurostat_nrg_bal_c EU28'!B64,'Eurostat-EPS Mapping'!$E$3:$E$35,0),0),"")</f>
        <v/>
      </c>
      <c r="F64">
        <v>975002.27500000002</v>
      </c>
      <c r="G64">
        <v>1038280.307</v>
      </c>
      <c r="H64">
        <v>1099768.22</v>
      </c>
      <c r="I64">
        <v>1105786.6569999999</v>
      </c>
      <c r="J64">
        <v>1212603.6100000001</v>
      </c>
      <c r="K64">
        <v>1301933.683</v>
      </c>
      <c r="L64">
        <v>948415.51899999997</v>
      </c>
      <c r="M64">
        <v>1045411.931</v>
      </c>
      <c r="N64">
        <v>944506.78799999994</v>
      </c>
      <c r="O64">
        <v>1051013.2479999999</v>
      </c>
      <c r="P64">
        <v>1104296.469</v>
      </c>
      <c r="Q64">
        <v>1114575.5160000001</v>
      </c>
      <c r="R64">
        <v>1042583.471</v>
      </c>
      <c r="S64">
        <v>862108.06200000003</v>
      </c>
      <c r="T64">
        <v>861958.55299999996</v>
      </c>
      <c r="U64">
        <v>845184.82299999997</v>
      </c>
      <c r="V64">
        <v>915943.87699999998</v>
      </c>
      <c r="W64">
        <v>884272.09100000001</v>
      </c>
      <c r="X64">
        <v>859390.69900000002</v>
      </c>
      <c r="Y64">
        <v>881303.321</v>
      </c>
      <c r="Z64">
        <v>872632.24800000002</v>
      </c>
      <c r="AA64">
        <v>1079364.54</v>
      </c>
      <c r="AB64">
        <v>1062954.7350000001</v>
      </c>
      <c r="AC64">
        <v>1123040.2479999999</v>
      </c>
      <c r="AD64">
        <v>1357391.1850000001</v>
      </c>
      <c r="AE64">
        <v>1428097.1259999999</v>
      </c>
      <c r="AF64">
        <v>1559425.6459999999</v>
      </c>
      <c r="AG64">
        <v>1621129.6240000001</v>
      </c>
      <c r="AH64">
        <v>1652898.811</v>
      </c>
    </row>
    <row r="65" spans="1:34" x14ac:dyDescent="0.35">
      <c r="A65" t="s">
        <v>198</v>
      </c>
      <c r="B65" t="s">
        <v>121</v>
      </c>
      <c r="C65" t="s">
        <v>615</v>
      </c>
      <c r="D65" t="s">
        <v>619</v>
      </c>
      <c r="E65" t="str" cm="1">
        <f t="array" ref="E65">IFERROR(INDEX('Eurostat-EPS Mapping'!$G$3:$G$35,MATCH('Eurostat_nrg_bal_c EU28'!B65,'Eurostat-EPS Mapping'!$E$3:$E$35,0),0),"")</f>
        <v/>
      </c>
      <c r="F65">
        <v>86081.027000000002</v>
      </c>
      <c r="G65">
        <v>60202.277999999998</v>
      </c>
      <c r="H65">
        <v>63630.906999999999</v>
      </c>
      <c r="I65">
        <v>64968.398000000001</v>
      </c>
      <c r="J65">
        <v>69798.898000000001</v>
      </c>
      <c r="K65">
        <v>65961.34</v>
      </c>
      <c r="L65">
        <v>62636.411</v>
      </c>
      <c r="M65">
        <v>72706.088000000003</v>
      </c>
      <c r="N65">
        <v>78616.267000000007</v>
      </c>
      <c r="O65">
        <v>68250.866999999998</v>
      </c>
      <c r="P65">
        <v>72676.721000000005</v>
      </c>
      <c r="Q65">
        <v>83806.740000000005</v>
      </c>
      <c r="R65">
        <v>77895.388999999996</v>
      </c>
      <c r="S65">
        <v>56837.898000000001</v>
      </c>
      <c r="T65">
        <v>53849.932999999997</v>
      </c>
      <c r="U65">
        <v>46024.987000000001</v>
      </c>
      <c r="V65">
        <v>35674.03</v>
      </c>
      <c r="W65">
        <v>38054.067000000003</v>
      </c>
      <c r="X65">
        <v>36708.430999999997</v>
      </c>
      <c r="Y65">
        <v>31443.281999999999</v>
      </c>
      <c r="Z65">
        <v>25212.577000000001</v>
      </c>
      <c r="AA65">
        <v>27718.541000000001</v>
      </c>
      <c r="AB65">
        <v>31638.948</v>
      </c>
      <c r="AC65">
        <v>33860.423999999999</v>
      </c>
      <c r="AD65">
        <v>62551.139000000003</v>
      </c>
      <c r="AE65">
        <v>49341.72</v>
      </c>
      <c r="AF65">
        <v>29380.053</v>
      </c>
      <c r="AG65">
        <v>27887.487000000001</v>
      </c>
      <c r="AH65">
        <v>15455.236999999999</v>
      </c>
    </row>
    <row r="66" spans="1:34" x14ac:dyDescent="0.35">
      <c r="A66" t="s">
        <v>198</v>
      </c>
      <c r="B66" t="s">
        <v>123</v>
      </c>
      <c r="C66" t="s">
        <v>615</v>
      </c>
      <c r="D66" t="s">
        <v>619</v>
      </c>
      <c r="E66" t="str" cm="1">
        <f t="array" ref="E66">IFERROR(INDEX('Eurostat-EPS Mapping'!$G$3:$G$35,MATCH('Eurostat_nrg_bal_c EU28'!B66,'Eurostat-EPS Mapping'!$E$3:$E$35,0),0),"")</f>
        <v/>
      </c>
      <c r="F66">
        <v>2690.232</v>
      </c>
      <c r="G66">
        <v>723.851</v>
      </c>
      <c r="H66">
        <v>39.35</v>
      </c>
      <c r="I66">
        <v>2100.14</v>
      </c>
      <c r="J66">
        <v>412.77</v>
      </c>
      <c r="K66">
        <v>358.05</v>
      </c>
      <c r="L66">
        <v>835.45</v>
      </c>
      <c r="M66">
        <v>157.4</v>
      </c>
      <c r="N66">
        <v>291.2</v>
      </c>
      <c r="O66">
        <v>78.7</v>
      </c>
      <c r="P66">
        <v>1496.05</v>
      </c>
      <c r="Q66">
        <v>1141.1500000000001</v>
      </c>
      <c r="R66">
        <v>2565</v>
      </c>
      <c r="S66">
        <v>2180.33</v>
      </c>
      <c r="T66">
        <v>18683.740000000002</v>
      </c>
      <c r="U66">
        <v>2509.75</v>
      </c>
      <c r="V66">
        <v>21982.69</v>
      </c>
      <c r="W66">
        <v>36763.300000000003</v>
      </c>
      <c r="X66">
        <v>38656.730000000003</v>
      </c>
      <c r="Y66">
        <v>34407.521000000001</v>
      </c>
      <c r="Z66">
        <v>34177.262999999999</v>
      </c>
      <c r="AA66">
        <v>48149.853000000003</v>
      </c>
      <c r="AB66">
        <v>62862.93</v>
      </c>
      <c r="AC66">
        <v>62082.18</v>
      </c>
      <c r="AD66">
        <v>36564.6</v>
      </c>
      <c r="AE66">
        <v>40023.24</v>
      </c>
      <c r="AF66">
        <v>36348.79</v>
      </c>
      <c r="AG66">
        <v>11814.77</v>
      </c>
      <c r="AH66">
        <v>4749.34</v>
      </c>
    </row>
    <row r="67" spans="1:34" x14ac:dyDescent="0.35">
      <c r="A67" t="s">
        <v>198</v>
      </c>
      <c r="B67" t="s">
        <v>125</v>
      </c>
      <c r="C67" t="s">
        <v>615</v>
      </c>
      <c r="D67" t="s">
        <v>619</v>
      </c>
      <c r="E67" t="str" cm="1">
        <f t="array" ref="E67">IFERROR(INDEX('Eurostat-EPS Mapping'!$G$3:$G$35,MATCH('Eurostat_nrg_bal_c EU28'!B67,'Eurostat-EPS Mapping'!$E$3:$E$35,0),0),"")</f>
        <v/>
      </c>
      <c r="F67">
        <v>21021.011999999999</v>
      </c>
      <c r="G67">
        <v>20556.972000000002</v>
      </c>
      <c r="H67">
        <v>17817.599999999999</v>
      </c>
      <c r="I67">
        <v>12203.2</v>
      </c>
      <c r="J67">
        <v>15961.6</v>
      </c>
      <c r="K67">
        <v>14198.4</v>
      </c>
      <c r="L67">
        <v>16100.8</v>
      </c>
      <c r="M67">
        <v>16379.2</v>
      </c>
      <c r="N67">
        <v>15497.6</v>
      </c>
      <c r="O67">
        <v>13595.2</v>
      </c>
      <c r="P67">
        <v>15778.424000000001</v>
      </c>
      <c r="Q67">
        <v>16611.2</v>
      </c>
      <c r="R67">
        <v>16399.851999999999</v>
      </c>
      <c r="S67">
        <v>14569.6</v>
      </c>
      <c r="T67">
        <v>10996.8</v>
      </c>
      <c r="U67">
        <v>11089.6</v>
      </c>
      <c r="V67">
        <v>12342.4</v>
      </c>
      <c r="W67">
        <v>8908.7999999999993</v>
      </c>
      <c r="X67">
        <v>603.20000000000005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t="s">
        <v>198</v>
      </c>
      <c r="B68" t="s">
        <v>126</v>
      </c>
      <c r="C68" t="s">
        <v>615</v>
      </c>
      <c r="D68" t="s">
        <v>619</v>
      </c>
      <c r="E68" t="str" cm="1">
        <f t="array" ref="E68">IFERROR(INDEX('Eurostat-EPS Mapping'!$G$3:$G$35,MATCH('Eurostat_nrg_bal_c EU28'!B68,'Eurostat-EPS Mapping'!$E$3:$E$35,0),0),"")</f>
        <v>LPG propane or butane</v>
      </c>
      <c r="F68">
        <v>1027298.228</v>
      </c>
      <c r="G68">
        <v>964260.79099999997</v>
      </c>
      <c r="H68">
        <v>980267.50699999998</v>
      </c>
      <c r="I68">
        <v>959970.76100000006</v>
      </c>
      <c r="J68">
        <v>893001.59600000002</v>
      </c>
      <c r="K68">
        <v>807483.86800000002</v>
      </c>
      <c r="L68">
        <v>683463.772</v>
      </c>
      <c r="M68">
        <v>710450.97699999996</v>
      </c>
      <c r="N68">
        <v>683881.91599999997</v>
      </c>
      <c r="O68">
        <v>671719.53500000003</v>
      </c>
      <c r="P68">
        <v>689821.66399999999</v>
      </c>
      <c r="Q68">
        <v>657463.48300000001</v>
      </c>
      <c r="R68">
        <v>655295.36600000004</v>
      </c>
      <c r="S68">
        <v>618275.37600000005</v>
      </c>
      <c r="T68">
        <v>575016.84</v>
      </c>
      <c r="U68">
        <v>515033.69900000002</v>
      </c>
      <c r="V68">
        <v>526949.21499999997</v>
      </c>
      <c r="W68">
        <v>517424.30099999998</v>
      </c>
      <c r="X68">
        <v>515281.87599999999</v>
      </c>
      <c r="Y68">
        <v>524620.04200000002</v>
      </c>
      <c r="Z68">
        <v>500964.17700000003</v>
      </c>
      <c r="AA68">
        <v>521873.19400000002</v>
      </c>
      <c r="AB68">
        <v>509731.97200000001</v>
      </c>
      <c r="AC68">
        <v>490868.717</v>
      </c>
      <c r="AD68">
        <v>518641.56400000001</v>
      </c>
      <c r="AE68">
        <v>553846.27399999998</v>
      </c>
      <c r="AF68">
        <v>494260.99400000001</v>
      </c>
      <c r="AG68">
        <v>529339.26899999997</v>
      </c>
      <c r="AH68">
        <v>460049.10499999998</v>
      </c>
    </row>
    <row r="69" spans="1:34" x14ac:dyDescent="0.35">
      <c r="A69" t="s">
        <v>198</v>
      </c>
      <c r="B69" t="s">
        <v>128</v>
      </c>
      <c r="C69" t="s">
        <v>615</v>
      </c>
      <c r="D69" t="s">
        <v>619</v>
      </c>
      <c r="E69" t="str" cm="1">
        <f t="array" ref="E69">IFERROR(INDEX('Eurostat-EPS Mapping'!$G$3:$G$35,MATCH('Eurostat_nrg_bal_c EU28'!B69,'Eurostat-EPS Mapping'!$E$3:$E$35,0),0),"")</f>
        <v/>
      </c>
      <c r="F69">
        <v>1854369.828</v>
      </c>
      <c r="G69">
        <v>1762775.5090000001</v>
      </c>
      <c r="H69">
        <v>1548074.6140000001</v>
      </c>
      <c r="I69">
        <v>1465977.7050000001</v>
      </c>
      <c r="J69">
        <v>1462293.952</v>
      </c>
      <c r="K69">
        <v>1412645.29</v>
      </c>
      <c r="L69">
        <v>1443101.4269999999</v>
      </c>
      <c r="M69">
        <v>1288504.112</v>
      </c>
      <c r="N69">
        <v>1468942.237</v>
      </c>
      <c r="O69">
        <v>1338749.9180000001</v>
      </c>
      <c r="P69">
        <v>1309059.8089999999</v>
      </c>
      <c r="Q69">
        <v>1535698.777</v>
      </c>
      <c r="R69">
        <v>1585871.557</v>
      </c>
      <c r="S69">
        <v>1552502.9029999999</v>
      </c>
      <c r="T69">
        <v>1599870.9539999999</v>
      </c>
      <c r="U69">
        <v>1404123.71</v>
      </c>
      <c r="V69">
        <v>1264640.32</v>
      </c>
      <c r="W69">
        <v>1275230.0220000001</v>
      </c>
      <c r="X69">
        <v>1367828.4310000001</v>
      </c>
      <c r="Y69">
        <v>1271545.0919999999</v>
      </c>
      <c r="Z69">
        <v>1200985.186</v>
      </c>
      <c r="AA69">
        <v>1248881.6569999999</v>
      </c>
      <c r="AB69">
        <v>1160792.808</v>
      </c>
      <c r="AC69">
        <v>1202583.28</v>
      </c>
      <c r="AD69">
        <v>1155323.044</v>
      </c>
      <c r="AE69">
        <v>1075996.7879999999</v>
      </c>
      <c r="AF69">
        <v>1150851.1040000001</v>
      </c>
      <c r="AG69">
        <v>1129846.22</v>
      </c>
      <c r="AH69">
        <v>1264584.1299999999</v>
      </c>
    </row>
    <row r="70" spans="1:34" x14ac:dyDescent="0.35">
      <c r="A70" t="s">
        <v>198</v>
      </c>
      <c r="B70" t="s">
        <v>130</v>
      </c>
      <c r="C70" t="s">
        <v>615</v>
      </c>
      <c r="D70" t="s">
        <v>619</v>
      </c>
      <c r="E70" t="str" cm="1">
        <f t="array" ref="E70">IFERROR(INDEX('Eurostat-EPS Mapping'!$G$3:$G$35,MATCH('Eurostat_nrg_bal_c EU28'!B70,'Eurostat-EPS Mapping'!$E$3:$E$35,0),0),"")</f>
        <v>jet fuel or kerosene</v>
      </c>
      <c r="F70">
        <v>2741.797</v>
      </c>
      <c r="G70">
        <v>3431.5140000000001</v>
      </c>
      <c r="H70">
        <v>3924.3330000000001</v>
      </c>
      <c r="I70">
        <v>4499.9709999999995</v>
      </c>
      <c r="J70">
        <v>3194.2849999999999</v>
      </c>
      <c r="K70">
        <v>2549.9650000000001</v>
      </c>
      <c r="L70">
        <v>2967.0529999999999</v>
      </c>
      <c r="M70">
        <v>3923.8229999999999</v>
      </c>
      <c r="N70">
        <v>4145.9279999999999</v>
      </c>
      <c r="O70">
        <v>4263.942</v>
      </c>
      <c r="P70">
        <v>3694.21</v>
      </c>
      <c r="Q70">
        <v>3550.4810000000002</v>
      </c>
      <c r="R70">
        <v>6066.7979999999998</v>
      </c>
      <c r="S70">
        <v>4602.6679999999997</v>
      </c>
      <c r="T70">
        <v>4060.1030000000001</v>
      </c>
      <c r="U70">
        <v>3433.8809999999999</v>
      </c>
      <c r="V70">
        <v>3319.692</v>
      </c>
      <c r="W70">
        <v>3896.77</v>
      </c>
      <c r="X70">
        <v>6205.16</v>
      </c>
      <c r="Y70">
        <v>6637.5889999999999</v>
      </c>
      <c r="Z70">
        <v>4775.4889999999996</v>
      </c>
      <c r="AA70">
        <v>4776.1890000000003</v>
      </c>
      <c r="AB70">
        <v>4114.4889999999996</v>
      </c>
      <c r="AC70">
        <v>4731.0889999999999</v>
      </c>
      <c r="AD70">
        <v>4023.489</v>
      </c>
      <c r="AE70">
        <v>7256.4889999999996</v>
      </c>
      <c r="AF70">
        <v>5123.3890000000001</v>
      </c>
      <c r="AG70">
        <v>4947.8779999999997</v>
      </c>
      <c r="AH70">
        <v>7327.62</v>
      </c>
    </row>
    <row r="71" spans="1:34" x14ac:dyDescent="0.35">
      <c r="A71" t="s">
        <v>198</v>
      </c>
      <c r="B71" t="s">
        <v>132</v>
      </c>
      <c r="C71" t="s">
        <v>615</v>
      </c>
      <c r="D71" t="s">
        <v>619</v>
      </c>
      <c r="E71" t="str" cm="1">
        <f t="array" ref="E71">IFERROR(INDEX('Eurostat-EPS Mapping'!$G$3:$G$35,MATCH('Eurostat_nrg_bal_c EU28'!B71,'Eurostat-EPS Mapping'!$E$3:$E$35,0),0),"")</f>
        <v>petroleum gasoline</v>
      </c>
      <c r="F71">
        <v>1084420.226</v>
      </c>
      <c r="G71">
        <v>1216220.757</v>
      </c>
      <c r="H71">
        <v>1234709.825</v>
      </c>
      <c r="I71">
        <v>1198000.6780000001</v>
      </c>
      <c r="J71">
        <v>1109188.1140000001</v>
      </c>
      <c r="K71">
        <v>1124430.04</v>
      </c>
      <c r="L71">
        <v>1201512.186</v>
      </c>
      <c r="M71">
        <v>1155246.8999999999</v>
      </c>
      <c r="N71">
        <v>1125114.7080000001</v>
      </c>
      <c r="O71">
        <v>1118365.95</v>
      </c>
      <c r="P71">
        <v>1163173.111</v>
      </c>
      <c r="Q71">
        <v>1132031.2320000001</v>
      </c>
      <c r="R71">
        <v>1180805.9210000001</v>
      </c>
      <c r="S71">
        <v>1152717.855</v>
      </c>
      <c r="T71">
        <v>1067306.7749999999</v>
      </c>
      <c r="U71">
        <v>1116920.2709999999</v>
      </c>
      <c r="V71">
        <v>1173616.0900000001</v>
      </c>
      <c r="W71">
        <v>1293627.5660000001</v>
      </c>
      <c r="X71">
        <v>1358826.0279999999</v>
      </c>
      <c r="Y71">
        <v>1245734.331</v>
      </c>
      <c r="Z71">
        <v>1297884.561</v>
      </c>
      <c r="AA71">
        <v>1227868.9269999999</v>
      </c>
      <c r="AB71">
        <v>1213852.801</v>
      </c>
      <c r="AC71">
        <v>1245495.8470000001</v>
      </c>
      <c r="AD71">
        <v>1228494.956</v>
      </c>
      <c r="AE71">
        <v>1281414.5060000001</v>
      </c>
      <c r="AF71">
        <v>1249476.898</v>
      </c>
      <c r="AG71">
        <v>1323416.2990000001</v>
      </c>
      <c r="AH71">
        <v>1360844.3829999999</v>
      </c>
    </row>
    <row r="72" spans="1:34" x14ac:dyDescent="0.35">
      <c r="A72" t="s">
        <v>198</v>
      </c>
      <c r="B72" t="s">
        <v>134</v>
      </c>
      <c r="C72" t="s">
        <v>615</v>
      </c>
      <c r="D72" t="s">
        <v>619</v>
      </c>
      <c r="E72" t="str" cm="1">
        <f t="array" ref="E72">IFERROR(INDEX('Eurostat-EPS Mapping'!$G$3:$G$35,MATCH('Eurostat_nrg_bal_c EU28'!B72,'Eurostat-EPS Mapping'!$E$3:$E$35,0),0),"")</f>
        <v>jet fuel or kerosene</v>
      </c>
      <c r="F72">
        <v>0.17299999999999999</v>
      </c>
      <c r="G72">
        <v>4.2999999999999997E-2</v>
      </c>
      <c r="H72">
        <v>0</v>
      </c>
      <c r="I72">
        <v>0</v>
      </c>
      <c r="J72">
        <v>0</v>
      </c>
      <c r="K72">
        <v>43.21</v>
      </c>
      <c r="L72">
        <v>518.52</v>
      </c>
      <c r="M72">
        <v>0</v>
      </c>
      <c r="N72">
        <v>0</v>
      </c>
      <c r="O72">
        <v>0</v>
      </c>
      <c r="P72">
        <v>221.5</v>
      </c>
      <c r="Q72">
        <v>397.01</v>
      </c>
      <c r="R72">
        <v>393.25</v>
      </c>
      <c r="S72">
        <v>608.21</v>
      </c>
      <c r="T72">
        <v>1269.98</v>
      </c>
      <c r="U72">
        <v>703.04</v>
      </c>
      <c r="V72">
        <v>787.8</v>
      </c>
      <c r="W72">
        <v>1138.3599999999999</v>
      </c>
      <c r="X72">
        <v>441.72</v>
      </c>
      <c r="Y72">
        <v>177.2</v>
      </c>
      <c r="Z72">
        <v>44.3</v>
      </c>
      <c r="AA72">
        <v>88.6</v>
      </c>
      <c r="AB72">
        <v>44.3</v>
      </c>
      <c r="AC72">
        <v>0</v>
      </c>
      <c r="AD72">
        <v>88.6</v>
      </c>
      <c r="AE72">
        <v>3809.8</v>
      </c>
      <c r="AF72">
        <v>3012.4</v>
      </c>
      <c r="AG72">
        <v>4740.1000000000004</v>
      </c>
      <c r="AH72">
        <v>10189</v>
      </c>
    </row>
    <row r="73" spans="1:34" x14ac:dyDescent="0.35">
      <c r="A73" t="s">
        <v>198</v>
      </c>
      <c r="B73" t="s">
        <v>136</v>
      </c>
      <c r="C73" t="s">
        <v>615</v>
      </c>
      <c r="D73" t="s">
        <v>619</v>
      </c>
      <c r="E73" t="str" cm="1">
        <f t="array" ref="E73">IFERROR(INDEX('Eurostat-EPS Mapping'!$G$3:$G$35,MATCH('Eurostat_nrg_bal_c EU28'!B73,'Eurostat-EPS Mapping'!$E$3:$E$35,0),0),"")</f>
        <v>jet fuel or kerosene</v>
      </c>
      <c r="F73">
        <v>1588374.277</v>
      </c>
      <c r="G73">
        <v>1501181.0060000001</v>
      </c>
      <c r="H73">
        <v>1436113.291</v>
      </c>
      <c r="I73">
        <v>1345138.4750000001</v>
      </c>
      <c r="J73">
        <v>1257269.2749999999</v>
      </c>
      <c r="K73">
        <v>1307955.138</v>
      </c>
      <c r="L73">
        <v>1230808.3419999999</v>
      </c>
      <c r="M73">
        <v>1216125.439</v>
      </c>
      <c r="N73">
        <v>1274934.942</v>
      </c>
      <c r="O73">
        <v>1296389.0290000001</v>
      </c>
      <c r="P73">
        <v>1298140.07</v>
      </c>
      <c r="Q73">
        <v>1169720.638</v>
      </c>
      <c r="R73">
        <v>1109202.662</v>
      </c>
      <c r="S73">
        <v>1125295.2069999999</v>
      </c>
      <c r="T73">
        <v>945551.83200000005</v>
      </c>
      <c r="U73">
        <v>840761.78099999996</v>
      </c>
      <c r="V73">
        <v>792414.62100000004</v>
      </c>
      <c r="W73">
        <v>798409.49800000002</v>
      </c>
      <c r="X73">
        <v>648917.67099999997</v>
      </c>
      <c r="Y73">
        <v>528517.32999999996</v>
      </c>
      <c r="Z73">
        <v>469290.47499999998</v>
      </c>
      <c r="AA73">
        <v>412016.321</v>
      </c>
      <c r="AB73">
        <v>331397.05</v>
      </c>
      <c r="AC73">
        <v>342218.14</v>
      </c>
      <c r="AD73">
        <v>382727.26500000001</v>
      </c>
      <c r="AE73">
        <v>372980.80800000002</v>
      </c>
      <c r="AF73">
        <v>382219.88500000001</v>
      </c>
      <c r="AG73">
        <v>362609.935</v>
      </c>
      <c r="AH73">
        <v>349017.62699999998</v>
      </c>
    </row>
    <row r="74" spans="1:34" x14ac:dyDescent="0.35">
      <c r="A74" t="s">
        <v>198</v>
      </c>
      <c r="B74" t="s">
        <v>138</v>
      </c>
      <c r="C74" t="s">
        <v>615</v>
      </c>
      <c r="D74" t="s">
        <v>619</v>
      </c>
      <c r="E74" t="str" cm="1">
        <f t="array" ref="E74">IFERROR(INDEX('Eurostat-EPS Mapping'!$G$3:$G$35,MATCH('Eurostat_nrg_bal_c EU28'!B74,'Eurostat-EPS Mapping'!$E$3:$E$35,0),0),"")</f>
        <v/>
      </c>
      <c r="F74">
        <v>103714.399</v>
      </c>
      <c r="G74">
        <v>109199.822</v>
      </c>
      <c r="H74">
        <v>112679.246</v>
      </c>
      <c r="I74">
        <v>107068.375</v>
      </c>
      <c r="J74">
        <v>107379.861</v>
      </c>
      <c r="K74">
        <v>128551.878</v>
      </c>
      <c r="L74">
        <v>100238.211</v>
      </c>
      <c r="M74">
        <v>152458.19500000001</v>
      </c>
      <c r="N74">
        <v>167883.84</v>
      </c>
      <c r="O74">
        <v>131945.80900000001</v>
      </c>
      <c r="P74">
        <v>96690.010999999999</v>
      </c>
      <c r="Q74">
        <v>87497.312999999995</v>
      </c>
      <c r="R74">
        <v>110936.322</v>
      </c>
      <c r="S74">
        <v>99697.144</v>
      </c>
      <c r="T74">
        <v>87707.9</v>
      </c>
      <c r="U74">
        <v>72801.899000000005</v>
      </c>
      <c r="V74">
        <v>73165.055999999997</v>
      </c>
      <c r="W74">
        <v>80704.017000000007</v>
      </c>
      <c r="X74">
        <v>87901.894</v>
      </c>
      <c r="Y74">
        <v>108748.74</v>
      </c>
      <c r="Z74">
        <v>69704.804000000004</v>
      </c>
      <c r="AA74">
        <v>55396.091999999997</v>
      </c>
      <c r="AB74">
        <v>63288.771999999997</v>
      </c>
      <c r="AC74">
        <v>65282.9</v>
      </c>
      <c r="AD74">
        <v>99692.448000000004</v>
      </c>
      <c r="AE74">
        <v>90315.347999999998</v>
      </c>
      <c r="AF74">
        <v>56016.552000000003</v>
      </c>
      <c r="AG74">
        <v>36710.06</v>
      </c>
      <c r="AH74">
        <v>31918.216</v>
      </c>
    </row>
    <row r="75" spans="1:34" x14ac:dyDescent="0.35">
      <c r="A75" t="s">
        <v>198</v>
      </c>
      <c r="B75" t="s">
        <v>140</v>
      </c>
      <c r="C75" t="s">
        <v>615</v>
      </c>
      <c r="D75" t="s">
        <v>619</v>
      </c>
      <c r="E75" t="str" cm="1">
        <f t="array" ref="E75">IFERROR(INDEX('Eurostat-EPS Mapping'!$G$3:$G$35,MATCH('Eurostat_nrg_bal_c EU28'!B75,'Eurostat-EPS Mapping'!$E$3:$E$35,0),0),"")</f>
        <v>petroleum diesel</v>
      </c>
      <c r="F75">
        <v>5487697.3099999996</v>
      </c>
      <c r="G75">
        <v>5766233.4780000001</v>
      </c>
      <c r="H75">
        <v>5898150.5939999996</v>
      </c>
      <c r="I75">
        <v>5512546.7759999996</v>
      </c>
      <c r="J75">
        <v>5032258.59</v>
      </c>
      <c r="K75">
        <v>5225637.0870000003</v>
      </c>
      <c r="L75">
        <v>4854335.6169999996</v>
      </c>
      <c r="M75">
        <v>4881070.8439999996</v>
      </c>
      <c r="N75">
        <v>4930979.7439999999</v>
      </c>
      <c r="O75">
        <v>4628074.2879999997</v>
      </c>
      <c r="P75">
        <v>4498207.5860000001</v>
      </c>
      <c r="Q75">
        <v>4112454.1830000002</v>
      </c>
      <c r="R75">
        <v>4714191.1270000003</v>
      </c>
      <c r="S75">
        <v>4474039.8099999996</v>
      </c>
      <c r="T75">
        <v>4088953.6860000002</v>
      </c>
      <c r="U75">
        <v>3819362.9980000001</v>
      </c>
      <c r="V75">
        <v>3732475.4049999998</v>
      </c>
      <c r="W75">
        <v>3593263.62</v>
      </c>
      <c r="X75">
        <v>3109767.1159999999</v>
      </c>
      <c r="Y75">
        <v>3205139.0440000002</v>
      </c>
      <c r="Z75">
        <v>3137386.7620000001</v>
      </c>
      <c r="AA75">
        <v>2946574.54</v>
      </c>
      <c r="AB75">
        <v>3004994.1039999998</v>
      </c>
      <c r="AC75">
        <v>2560981.7209999999</v>
      </c>
      <c r="AD75">
        <v>2462130.358</v>
      </c>
      <c r="AE75">
        <v>2746591.0610000002</v>
      </c>
      <c r="AF75">
        <v>2798887.017</v>
      </c>
      <c r="AG75">
        <v>2991511.7</v>
      </c>
      <c r="AH75">
        <v>2753308.6579999998</v>
      </c>
    </row>
    <row r="76" spans="1:34" x14ac:dyDescent="0.35">
      <c r="A76" t="s">
        <v>198</v>
      </c>
      <c r="B76" t="s">
        <v>142</v>
      </c>
      <c r="C76" t="s">
        <v>615</v>
      </c>
      <c r="D76" t="s">
        <v>619</v>
      </c>
      <c r="E76" t="str" cm="1">
        <f t="array" ref="E76">IFERROR(INDEX('Eurostat-EPS Mapping'!$G$3:$G$35,MATCH('Eurostat_nrg_bal_c EU28'!B76,'Eurostat-EPS Mapping'!$E$3:$E$35,0),0),"")</f>
        <v>heavy fuel oil</v>
      </c>
      <c r="F76">
        <v>1835322.0919999999</v>
      </c>
      <c r="G76">
        <v>1838670.5379999999</v>
      </c>
      <c r="H76">
        <v>2583458.6979999999</v>
      </c>
      <c r="I76">
        <v>2669485.7949999999</v>
      </c>
      <c r="J76">
        <v>2604409.071</v>
      </c>
      <c r="K76">
        <v>2546756.4049999998</v>
      </c>
      <c r="L76">
        <v>2507013.4070000001</v>
      </c>
      <c r="M76">
        <v>2684997.4840000002</v>
      </c>
      <c r="N76">
        <v>2560472.0430000001</v>
      </c>
      <c r="O76">
        <v>2520161.1639999999</v>
      </c>
      <c r="P76">
        <v>2536058.8369999998</v>
      </c>
      <c r="Q76">
        <v>2374271.855</v>
      </c>
      <c r="R76">
        <v>2344689.0189999999</v>
      </c>
      <c r="S76">
        <v>2193427.0109999999</v>
      </c>
      <c r="T76">
        <v>1874059.747</v>
      </c>
      <c r="U76">
        <v>1942985.1310000001</v>
      </c>
      <c r="V76">
        <v>2076845.17</v>
      </c>
      <c r="W76">
        <v>1860270.9779999999</v>
      </c>
      <c r="X76">
        <v>1896190.0830000001</v>
      </c>
      <c r="Y76">
        <v>1758438.9739999999</v>
      </c>
      <c r="Z76">
        <v>1857978.57</v>
      </c>
      <c r="AA76">
        <v>1903885.577</v>
      </c>
      <c r="AB76">
        <v>2090254.449</v>
      </c>
      <c r="AC76">
        <v>2064950.6089999999</v>
      </c>
      <c r="AD76">
        <v>2120962.5970000001</v>
      </c>
      <c r="AE76">
        <v>2150473.4989999998</v>
      </c>
      <c r="AF76">
        <v>2058988.9269999999</v>
      </c>
      <c r="AG76">
        <v>2091817.8319999999</v>
      </c>
      <c r="AH76">
        <v>2301257.3199999998</v>
      </c>
    </row>
    <row r="77" spans="1:34" x14ac:dyDescent="0.35">
      <c r="A77" t="s">
        <v>198</v>
      </c>
      <c r="B77" t="s">
        <v>144</v>
      </c>
      <c r="C77" t="s">
        <v>615</v>
      </c>
      <c r="D77" t="s">
        <v>619</v>
      </c>
      <c r="E77" t="str" cm="1">
        <f t="array" ref="E77">IFERROR(INDEX('Eurostat-EPS Mapping'!$G$3:$G$35,MATCH('Eurostat_nrg_bal_c EU28'!B77,'Eurostat-EPS Mapping'!$E$3:$E$35,0),0),"")</f>
        <v/>
      </c>
      <c r="F77">
        <v>115959.139</v>
      </c>
      <c r="G77">
        <v>121127.01700000001</v>
      </c>
      <c r="H77">
        <v>114173.011</v>
      </c>
      <c r="I77">
        <v>84121.620999999999</v>
      </c>
      <c r="J77">
        <v>58349.326999999997</v>
      </c>
      <c r="K77">
        <v>64457.459000000003</v>
      </c>
      <c r="L77">
        <v>53162.133999999998</v>
      </c>
      <c r="M77">
        <v>41348.832000000002</v>
      </c>
      <c r="N77">
        <v>43557.440999999999</v>
      </c>
      <c r="O77">
        <v>42129.955999999998</v>
      </c>
      <c r="P77">
        <v>46599.233</v>
      </c>
      <c r="Q77">
        <v>51446.775000000001</v>
      </c>
      <c r="R77">
        <v>47959.139000000003</v>
      </c>
      <c r="S77">
        <v>66946.620999999999</v>
      </c>
      <c r="T77">
        <v>58529.451000000001</v>
      </c>
      <c r="U77">
        <v>38068.858999999997</v>
      </c>
      <c r="V77">
        <v>44008.764999999999</v>
      </c>
      <c r="W77">
        <v>33263.19</v>
      </c>
      <c r="X77">
        <v>35889.870999999999</v>
      </c>
      <c r="Y77">
        <v>36604.644</v>
      </c>
      <c r="Z77">
        <v>31700.245999999999</v>
      </c>
      <c r="AA77">
        <v>30509.903999999999</v>
      </c>
      <c r="AB77">
        <v>27566.817999999999</v>
      </c>
      <c r="AC77">
        <v>32661.236000000001</v>
      </c>
      <c r="AD77">
        <v>27493.417000000001</v>
      </c>
      <c r="AE77">
        <v>26358.214</v>
      </c>
      <c r="AF77">
        <v>22875.22</v>
      </c>
      <c r="AG77">
        <v>21541.22</v>
      </c>
      <c r="AH77">
        <v>27279.72</v>
      </c>
    </row>
    <row r="78" spans="1:34" x14ac:dyDescent="0.35">
      <c r="A78" t="s">
        <v>198</v>
      </c>
      <c r="B78" t="s">
        <v>146</v>
      </c>
      <c r="C78" t="s">
        <v>615</v>
      </c>
      <c r="D78" t="s">
        <v>619</v>
      </c>
      <c r="E78" t="str" cm="1">
        <f t="array" ref="E78">IFERROR(INDEX('Eurostat-EPS Mapping'!$G$3:$G$35,MATCH('Eurostat_nrg_bal_c EU28'!B78,'Eurostat-EPS Mapping'!$E$3:$E$35,0),0),"")</f>
        <v/>
      </c>
      <c r="F78">
        <v>345743.842</v>
      </c>
      <c r="G78">
        <v>331940.11499999999</v>
      </c>
      <c r="H78">
        <v>284875.04800000001</v>
      </c>
      <c r="I78">
        <v>263312.848</v>
      </c>
      <c r="J78">
        <v>232416.72500000001</v>
      </c>
      <c r="K78">
        <v>216598.783</v>
      </c>
      <c r="L78">
        <v>219209.08199999999</v>
      </c>
      <c r="M78">
        <v>219571.77799999999</v>
      </c>
      <c r="N78">
        <v>213517.38699999999</v>
      </c>
      <c r="O78">
        <v>182797.03599999999</v>
      </c>
      <c r="P78">
        <v>207332.568</v>
      </c>
      <c r="Q78">
        <v>200387.671</v>
      </c>
      <c r="R78">
        <v>243447.853</v>
      </c>
      <c r="S78">
        <v>184579.27299999999</v>
      </c>
      <c r="T78">
        <v>177835.796</v>
      </c>
      <c r="U78">
        <v>161521.48800000001</v>
      </c>
      <c r="V78">
        <v>161758.38099999999</v>
      </c>
      <c r="W78">
        <v>149986.14499999999</v>
      </c>
      <c r="X78">
        <v>161738.736</v>
      </c>
      <c r="Y78">
        <v>149343.55100000001</v>
      </c>
      <c r="Z78">
        <v>131048.018</v>
      </c>
      <c r="AA78">
        <v>132321.92499999999</v>
      </c>
      <c r="AB78">
        <v>131884.769</v>
      </c>
      <c r="AC78">
        <v>122824.64</v>
      </c>
      <c r="AD78">
        <v>139546.67300000001</v>
      </c>
      <c r="AE78">
        <v>134587.80100000001</v>
      </c>
      <c r="AF78">
        <v>150218.467</v>
      </c>
      <c r="AG78">
        <v>137538.59400000001</v>
      </c>
      <c r="AH78">
        <v>138041.34599999999</v>
      </c>
    </row>
    <row r="79" spans="1:34" x14ac:dyDescent="0.35">
      <c r="A79" t="s">
        <v>198</v>
      </c>
      <c r="B79" t="s">
        <v>147</v>
      </c>
      <c r="C79" t="s">
        <v>615</v>
      </c>
      <c r="D79" t="s">
        <v>619</v>
      </c>
      <c r="E79" t="str" cm="1">
        <f t="array" ref="E79">IFERROR(INDEX('Eurostat-EPS Mapping'!$G$3:$G$35,MATCH('Eurostat_nrg_bal_c EU28'!B79,'Eurostat-EPS Mapping'!$E$3:$E$35,0),0),"")</f>
        <v/>
      </c>
      <c r="F79">
        <v>35071.392</v>
      </c>
      <c r="G79">
        <v>36753.317000000003</v>
      </c>
      <c r="H79">
        <v>37726.576000000001</v>
      </c>
      <c r="I79">
        <v>37474.345999999998</v>
      </c>
      <c r="J79">
        <v>36481.972000000002</v>
      </c>
      <c r="K79">
        <v>29209.392</v>
      </c>
      <c r="L79">
        <v>28779.319</v>
      </c>
      <c r="M79">
        <v>39215.733999999997</v>
      </c>
      <c r="N79">
        <v>38825.061999999998</v>
      </c>
      <c r="O79">
        <v>27067.844000000001</v>
      </c>
      <c r="P79">
        <v>37788.152000000002</v>
      </c>
      <c r="Q79">
        <v>37393.756000000001</v>
      </c>
      <c r="R79">
        <v>41549.762000000002</v>
      </c>
      <c r="S79">
        <v>36611.925000000003</v>
      </c>
      <c r="T79">
        <v>35893.968999999997</v>
      </c>
      <c r="U79">
        <v>28799.167000000001</v>
      </c>
      <c r="V79">
        <v>26941.010999999999</v>
      </c>
      <c r="W79">
        <v>26163.098000000002</v>
      </c>
      <c r="X79">
        <v>25741.851999999999</v>
      </c>
      <c r="Y79">
        <v>28988.351999999999</v>
      </c>
      <c r="Z79">
        <v>27265.572</v>
      </c>
      <c r="AA79">
        <v>20072.365000000002</v>
      </c>
      <c r="AB79">
        <v>19489.550999999999</v>
      </c>
      <c r="AC79">
        <v>18419.365000000002</v>
      </c>
      <c r="AD79">
        <v>17947.186000000002</v>
      </c>
      <c r="AE79">
        <v>17751.385999999999</v>
      </c>
      <c r="AF79">
        <v>19663.3</v>
      </c>
      <c r="AG79">
        <v>16811.599999999999</v>
      </c>
      <c r="AH79">
        <v>18069.8</v>
      </c>
    </row>
    <row r="80" spans="1:34" x14ac:dyDescent="0.35">
      <c r="A80" t="s">
        <v>198</v>
      </c>
      <c r="B80" t="s">
        <v>149</v>
      </c>
      <c r="C80" t="s">
        <v>615</v>
      </c>
      <c r="D80" t="s">
        <v>619</v>
      </c>
      <c r="E80" t="str" cm="1">
        <f t="array" ref="E80">IFERROR(INDEX('Eurostat-EPS Mapping'!$G$3:$G$35,MATCH('Eurostat_nrg_bal_c EU28'!B80,'Eurostat-EPS Mapping'!$E$3:$E$35,0),0),"")</f>
        <v/>
      </c>
      <c r="F80">
        <v>276740.76400000002</v>
      </c>
      <c r="G80">
        <v>293975.15399999998</v>
      </c>
      <c r="H80">
        <v>309732.70600000001</v>
      </c>
      <c r="I80">
        <v>307547.28499999997</v>
      </c>
      <c r="J80">
        <v>304371.87199999997</v>
      </c>
      <c r="K80">
        <v>292395.81599999999</v>
      </c>
      <c r="L80">
        <v>353514.34</v>
      </c>
      <c r="M80">
        <v>408501.57199999999</v>
      </c>
      <c r="N80">
        <v>423331.95600000001</v>
      </c>
      <c r="O80">
        <v>440120.29700000002</v>
      </c>
      <c r="P80">
        <v>509549.60100000002</v>
      </c>
      <c r="Q80">
        <v>500707.44900000002</v>
      </c>
      <c r="R80">
        <v>537426.85699999996</v>
      </c>
      <c r="S80">
        <v>520584.43099999998</v>
      </c>
      <c r="T80">
        <v>526515.16299999994</v>
      </c>
      <c r="U80">
        <v>473823.62900000002</v>
      </c>
      <c r="V80">
        <v>423223.685</v>
      </c>
      <c r="W80">
        <v>412728.61</v>
      </c>
      <c r="X80">
        <v>386797.33600000001</v>
      </c>
      <c r="Y80">
        <v>326326.39199999999</v>
      </c>
      <c r="Z80">
        <v>354212.08</v>
      </c>
      <c r="AA80">
        <v>362549.12800000003</v>
      </c>
      <c r="AB80">
        <v>322175.51199999999</v>
      </c>
      <c r="AC80">
        <v>288938.49200000003</v>
      </c>
      <c r="AD80">
        <v>279091.52600000001</v>
      </c>
      <c r="AE80">
        <v>232363.71</v>
      </c>
      <c r="AF80">
        <v>251401.74400000001</v>
      </c>
      <c r="AG80">
        <v>244240.628</v>
      </c>
      <c r="AH80">
        <v>260347.38399999999</v>
      </c>
    </row>
    <row r="81" spans="1:34" x14ac:dyDescent="0.35">
      <c r="A81" t="s">
        <v>198</v>
      </c>
      <c r="B81" t="s">
        <v>151</v>
      </c>
      <c r="C81" t="s">
        <v>615</v>
      </c>
      <c r="D81" t="s">
        <v>619</v>
      </c>
      <c r="E81" t="str" cm="1">
        <f t="array" ref="E81">IFERROR(INDEX('Eurostat-EPS Mapping'!$G$3:$G$35,MATCH('Eurostat_nrg_bal_c EU28'!B81,'Eurostat-EPS Mapping'!$E$3:$E$35,0),0),"")</f>
        <v/>
      </c>
      <c r="F81">
        <v>262394.576</v>
      </c>
      <c r="G81">
        <v>237827.356</v>
      </c>
      <c r="H81">
        <v>207989.36499999999</v>
      </c>
      <c r="I81">
        <v>200995.77600000001</v>
      </c>
      <c r="J81">
        <v>188095.71</v>
      </c>
      <c r="K81">
        <v>207347.82399999999</v>
      </c>
      <c r="L81">
        <v>200060.217</v>
      </c>
      <c r="M81">
        <v>198392.77900000001</v>
      </c>
      <c r="N81">
        <v>205983.44099999999</v>
      </c>
      <c r="O81">
        <v>194087.21799999999</v>
      </c>
      <c r="P81">
        <v>211672.639</v>
      </c>
      <c r="Q81">
        <v>192150.712</v>
      </c>
      <c r="R81">
        <v>203161.734</v>
      </c>
      <c r="S81">
        <v>193863.185</v>
      </c>
      <c r="T81">
        <v>179034.13500000001</v>
      </c>
      <c r="U81">
        <v>172399.04199999999</v>
      </c>
      <c r="V81">
        <v>164098.625</v>
      </c>
      <c r="W81">
        <v>169182.717</v>
      </c>
      <c r="X81">
        <v>152911.01300000001</v>
      </c>
      <c r="Y81">
        <v>145564.07999999999</v>
      </c>
      <c r="Z81">
        <v>124738.931</v>
      </c>
      <c r="AA81">
        <v>126842.607</v>
      </c>
      <c r="AB81">
        <v>104255.857</v>
      </c>
      <c r="AC81">
        <v>112367.951</v>
      </c>
      <c r="AD81">
        <v>95775.851999999999</v>
      </c>
      <c r="AE81">
        <v>104752.656</v>
      </c>
      <c r="AF81">
        <v>77047.535999999993</v>
      </c>
      <c r="AG81">
        <v>86143.706000000006</v>
      </c>
      <c r="AH81">
        <v>89314.93</v>
      </c>
    </row>
    <row r="82" spans="1:34" x14ac:dyDescent="0.35">
      <c r="A82" t="s">
        <v>198</v>
      </c>
      <c r="B82" t="s">
        <v>152</v>
      </c>
      <c r="C82" t="s">
        <v>615</v>
      </c>
      <c r="D82" t="s">
        <v>619</v>
      </c>
      <c r="E82" t="str" cm="1">
        <f t="array" ref="E82">IFERROR(INDEX('Eurostat-EPS Mapping'!$G$3:$G$35,MATCH('Eurostat_nrg_bal_c EU28'!B82,'Eurostat-EPS Mapping'!$E$3:$E$35,0),0),"")</f>
        <v/>
      </c>
      <c r="F82">
        <v>868639.97100000002</v>
      </c>
      <c r="G82">
        <v>716727.647</v>
      </c>
      <c r="H82">
        <v>170873.05100000001</v>
      </c>
      <c r="I82">
        <v>150263.372</v>
      </c>
      <c r="J82">
        <v>130657.962</v>
      </c>
      <c r="K82">
        <v>106495.561</v>
      </c>
      <c r="L82">
        <v>118948.822</v>
      </c>
      <c r="M82">
        <v>122321.356</v>
      </c>
      <c r="N82">
        <v>107032.978</v>
      </c>
      <c r="O82">
        <v>88361.061000000002</v>
      </c>
      <c r="P82">
        <v>116509.66499999999</v>
      </c>
      <c r="Q82">
        <v>168160.946</v>
      </c>
      <c r="R82">
        <v>117673.02</v>
      </c>
      <c r="S82">
        <v>191513.76500000001</v>
      </c>
      <c r="T82">
        <v>138026.242</v>
      </c>
      <c r="U82">
        <v>105557.783</v>
      </c>
      <c r="V82">
        <v>119264.652</v>
      </c>
      <c r="W82">
        <v>106355.912</v>
      </c>
      <c r="X82">
        <v>148664.296</v>
      </c>
      <c r="Y82">
        <v>133199.42199999999</v>
      </c>
      <c r="Z82">
        <v>132994.16899999999</v>
      </c>
      <c r="AA82">
        <v>110777.132</v>
      </c>
      <c r="AB82">
        <v>94493.076000000001</v>
      </c>
      <c r="AC82">
        <v>99266.58</v>
      </c>
      <c r="AD82">
        <v>106664.943</v>
      </c>
      <c r="AE82">
        <v>109034.103</v>
      </c>
      <c r="AF82">
        <v>94580.900999999998</v>
      </c>
      <c r="AG82">
        <v>96121.406000000003</v>
      </c>
      <c r="AH82">
        <v>79792.539999999994</v>
      </c>
    </row>
    <row r="83" spans="1:34" x14ac:dyDescent="0.35">
      <c r="A83" t="s">
        <v>198</v>
      </c>
      <c r="B83" t="s">
        <v>154</v>
      </c>
      <c r="C83" t="s">
        <v>615</v>
      </c>
      <c r="D83" t="s">
        <v>619</v>
      </c>
      <c r="E83" t="str" cm="1">
        <f t="array" ref="E83">IFERROR(INDEX('Eurostat-EPS Mapping'!$G$3:$G$35,MATCH('Eurostat_nrg_bal_c EU28'!B83,'Eurostat-EPS Mapping'!$E$3:$E$35,0),0),"")</f>
        <v>lignite</v>
      </c>
      <c r="F83">
        <v>3251.0320000000002</v>
      </c>
      <c r="G83">
        <v>2441.0540000000001</v>
      </c>
      <c r="H83">
        <v>2326.14</v>
      </c>
      <c r="I83">
        <v>2589.0700000000002</v>
      </c>
      <c r="J83">
        <v>2969.674</v>
      </c>
      <c r="K83">
        <v>3766.0520000000001</v>
      </c>
      <c r="L83">
        <v>6590.6679999999997</v>
      </c>
      <c r="M83">
        <v>6966.29</v>
      </c>
      <c r="N83">
        <v>5810.665</v>
      </c>
      <c r="O83">
        <v>7616.0219999999999</v>
      </c>
      <c r="P83">
        <v>7435.8549999999996</v>
      </c>
      <c r="Q83">
        <v>5998.17</v>
      </c>
      <c r="R83">
        <v>3881.105</v>
      </c>
      <c r="S83">
        <v>4373.7389999999996</v>
      </c>
      <c r="T83">
        <v>5484.933</v>
      </c>
      <c r="U83">
        <v>4364.8999999999996</v>
      </c>
      <c r="V83">
        <v>4326.37</v>
      </c>
      <c r="W83">
        <v>3437.6190000000001</v>
      </c>
      <c r="X83">
        <v>2917.58</v>
      </c>
      <c r="Y83">
        <v>3204.92</v>
      </c>
      <c r="Z83">
        <v>4162.3999999999996</v>
      </c>
      <c r="AA83">
        <v>3352.9</v>
      </c>
      <c r="AB83">
        <v>3766.7</v>
      </c>
      <c r="AC83">
        <v>4058.3</v>
      </c>
      <c r="AD83">
        <v>3729.9</v>
      </c>
      <c r="AE83">
        <v>4741.45</v>
      </c>
      <c r="AF83">
        <v>3735.5</v>
      </c>
      <c r="AG83">
        <v>3704.0079999999998</v>
      </c>
      <c r="AH83">
        <v>2927.7420000000002</v>
      </c>
    </row>
    <row r="84" spans="1:34" x14ac:dyDescent="0.35">
      <c r="A84" t="s">
        <v>198</v>
      </c>
      <c r="B84" t="s">
        <v>156</v>
      </c>
      <c r="C84" t="s">
        <v>615</v>
      </c>
      <c r="D84" t="s">
        <v>619</v>
      </c>
      <c r="E84" t="str" cm="1">
        <f t="array" ref="E84">IFERROR(INDEX('Eurostat-EPS Mapping'!$G$3:$G$35,MATCH('Eurostat_nrg_bal_c EU28'!B84,'Eurostat-EPS Mapping'!$E$3:$E$35,0),0),"")</f>
        <v/>
      </c>
      <c r="F84">
        <v>2275.2109999999998</v>
      </c>
      <c r="G84">
        <v>1655.0239999999999</v>
      </c>
      <c r="H84">
        <v>1528.14</v>
      </c>
      <c r="I84">
        <v>1990.57</v>
      </c>
      <c r="J84">
        <v>2211.5740000000001</v>
      </c>
      <c r="K84">
        <v>2622.252</v>
      </c>
      <c r="L84">
        <v>5579.8680000000004</v>
      </c>
      <c r="M84">
        <v>6061.89</v>
      </c>
      <c r="N84">
        <v>5119.0649999999996</v>
      </c>
      <c r="O84">
        <v>7084.0219999999999</v>
      </c>
      <c r="P84">
        <v>6970.3549999999996</v>
      </c>
      <c r="Q84">
        <v>5678.97</v>
      </c>
      <c r="R84">
        <v>3681.605</v>
      </c>
      <c r="S84">
        <v>4227.4390000000003</v>
      </c>
      <c r="T84">
        <v>5431.7330000000002</v>
      </c>
      <c r="U84">
        <v>4325</v>
      </c>
      <c r="V84">
        <v>4326.37</v>
      </c>
      <c r="W84">
        <v>3437.6190000000001</v>
      </c>
      <c r="X84">
        <v>2917.58</v>
      </c>
      <c r="Y84">
        <v>3146.32</v>
      </c>
      <c r="Z84">
        <v>4162.3999999999996</v>
      </c>
      <c r="AA84">
        <v>3339.6</v>
      </c>
      <c r="AB84">
        <v>3726.8</v>
      </c>
      <c r="AC84">
        <v>3938.6</v>
      </c>
      <c r="AD84">
        <v>3663.4</v>
      </c>
      <c r="AE84">
        <v>4728.1499999999996</v>
      </c>
      <c r="AF84">
        <v>3722.2</v>
      </c>
      <c r="AG84">
        <v>3704.0079999999998</v>
      </c>
      <c r="AH84">
        <v>2927.7420000000002</v>
      </c>
    </row>
    <row r="85" spans="1:34" x14ac:dyDescent="0.35">
      <c r="A85" t="s">
        <v>198</v>
      </c>
      <c r="B85" t="s">
        <v>158</v>
      </c>
      <c r="C85" t="s">
        <v>615</v>
      </c>
      <c r="D85" t="s">
        <v>619</v>
      </c>
      <c r="E85" t="str" cm="1">
        <f t="array" ref="E85">IFERROR(INDEX('Eurostat-EPS Mapping'!$G$3:$G$35,MATCH('Eurostat_nrg_bal_c EU28'!B85,'Eurostat-EPS Mapping'!$E$3:$E$35,0),0),"")</f>
        <v/>
      </c>
      <c r="F85">
        <v>975.82100000000003</v>
      </c>
      <c r="G85">
        <v>786.03</v>
      </c>
      <c r="H85">
        <v>798</v>
      </c>
      <c r="I85">
        <v>598.5</v>
      </c>
      <c r="J85">
        <v>758.1</v>
      </c>
      <c r="K85">
        <v>1143.8</v>
      </c>
      <c r="L85">
        <v>1010.8</v>
      </c>
      <c r="M85">
        <v>904.4</v>
      </c>
      <c r="N85">
        <v>691.6</v>
      </c>
      <c r="O85">
        <v>532</v>
      </c>
      <c r="P85">
        <v>465.5</v>
      </c>
      <c r="Q85">
        <v>319.2</v>
      </c>
      <c r="R85">
        <v>199.5</v>
      </c>
      <c r="S85">
        <v>146.30000000000001</v>
      </c>
      <c r="T85">
        <v>53.2</v>
      </c>
      <c r="U85">
        <v>39.9</v>
      </c>
      <c r="V85">
        <v>0</v>
      </c>
      <c r="W85">
        <v>0</v>
      </c>
      <c r="X85">
        <v>0</v>
      </c>
      <c r="Y85">
        <v>58.6</v>
      </c>
      <c r="Z85">
        <v>0</v>
      </c>
      <c r="AA85">
        <v>13.3</v>
      </c>
      <c r="AB85">
        <v>39.9</v>
      </c>
      <c r="AC85">
        <v>119.7</v>
      </c>
      <c r="AD85">
        <v>66.5</v>
      </c>
      <c r="AE85">
        <v>13.3</v>
      </c>
      <c r="AF85">
        <v>13.3</v>
      </c>
      <c r="AG85">
        <v>0</v>
      </c>
      <c r="AH85">
        <v>0</v>
      </c>
    </row>
    <row r="86" spans="1:34" x14ac:dyDescent="0.35">
      <c r="A86" t="s">
        <v>198</v>
      </c>
      <c r="B86" t="s">
        <v>160</v>
      </c>
      <c r="C86" t="s">
        <v>615</v>
      </c>
      <c r="D86" t="s">
        <v>619</v>
      </c>
      <c r="E86" t="str" cm="1">
        <f t="array" ref="E86">IFERROR(INDEX('Eurostat-EPS Mapping'!$G$3:$G$35,MATCH('Eurostat_nrg_bal_c EU28'!B86,'Eurostat-EPS Mapping'!$E$3:$E$35,0),0),"")</f>
        <v>biomass</v>
      </c>
      <c r="F86">
        <v>428957.95400000003</v>
      </c>
      <c r="G86">
        <v>393554.766</v>
      </c>
      <c r="H86">
        <v>387666.18099999998</v>
      </c>
      <c r="I86">
        <v>370694.652</v>
      </c>
      <c r="J86">
        <v>377377.87</v>
      </c>
      <c r="K86">
        <v>321649.35600000003</v>
      </c>
      <c r="L86">
        <v>261232.25099999999</v>
      </c>
      <c r="M86">
        <v>255365.77900000001</v>
      </c>
      <c r="N86">
        <v>241611.897</v>
      </c>
      <c r="O86">
        <v>189622.71100000001</v>
      </c>
      <c r="P86">
        <v>156776.92199999999</v>
      </c>
      <c r="Q86">
        <v>160510.68900000001</v>
      </c>
      <c r="R86">
        <v>153840.92199999999</v>
      </c>
      <c r="S86">
        <v>121830.622</v>
      </c>
      <c r="T86">
        <v>100252.98699999999</v>
      </c>
      <c r="U86">
        <v>70275</v>
      </c>
      <c r="V86">
        <v>50851</v>
      </c>
      <c r="W86">
        <v>38681</v>
      </c>
      <c r="X86">
        <v>32469</v>
      </c>
      <c r="Y86">
        <v>26171</v>
      </c>
      <c r="Z86">
        <v>25365</v>
      </c>
      <c r="AA86">
        <v>24022</v>
      </c>
      <c r="AB86">
        <v>20474</v>
      </c>
      <c r="AC86">
        <v>18945</v>
      </c>
      <c r="AD86">
        <v>18138</v>
      </c>
      <c r="AE86">
        <v>15598</v>
      </c>
      <c r="AF86">
        <v>12485</v>
      </c>
      <c r="AG86">
        <v>12511</v>
      </c>
      <c r="AH86">
        <v>9541</v>
      </c>
    </row>
    <row r="87" spans="1:34" x14ac:dyDescent="0.35">
      <c r="A87" t="s">
        <v>198</v>
      </c>
      <c r="B87" t="s">
        <v>162</v>
      </c>
      <c r="C87" t="s">
        <v>615</v>
      </c>
      <c r="D87" t="s">
        <v>619</v>
      </c>
      <c r="E87" t="str" cm="1">
        <f t="array" ref="E87">IFERROR(INDEX('Eurostat-EPS Mapping'!$G$3:$G$35,MATCH('Eurostat_nrg_bal_c EU28'!B87,'Eurostat-EPS Mapping'!$E$3:$E$35,0),0),"")</f>
        <v>biomass</v>
      </c>
      <c r="F87">
        <v>15827.692999999999</v>
      </c>
      <c r="G87">
        <v>14469.903</v>
      </c>
      <c r="H87">
        <v>13396.69</v>
      </c>
      <c r="I87">
        <v>15238.245999999999</v>
      </c>
      <c r="J87">
        <v>14751.58</v>
      </c>
      <c r="K87">
        <v>15014.791999999999</v>
      </c>
      <c r="L87">
        <v>16373.194</v>
      </c>
      <c r="M87">
        <v>13587.977000000001</v>
      </c>
      <c r="N87">
        <v>13143.948</v>
      </c>
      <c r="O87">
        <v>13427.743</v>
      </c>
      <c r="P87">
        <v>11540.054</v>
      </c>
      <c r="Q87">
        <v>11665.84</v>
      </c>
      <c r="R87">
        <v>8924.9380000000001</v>
      </c>
      <c r="S87">
        <v>8632.7150000000001</v>
      </c>
      <c r="T87">
        <v>7230.6</v>
      </c>
      <c r="U87">
        <v>6794.8</v>
      </c>
      <c r="V87">
        <v>2260.8000000000002</v>
      </c>
      <c r="W87">
        <v>2142.6</v>
      </c>
      <c r="X87">
        <v>2200.1999999999998</v>
      </c>
      <c r="Y87">
        <v>1086.5</v>
      </c>
      <c r="Z87">
        <v>1087</v>
      </c>
      <c r="AA87">
        <v>1027</v>
      </c>
      <c r="AB87">
        <v>1147.5</v>
      </c>
      <c r="AC87">
        <v>1057.5</v>
      </c>
      <c r="AD87">
        <v>1025.5</v>
      </c>
      <c r="AE87">
        <v>969</v>
      </c>
      <c r="AF87">
        <v>968</v>
      </c>
      <c r="AG87">
        <v>1028</v>
      </c>
      <c r="AH87">
        <v>967</v>
      </c>
    </row>
    <row r="88" spans="1:34" x14ac:dyDescent="0.35">
      <c r="A88" t="s">
        <v>198</v>
      </c>
      <c r="B88" t="s">
        <v>164</v>
      </c>
      <c r="C88" t="s">
        <v>615</v>
      </c>
      <c r="D88" t="s">
        <v>619</v>
      </c>
      <c r="E88" t="str" cm="1">
        <f t="array" ref="E88">IFERROR(INDEX('Eurostat-EPS Mapping'!$G$3:$G$35,MATCH('Eurostat_nrg_bal_c EU28'!B88,'Eurostat-EPS Mapping'!$E$3:$E$35,0),0),"")</f>
        <v>biofuel gasoline</v>
      </c>
      <c r="F88">
        <v>4366.5640000000003</v>
      </c>
      <c r="G88">
        <v>4632.9849999999997</v>
      </c>
      <c r="H88">
        <v>3675.8679999999999</v>
      </c>
      <c r="I88">
        <v>3217.5749999999998</v>
      </c>
      <c r="J88">
        <v>3179.31</v>
      </c>
      <c r="K88">
        <v>2717.5929999999998</v>
      </c>
      <c r="L88">
        <v>4868.55</v>
      </c>
      <c r="M88">
        <v>8080.2020000000002</v>
      </c>
      <c r="N88">
        <v>4333.3159999999998</v>
      </c>
      <c r="O88">
        <v>3167.2069999999999</v>
      </c>
      <c r="P88">
        <v>1921.66</v>
      </c>
      <c r="Q88">
        <v>406.31200000000001</v>
      </c>
      <c r="R88">
        <v>406.81099999999998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t="s">
        <v>198</v>
      </c>
      <c r="B89" t="s">
        <v>166</v>
      </c>
      <c r="C89" t="s">
        <v>615</v>
      </c>
      <c r="D89" t="s">
        <v>619</v>
      </c>
      <c r="E89" t="str" cm="1">
        <f t="array" ref="E89">IFERROR(INDEX('Eurostat-EPS Mapping'!$G$3:$G$35,MATCH('Eurostat_nrg_bal_c EU28'!B89,'Eurostat-EPS Mapping'!$E$3:$E$35,0),0),"")</f>
        <v>biofuel gasoline</v>
      </c>
      <c r="F89">
        <v>62892.184999999998</v>
      </c>
      <c r="G89">
        <v>59921.821000000004</v>
      </c>
      <c r="H89">
        <v>55730.987000000001</v>
      </c>
      <c r="I89">
        <v>60455.658000000003</v>
      </c>
      <c r="J89">
        <v>52839.508999999998</v>
      </c>
      <c r="K89">
        <v>45027.42</v>
      </c>
      <c r="L89">
        <v>62477.216999999997</v>
      </c>
      <c r="M89">
        <v>66238.794999999998</v>
      </c>
      <c r="N89">
        <v>59751.245999999999</v>
      </c>
      <c r="O89">
        <v>46665.667000000001</v>
      </c>
      <c r="P89">
        <v>34367.999000000003</v>
      </c>
      <c r="Q89">
        <v>19521.543000000001</v>
      </c>
      <c r="R89">
        <v>12410.880999999999</v>
      </c>
      <c r="S89">
        <v>11236.537</v>
      </c>
      <c r="T89">
        <v>1945.413</v>
      </c>
      <c r="U89">
        <v>181.39500000000001</v>
      </c>
      <c r="V89">
        <v>33.146999999999998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t="s">
        <v>198</v>
      </c>
      <c r="B90" t="s">
        <v>168</v>
      </c>
      <c r="C90" t="s">
        <v>615</v>
      </c>
      <c r="D90" t="s">
        <v>619</v>
      </c>
      <c r="E90" t="str" cm="1">
        <f t="array" ref="E90">IFERROR(INDEX('Eurostat-EPS Mapping'!$G$3:$G$35,MATCH('Eurostat_nrg_bal_c EU28'!B90,'Eurostat-EPS Mapping'!$E$3:$E$35,0),0),"")</f>
        <v>biofuel diesel</v>
      </c>
      <c r="F90">
        <v>34456.529000000002</v>
      </c>
      <c r="G90">
        <v>29763.782999999999</v>
      </c>
      <c r="H90">
        <v>24686.669000000002</v>
      </c>
      <c r="I90">
        <v>22774.717000000001</v>
      </c>
      <c r="J90">
        <v>20853.641</v>
      </c>
      <c r="K90">
        <v>18465.904999999999</v>
      </c>
      <c r="L90">
        <v>19721.366000000002</v>
      </c>
      <c r="M90">
        <v>20472.004000000001</v>
      </c>
      <c r="N90">
        <v>19113.39</v>
      </c>
      <c r="O90">
        <v>17843.353999999999</v>
      </c>
      <c r="P90">
        <v>10896.752</v>
      </c>
      <c r="Q90">
        <v>9401.3590000000004</v>
      </c>
      <c r="R90">
        <v>7021.1589999999997</v>
      </c>
      <c r="S90">
        <v>888.428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198</v>
      </c>
      <c r="B91" t="s">
        <v>170</v>
      </c>
      <c r="C91" t="s">
        <v>615</v>
      </c>
      <c r="D91" t="s">
        <v>619</v>
      </c>
      <c r="E91" t="str" cm="1">
        <f t="array" ref="E91">IFERROR(INDEX('Eurostat-EPS Mapping'!$G$3:$G$35,MATCH('Eurostat_nrg_bal_c EU28'!B91,'Eurostat-EPS Mapping'!$E$3:$E$35,0),0),"")</f>
        <v>biofuel diesel</v>
      </c>
      <c r="F91">
        <v>331178.18900000001</v>
      </c>
      <c r="G91">
        <v>244290.06200000001</v>
      </c>
      <c r="H91">
        <v>226229.837</v>
      </c>
      <c r="I91">
        <v>196070.96599999999</v>
      </c>
      <c r="J91">
        <v>226263.12299999999</v>
      </c>
      <c r="K91">
        <v>190007.90599999999</v>
      </c>
      <c r="L91">
        <v>229076.58</v>
      </c>
      <c r="M91">
        <v>215424.58300000001</v>
      </c>
      <c r="N91">
        <v>163855.62299999999</v>
      </c>
      <c r="O91">
        <v>118404.23299999999</v>
      </c>
      <c r="P91">
        <v>119510.961</v>
      </c>
      <c r="Q91">
        <v>73662.273000000001</v>
      </c>
      <c r="R91">
        <v>49008.707000000002</v>
      </c>
      <c r="S91">
        <v>19835.595000000001</v>
      </c>
      <c r="T91">
        <v>4771.13</v>
      </c>
      <c r="U91">
        <v>7628.9960000000001</v>
      </c>
      <c r="V91">
        <v>1603.883</v>
      </c>
      <c r="W91">
        <v>1412.8230000000001</v>
      </c>
      <c r="X91">
        <v>428.97800000000001</v>
      </c>
      <c r="Y91">
        <v>966.77300000000002</v>
      </c>
      <c r="Z91">
        <v>1162.355</v>
      </c>
      <c r="AA91">
        <v>421.8</v>
      </c>
      <c r="AB91">
        <v>321.89999999999998</v>
      </c>
      <c r="AC91">
        <v>310.8</v>
      </c>
      <c r="AD91">
        <v>59.2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 t="s">
        <v>198</v>
      </c>
      <c r="B92" t="s">
        <v>172</v>
      </c>
      <c r="C92" t="s">
        <v>615</v>
      </c>
      <c r="D92" t="s">
        <v>619</v>
      </c>
      <c r="E92" t="str" cm="1">
        <f t="array" ref="E92">IFERROR(INDEX('Eurostat-EPS Mapping'!$G$3:$G$35,MATCH('Eurostat_nrg_bal_c EU28'!B92,'Eurostat-EPS Mapping'!$E$3:$E$35,0),0),"")</f>
        <v>biomass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t="s">
        <v>198</v>
      </c>
      <c r="B93" t="s">
        <v>174</v>
      </c>
      <c r="C93" t="s">
        <v>615</v>
      </c>
      <c r="D93" t="s">
        <v>619</v>
      </c>
      <c r="E93" t="str" cm="1">
        <f t="array" ref="E93">IFERROR(INDEX('Eurostat-EPS Mapping'!$G$3:$G$35,MATCH('Eurostat_nrg_bal_c EU28'!B93,'Eurostat-EPS Mapping'!$E$3:$E$35,0),0),"")</f>
        <v/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t="s">
        <v>198</v>
      </c>
      <c r="B94" t="s">
        <v>176</v>
      </c>
      <c r="C94" t="s">
        <v>615</v>
      </c>
      <c r="D94" t="s">
        <v>619</v>
      </c>
      <c r="E94" t="str" cm="1">
        <f t="array" ref="E94">IFERROR(INDEX('Eurostat-EPS Mapping'!$G$3:$G$35,MATCH('Eurostat_nrg_bal_c EU28'!B94,'Eurostat-EPS Mapping'!$E$3:$E$35,0),0),"")</f>
        <v>biomass</v>
      </c>
      <c r="F94">
        <v>26826.606</v>
      </c>
      <c r="G94">
        <v>28135.005000000001</v>
      </c>
      <c r="H94">
        <v>31636.78</v>
      </c>
      <c r="I94">
        <v>36265.881000000001</v>
      </c>
      <c r="J94">
        <v>33989.154999999999</v>
      </c>
      <c r="K94">
        <v>28843.014999999999</v>
      </c>
      <c r="L94">
        <v>23422.651999999998</v>
      </c>
      <c r="M94">
        <v>21622.682000000001</v>
      </c>
      <c r="N94">
        <v>24039.214</v>
      </c>
      <c r="O94">
        <v>10585.784</v>
      </c>
      <c r="P94">
        <v>4420.6949999999997</v>
      </c>
      <c r="Q94">
        <v>1611.577</v>
      </c>
      <c r="R94">
        <v>13302.12</v>
      </c>
      <c r="S94">
        <v>11537.71</v>
      </c>
      <c r="T94">
        <v>3528.473</v>
      </c>
      <c r="U94">
        <v>36.015000000000001</v>
      </c>
      <c r="V94">
        <v>758.99699999999996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 t="s">
        <v>198</v>
      </c>
      <c r="B95" t="s">
        <v>178</v>
      </c>
      <c r="C95" t="s">
        <v>615</v>
      </c>
      <c r="D95" t="s">
        <v>619</v>
      </c>
      <c r="E95" t="str" cm="1">
        <f t="array" ref="E95">IFERROR(INDEX('Eurostat-EPS Mapping'!$G$3:$G$35,MATCH('Eurostat_nrg_bal_c EU28'!B95,'Eurostat-EPS Mapping'!$E$3:$E$35,0),0),"")</f>
        <v>biomass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t="s">
        <v>198</v>
      </c>
      <c r="B96" t="s">
        <v>180</v>
      </c>
      <c r="C96" t="s">
        <v>615</v>
      </c>
      <c r="D96" t="s">
        <v>619</v>
      </c>
      <c r="E96" t="str" cm="1">
        <f t="array" ref="E96">IFERROR(INDEX('Eurostat-EPS Mapping'!$G$3:$G$35,MATCH('Eurostat_nrg_bal_c EU28'!B96,'Eurostat-EPS Mapping'!$E$3:$E$35,0),0),"")</f>
        <v/>
      </c>
      <c r="F96">
        <v>924034.46499999997</v>
      </c>
      <c r="G96">
        <v>793827.03200000001</v>
      </c>
      <c r="H96">
        <v>761452.22499999998</v>
      </c>
      <c r="I96">
        <v>720488.84</v>
      </c>
      <c r="J96">
        <v>743473.99</v>
      </c>
      <c r="K96">
        <v>635158.98499999999</v>
      </c>
      <c r="L96">
        <v>626268.80799999996</v>
      </c>
      <c r="M96">
        <v>605139.02099999995</v>
      </c>
      <c r="N96">
        <v>527321.63199999998</v>
      </c>
      <c r="O96">
        <v>400536.69699999999</v>
      </c>
      <c r="P96">
        <v>339598.04300000001</v>
      </c>
      <c r="Q96">
        <v>277498.59499999997</v>
      </c>
      <c r="R96">
        <v>245147.53899999999</v>
      </c>
      <c r="S96">
        <v>174097.60699999999</v>
      </c>
      <c r="T96">
        <v>117741.603</v>
      </c>
      <c r="U96">
        <v>84932.206000000006</v>
      </c>
      <c r="V96">
        <v>55516.826999999997</v>
      </c>
      <c r="W96">
        <v>42236.423000000003</v>
      </c>
      <c r="X96">
        <v>35098.178</v>
      </c>
      <c r="Y96">
        <v>28224.273000000001</v>
      </c>
      <c r="Z96">
        <v>27614.355</v>
      </c>
      <c r="AA96">
        <v>25470.799999999999</v>
      </c>
      <c r="AB96">
        <v>21943.4</v>
      </c>
      <c r="AC96">
        <v>20313.3</v>
      </c>
      <c r="AD96">
        <v>19222.7</v>
      </c>
      <c r="AE96">
        <v>16567</v>
      </c>
      <c r="AF96">
        <v>13453</v>
      </c>
      <c r="AG96">
        <v>13539</v>
      </c>
      <c r="AH96">
        <v>10508</v>
      </c>
    </row>
    <row r="97" spans="1:34" x14ac:dyDescent="0.35">
      <c r="A97" t="s">
        <v>198</v>
      </c>
      <c r="B97" t="s">
        <v>182</v>
      </c>
      <c r="C97" t="s">
        <v>615</v>
      </c>
      <c r="D97" t="s">
        <v>619</v>
      </c>
      <c r="E97" t="str" cm="1">
        <f t="array" ref="E97">IFERROR(INDEX('Eurostat-EPS Mapping'!$G$3:$G$35,MATCH('Eurostat_nrg_bal_c EU28'!B97,'Eurostat-EPS Mapping'!$E$3:$E$35,0),0),"")</f>
        <v/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t="s">
        <v>198</v>
      </c>
      <c r="B98" t="s">
        <v>184</v>
      </c>
      <c r="C98" t="s">
        <v>615</v>
      </c>
      <c r="D98" t="s">
        <v>619</v>
      </c>
      <c r="E98" t="str" cm="1">
        <f t="array" ref="E98">IFERROR(INDEX('Eurostat-EPS Mapping'!$G$3:$G$35,MATCH('Eurostat_nrg_bal_c EU28'!B98,'Eurostat-EPS Mapping'!$E$3:$E$35,0),0),"")</f>
        <v/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t="s">
        <v>198</v>
      </c>
      <c r="B99" t="s">
        <v>186</v>
      </c>
      <c r="C99" t="s">
        <v>615</v>
      </c>
      <c r="D99" t="s">
        <v>619</v>
      </c>
      <c r="E99" t="str" cm="1">
        <f t="array" ref="E99">IFERROR(INDEX('Eurostat-EPS Mapping'!$G$3:$G$35,MATCH('Eurostat_nrg_bal_c EU28'!B99,'Eurostat-EPS Mapping'!$E$3:$E$35,0),0),"")</f>
        <v/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</v>
      </c>
      <c r="P99">
        <v>248.99199999999999</v>
      </c>
      <c r="Q99">
        <v>0</v>
      </c>
      <c r="R99">
        <v>0</v>
      </c>
      <c r="S99">
        <v>1445.76</v>
      </c>
      <c r="T99">
        <v>9598.24</v>
      </c>
      <c r="U99">
        <v>8923.5519999999997</v>
      </c>
      <c r="V99">
        <v>5750.9120000000003</v>
      </c>
      <c r="W99">
        <v>9482.48</v>
      </c>
      <c r="X99">
        <v>10960.415999999999</v>
      </c>
      <c r="Y99">
        <v>11116.647999999999</v>
      </c>
      <c r="Z99">
        <v>10885.361999999999</v>
      </c>
      <c r="AA99">
        <v>12727.598</v>
      </c>
      <c r="AB99">
        <v>6907.2280000000001</v>
      </c>
      <c r="AC99">
        <v>12506.325000000001</v>
      </c>
      <c r="AD99">
        <v>14571.4</v>
      </c>
      <c r="AE99">
        <v>14473</v>
      </c>
      <c r="AF99">
        <v>16752.599999999999</v>
      </c>
      <c r="AG99">
        <v>21197</v>
      </c>
      <c r="AH99">
        <v>20524.599999999999</v>
      </c>
    </row>
    <row r="100" spans="1:34" x14ac:dyDescent="0.35">
      <c r="A100" t="s">
        <v>198</v>
      </c>
      <c r="B100" t="s">
        <v>188</v>
      </c>
      <c r="C100" t="s">
        <v>615</v>
      </c>
      <c r="D100" t="s">
        <v>619</v>
      </c>
      <c r="E100" t="str" cm="1">
        <f t="array" ref="E100">IFERROR(INDEX('Eurostat-EPS Mapping'!$G$3:$G$35,MATCH('Eurostat_nrg_bal_c EU28'!B100,'Eurostat-EPS Mapping'!$E$3:$E$35,0),0),"")</f>
        <v/>
      </c>
      <c r="F100">
        <v>62531634.402999997</v>
      </c>
      <c r="G100">
        <v>63967943.288999997</v>
      </c>
      <c r="H100">
        <v>61731520.207999997</v>
      </c>
      <c r="I100">
        <v>61489410.693000004</v>
      </c>
      <c r="J100">
        <v>58951284.832000002</v>
      </c>
      <c r="K100">
        <v>60311208.994000003</v>
      </c>
      <c r="L100">
        <v>60617517.491999999</v>
      </c>
      <c r="M100">
        <v>60385720.855999999</v>
      </c>
      <c r="N100">
        <v>60963940.376000002</v>
      </c>
      <c r="O100">
        <v>59039829.640000001</v>
      </c>
      <c r="P100">
        <v>62967633.604999997</v>
      </c>
      <c r="Q100">
        <v>61532120.895999998</v>
      </c>
      <c r="R100">
        <v>63022911.629000001</v>
      </c>
      <c r="S100">
        <v>61414029.991999999</v>
      </c>
      <c r="T100">
        <v>59229090.006999999</v>
      </c>
      <c r="U100">
        <v>56579114.539999999</v>
      </c>
      <c r="V100">
        <v>54665033.392999999</v>
      </c>
      <c r="W100">
        <v>53983662.435000002</v>
      </c>
      <c r="X100">
        <v>52825881.673</v>
      </c>
      <c r="Y100">
        <v>50130060.848999999</v>
      </c>
      <c r="Z100">
        <v>50812978.681000002</v>
      </c>
      <c r="AA100">
        <v>49378084.982000001</v>
      </c>
      <c r="AB100">
        <v>48732969.153999999</v>
      </c>
      <c r="AC100">
        <v>46632660.924999997</v>
      </c>
      <c r="AD100">
        <v>45672307.346000001</v>
      </c>
      <c r="AE100">
        <v>45401554.210000001</v>
      </c>
      <c r="AF100">
        <v>45820499.590999998</v>
      </c>
      <c r="AG100">
        <v>45749903.152999997</v>
      </c>
      <c r="AH100">
        <v>46197230.512999997</v>
      </c>
    </row>
    <row r="101" spans="1:34" x14ac:dyDescent="0.35">
      <c r="A101" t="s">
        <v>198</v>
      </c>
      <c r="B101" t="s">
        <v>190</v>
      </c>
      <c r="C101" t="s">
        <v>615</v>
      </c>
      <c r="D101" t="s">
        <v>619</v>
      </c>
      <c r="E101" t="str" cm="1">
        <f t="array" ref="E101">IFERROR(INDEX('Eurostat-EPS Mapping'!$G$3:$G$35,MATCH('Eurostat_nrg_bal_c EU28'!B101,'Eurostat-EPS Mapping'!$E$3:$E$35,0),0),"")</f>
        <v/>
      </c>
      <c r="F101">
        <v>3101.645</v>
      </c>
      <c r="G101">
        <v>3101.7939999999999</v>
      </c>
      <c r="H101">
        <v>2529</v>
      </c>
      <c r="I101">
        <v>2493</v>
      </c>
      <c r="J101">
        <v>1263</v>
      </c>
      <c r="K101">
        <v>1646</v>
      </c>
      <c r="L101">
        <v>582</v>
      </c>
      <c r="M101">
        <v>1928</v>
      </c>
      <c r="N101">
        <v>41</v>
      </c>
      <c r="O101">
        <v>113</v>
      </c>
      <c r="P101">
        <v>278</v>
      </c>
      <c r="Q101">
        <v>157</v>
      </c>
      <c r="R101">
        <v>15</v>
      </c>
      <c r="S101">
        <v>7</v>
      </c>
      <c r="T101">
        <v>0</v>
      </c>
      <c r="U101">
        <v>24</v>
      </c>
      <c r="V101">
        <v>23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t="s">
        <v>198</v>
      </c>
      <c r="B102" t="s">
        <v>192</v>
      </c>
      <c r="C102" t="s">
        <v>615</v>
      </c>
      <c r="D102" t="s">
        <v>619</v>
      </c>
      <c r="E102" t="str" cm="1">
        <f t="array" ref="E102">IFERROR(INDEX('Eurostat-EPS Mapping'!$G$3:$G$35,MATCH('Eurostat_nrg_bal_c EU28'!B102,'Eurostat-EPS Mapping'!$E$3:$E$35,0),0),"")</f>
        <v>municipal solid waste</v>
      </c>
      <c r="F102">
        <v>19778.75</v>
      </c>
      <c r="G102">
        <v>20451.883999999998</v>
      </c>
      <c r="H102">
        <v>19439.22</v>
      </c>
      <c r="I102">
        <v>17429.925999999999</v>
      </c>
      <c r="J102">
        <v>15350.7</v>
      </c>
      <c r="K102">
        <v>14462</v>
      </c>
      <c r="L102">
        <v>10131</v>
      </c>
      <c r="M102">
        <v>7577</v>
      </c>
      <c r="N102">
        <v>2162</v>
      </c>
      <c r="O102">
        <v>870</v>
      </c>
      <c r="P102">
        <v>428</v>
      </c>
      <c r="Q102">
        <v>865</v>
      </c>
      <c r="R102">
        <v>229</v>
      </c>
      <c r="S102">
        <v>133</v>
      </c>
      <c r="T102">
        <v>12</v>
      </c>
      <c r="U102">
        <v>39</v>
      </c>
      <c r="V102">
        <v>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t="s">
        <v>198</v>
      </c>
      <c r="B103" t="s">
        <v>194</v>
      </c>
      <c r="C103" t="s">
        <v>615</v>
      </c>
      <c r="D103" t="s">
        <v>619</v>
      </c>
      <c r="E103" t="str" cm="1">
        <f t="array" ref="E103">IFERROR(INDEX('Eurostat-EPS Mapping'!$G$3:$G$35,MATCH('Eurostat_nrg_bal_c EU28'!B103,'Eurostat-EPS Mapping'!$E$3:$E$35,0),0),"")</f>
        <v>municipal solid waste</v>
      </c>
      <c r="F103">
        <v>19528.748</v>
      </c>
      <c r="G103">
        <v>19058.706999999999</v>
      </c>
      <c r="H103">
        <v>18429.214</v>
      </c>
      <c r="I103">
        <v>15771.143</v>
      </c>
      <c r="J103">
        <v>14219.8</v>
      </c>
      <c r="K103">
        <v>13433</v>
      </c>
      <c r="L103">
        <v>9097</v>
      </c>
      <c r="M103">
        <v>4347</v>
      </c>
      <c r="N103">
        <v>1473</v>
      </c>
      <c r="O103">
        <v>820</v>
      </c>
      <c r="P103">
        <v>163</v>
      </c>
      <c r="Q103">
        <v>719</v>
      </c>
      <c r="R103">
        <v>232</v>
      </c>
      <c r="S103">
        <v>136</v>
      </c>
      <c r="T103">
        <v>13</v>
      </c>
      <c r="U103">
        <v>16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t="s">
        <v>198</v>
      </c>
      <c r="B104" t="s">
        <v>196</v>
      </c>
      <c r="C104" t="s">
        <v>615</v>
      </c>
      <c r="D104" t="s">
        <v>619</v>
      </c>
      <c r="E104" t="str" cm="1">
        <f t="array" ref="E104">IFERROR(INDEX('Eurostat-EPS Mapping'!$G$3:$G$35,MATCH('Eurostat_nrg_bal_c EU28'!B104,'Eurostat-EPS Mapping'!$E$3:$E$35,0),0),"")</f>
        <v/>
      </c>
      <c r="F104">
        <v>16677.105</v>
      </c>
      <c r="G104">
        <v>17350.09</v>
      </c>
      <c r="H104">
        <v>16910.22</v>
      </c>
      <c r="I104">
        <v>14936.925999999999</v>
      </c>
      <c r="J104">
        <v>14087.7</v>
      </c>
      <c r="K104">
        <v>12816</v>
      </c>
      <c r="L104">
        <v>9549</v>
      </c>
      <c r="M104">
        <v>5649</v>
      </c>
      <c r="N104">
        <v>2121</v>
      </c>
      <c r="O104">
        <v>757</v>
      </c>
      <c r="P104">
        <v>150</v>
      </c>
      <c r="Q104">
        <v>708</v>
      </c>
      <c r="R104">
        <v>214</v>
      </c>
      <c r="S104">
        <v>126</v>
      </c>
      <c r="T104">
        <v>12</v>
      </c>
      <c r="U104">
        <v>15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t="s">
        <v>76</v>
      </c>
      <c r="B105" t="s">
        <v>77</v>
      </c>
      <c r="C105" t="s">
        <v>615</v>
      </c>
      <c r="D105" t="s">
        <v>619</v>
      </c>
      <c r="E105" t="str" cm="1">
        <f t="array" ref="E105">IFERROR(INDEX('Eurostat-EPS Mapping'!$G$3:$G$35,MATCH('Eurostat_nrg_bal_c EU28'!B105,'Eurostat-EPS Mapping'!$E$3:$E$35,0),0),"")</f>
        <v/>
      </c>
      <c r="F105">
        <v>658738.375</v>
      </c>
      <c r="G105">
        <v>606821.54299999995</v>
      </c>
      <c r="H105">
        <v>567132.34199999995</v>
      </c>
      <c r="I105">
        <v>540130.36800000002</v>
      </c>
      <c r="J105">
        <v>542747.67200000002</v>
      </c>
      <c r="K105">
        <v>449644.43400000001</v>
      </c>
      <c r="L105">
        <v>385678.30599999998</v>
      </c>
      <c r="M105">
        <v>337061.64899999998</v>
      </c>
      <c r="N105">
        <v>292121.79300000001</v>
      </c>
      <c r="O105">
        <v>211248.59899999999</v>
      </c>
      <c r="P105">
        <v>189681.266</v>
      </c>
      <c r="Q105">
        <v>163875.959</v>
      </c>
      <c r="R105">
        <v>141574.59599999999</v>
      </c>
      <c r="S105">
        <v>109149.24400000001</v>
      </c>
      <c r="T105">
        <v>98880.603000000003</v>
      </c>
      <c r="U105">
        <v>81000.479000000007</v>
      </c>
      <c r="V105">
        <v>50234.578000000001</v>
      </c>
      <c r="W105">
        <v>40001.027999999998</v>
      </c>
      <c r="X105">
        <v>29325.258000000002</v>
      </c>
      <c r="Y105">
        <v>29036.544999999998</v>
      </c>
      <c r="Z105">
        <v>28710.929</v>
      </c>
      <c r="AA105">
        <v>23812.481</v>
      </c>
      <c r="AB105">
        <v>15321.982</v>
      </c>
      <c r="AC105">
        <v>12690.35</v>
      </c>
      <c r="AD105">
        <v>10307.953</v>
      </c>
      <c r="AE105">
        <v>6791.1819999999998</v>
      </c>
      <c r="AF105">
        <v>6880.71</v>
      </c>
      <c r="AG105">
        <v>5879.5020000000004</v>
      </c>
      <c r="AH105">
        <v>6958.3969999999999</v>
      </c>
    </row>
    <row r="106" spans="1:34" x14ac:dyDescent="0.35">
      <c r="A106" t="s">
        <v>76</v>
      </c>
      <c r="B106" t="s">
        <v>79</v>
      </c>
      <c r="C106" t="s">
        <v>615</v>
      </c>
      <c r="D106" t="s">
        <v>619</v>
      </c>
      <c r="E106" t="str" cm="1">
        <f t="array" ref="E106">IFERROR(INDEX('Eurostat-EPS Mapping'!$G$3:$G$35,MATCH('Eurostat_nrg_bal_c EU28'!B106,'Eurostat-EPS Mapping'!$E$3:$E$35,0),0),"")</f>
        <v/>
      </c>
      <c r="F106">
        <v>559244.29</v>
      </c>
      <c r="G106">
        <v>627704.647</v>
      </c>
      <c r="H106">
        <v>719206.18400000001</v>
      </c>
      <c r="I106">
        <v>730509.82499999995</v>
      </c>
      <c r="J106">
        <v>796309.08700000006</v>
      </c>
      <c r="K106">
        <v>825035.17799999996</v>
      </c>
      <c r="L106">
        <v>778931.73800000001</v>
      </c>
      <c r="M106">
        <v>756403.66299999994</v>
      </c>
      <c r="N106">
        <v>884917.495</v>
      </c>
      <c r="O106">
        <v>803473.67700000003</v>
      </c>
      <c r="P106">
        <v>877985.87699999998</v>
      </c>
      <c r="Q106">
        <v>981796.34499999997</v>
      </c>
      <c r="R106">
        <v>1072965.2279999999</v>
      </c>
      <c r="S106">
        <v>989092.97499999998</v>
      </c>
      <c r="T106">
        <v>1067970.6939999999</v>
      </c>
      <c r="U106">
        <v>1036828.137</v>
      </c>
      <c r="V106">
        <v>1120748.6259999999</v>
      </c>
      <c r="W106">
        <v>1154394.7930000001</v>
      </c>
      <c r="X106">
        <v>1157631.8330000001</v>
      </c>
      <c r="Y106">
        <v>1138765.291</v>
      </c>
      <c r="Z106">
        <v>1279521.625</v>
      </c>
      <c r="AA106">
        <v>1347913.0870000001</v>
      </c>
      <c r="AB106">
        <v>1329883.838</v>
      </c>
      <c r="AC106">
        <v>1493834.8659999999</v>
      </c>
      <c r="AD106">
        <v>1416172.6259999999</v>
      </c>
      <c r="AE106">
        <v>1245021.203</v>
      </c>
      <c r="AF106">
        <v>1299913.9099999999</v>
      </c>
      <c r="AG106">
        <v>1419504.3089999999</v>
      </c>
      <c r="AH106">
        <v>1704514.9240000001</v>
      </c>
    </row>
    <row r="107" spans="1:34" x14ac:dyDescent="0.35">
      <c r="A107" t="s">
        <v>76</v>
      </c>
      <c r="B107" t="s">
        <v>81</v>
      </c>
      <c r="C107" t="s">
        <v>615</v>
      </c>
      <c r="D107" t="s">
        <v>619</v>
      </c>
      <c r="E107" t="str" cm="1">
        <f t="array" ref="E107">IFERROR(INDEX('Eurostat-EPS Mapping'!$G$3:$G$35,MATCH('Eurostat_nrg_bal_c EU28'!B107,'Eurostat-EPS Mapping'!$E$3:$E$35,0),0),"")</f>
        <v>hard coal</v>
      </c>
      <c r="F107">
        <v>6922.299</v>
      </c>
      <c r="G107">
        <v>8246.4249999999993</v>
      </c>
      <c r="H107">
        <v>7706.4279999999999</v>
      </c>
      <c r="I107">
        <v>10771.166999999999</v>
      </c>
      <c r="J107">
        <v>15413.137000000001</v>
      </c>
      <c r="K107">
        <v>11279.13</v>
      </c>
      <c r="L107">
        <v>23154.042000000001</v>
      </c>
      <c r="M107">
        <v>21502.356</v>
      </c>
      <c r="N107">
        <v>26389.311000000002</v>
      </c>
      <c r="O107">
        <v>25892.643</v>
      </c>
      <c r="P107">
        <v>21484.794000000002</v>
      </c>
      <c r="Q107">
        <v>21854.685000000001</v>
      </c>
      <c r="R107">
        <v>17118.569</v>
      </c>
      <c r="S107">
        <v>20102.093000000001</v>
      </c>
      <c r="T107">
        <v>23750.935000000001</v>
      </c>
      <c r="U107">
        <v>20554.976999999999</v>
      </c>
      <c r="V107">
        <v>24466.877</v>
      </c>
      <c r="W107">
        <v>191.99799999999999</v>
      </c>
      <c r="X107">
        <v>191.99799999999999</v>
      </c>
      <c r="Y107">
        <v>255.99799999999999</v>
      </c>
      <c r="Z107">
        <v>159.999</v>
      </c>
      <c r="AA107">
        <v>159.999</v>
      </c>
      <c r="AB107">
        <v>127.999</v>
      </c>
      <c r="AC107">
        <v>63.999000000000002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t="s">
        <v>76</v>
      </c>
      <c r="B108" t="s">
        <v>83</v>
      </c>
      <c r="C108" t="s">
        <v>615</v>
      </c>
      <c r="D108" t="s">
        <v>619</v>
      </c>
      <c r="E108" t="str" cm="1">
        <f t="array" ref="E108">IFERROR(INDEX('Eurostat-EPS Mapping'!$G$3:$G$35,MATCH('Eurostat_nrg_bal_c EU28'!B108,'Eurostat-EPS Mapping'!$E$3:$E$35,0),0),"")</f>
        <v>hard coal</v>
      </c>
      <c r="F108">
        <v>120783.659</v>
      </c>
      <c r="G108">
        <v>123855.71799999999</v>
      </c>
      <c r="H108">
        <v>130461.076</v>
      </c>
      <c r="I108">
        <v>122808.673</v>
      </c>
      <c r="J108">
        <v>132812.66</v>
      </c>
      <c r="K108">
        <v>130469.198</v>
      </c>
      <c r="L108">
        <v>134690.231</v>
      </c>
      <c r="M108">
        <v>121926.746</v>
      </c>
      <c r="N108">
        <v>160706.21900000001</v>
      </c>
      <c r="O108">
        <v>171980.16</v>
      </c>
      <c r="P108">
        <v>171453.68</v>
      </c>
      <c r="Q108">
        <v>208908.08499999999</v>
      </c>
      <c r="R108">
        <v>229638.03200000001</v>
      </c>
      <c r="S108">
        <v>182873.89</v>
      </c>
      <c r="T108">
        <v>185322.022</v>
      </c>
      <c r="U108">
        <v>185916.49600000001</v>
      </c>
      <c r="V108">
        <v>199958.51</v>
      </c>
      <c r="W108">
        <v>204496.87400000001</v>
      </c>
      <c r="X108">
        <v>259125.875</v>
      </c>
      <c r="Y108">
        <v>299002.152</v>
      </c>
      <c r="Z108">
        <v>300509.85499999998</v>
      </c>
      <c r="AA108">
        <v>381782.93</v>
      </c>
      <c r="AB108">
        <v>433353.31599999999</v>
      </c>
      <c r="AC108">
        <v>532758.80700000003</v>
      </c>
      <c r="AD108">
        <v>463374.696</v>
      </c>
      <c r="AE108">
        <v>511055.06900000002</v>
      </c>
      <c r="AF108">
        <v>478233.47499999998</v>
      </c>
      <c r="AG108">
        <v>476940.19300000003</v>
      </c>
      <c r="AH108">
        <v>573307.94099999999</v>
      </c>
    </row>
    <row r="109" spans="1:34" x14ac:dyDescent="0.35">
      <c r="A109" t="s">
        <v>76</v>
      </c>
      <c r="B109" t="s">
        <v>84</v>
      </c>
      <c r="C109" t="s">
        <v>615</v>
      </c>
      <c r="D109" t="s">
        <v>619</v>
      </c>
      <c r="E109" t="str" cm="1">
        <f t="array" ref="E109">IFERROR(INDEX('Eurostat-EPS Mapping'!$G$3:$G$35,MATCH('Eurostat_nrg_bal_c EU28'!B109,'Eurostat-EPS Mapping'!$E$3:$E$35,0),0),"")</f>
        <v>hard coal</v>
      </c>
      <c r="F109">
        <v>96249.941999999995</v>
      </c>
      <c r="G109">
        <v>160205.03700000001</v>
      </c>
      <c r="H109">
        <v>239453.02</v>
      </c>
      <c r="I109">
        <v>261883.894</v>
      </c>
      <c r="J109">
        <v>282693.12699999998</v>
      </c>
      <c r="K109">
        <v>347263.27799999999</v>
      </c>
      <c r="L109">
        <v>271801.97100000002</v>
      </c>
      <c r="M109">
        <v>273791.038</v>
      </c>
      <c r="N109">
        <v>342051.02299999999</v>
      </c>
      <c r="O109">
        <v>316432.576</v>
      </c>
      <c r="P109">
        <v>327655.48499999999</v>
      </c>
      <c r="Q109">
        <v>381219.45799999998</v>
      </c>
      <c r="R109">
        <v>444900.10399999999</v>
      </c>
      <c r="S109">
        <v>502295.897</v>
      </c>
      <c r="T109">
        <v>538629.89</v>
      </c>
      <c r="U109">
        <v>541781.86399999994</v>
      </c>
      <c r="V109">
        <v>617218.49100000004</v>
      </c>
      <c r="W109">
        <v>660453.30799999996</v>
      </c>
      <c r="X109">
        <v>608311.06999999995</v>
      </c>
      <c r="Y109">
        <v>580719.11300000001</v>
      </c>
      <c r="Z109">
        <v>695736.01100000006</v>
      </c>
      <c r="AA109">
        <v>665704.94499999995</v>
      </c>
      <c r="AB109">
        <v>603235.05099999998</v>
      </c>
      <c r="AC109">
        <v>606350.14500000002</v>
      </c>
      <c r="AD109">
        <v>585026.64099999995</v>
      </c>
      <c r="AE109">
        <v>367937.35600000003</v>
      </c>
      <c r="AF109">
        <v>431919.58500000002</v>
      </c>
      <c r="AG109">
        <v>471558.50199999998</v>
      </c>
      <c r="AH109">
        <v>582953.88500000001</v>
      </c>
    </row>
    <row r="110" spans="1:34" x14ac:dyDescent="0.35">
      <c r="A110" t="s">
        <v>76</v>
      </c>
      <c r="B110" t="s">
        <v>86</v>
      </c>
      <c r="C110" t="s">
        <v>615</v>
      </c>
      <c r="D110" t="s">
        <v>619</v>
      </c>
      <c r="E110" t="str" cm="1">
        <f t="array" ref="E110">IFERROR(INDEX('Eurostat-EPS Mapping'!$G$3:$G$35,MATCH('Eurostat_nrg_bal_c EU28'!B110,'Eurostat-EPS Mapping'!$E$3:$E$35,0),0),"")</f>
        <v>hard coal</v>
      </c>
      <c r="F110">
        <v>9.0709999999999997</v>
      </c>
      <c r="G110">
        <v>59.869</v>
      </c>
      <c r="H110">
        <v>8.1639999999999997</v>
      </c>
      <c r="I110">
        <v>8.1639999999999997</v>
      </c>
      <c r="J110">
        <v>0</v>
      </c>
      <c r="K110">
        <v>0</v>
      </c>
      <c r="L110">
        <v>294.28800000000001</v>
      </c>
      <c r="M110">
        <v>136.22999999999999</v>
      </c>
      <c r="N110">
        <v>1048.3679999999999</v>
      </c>
      <c r="O110">
        <v>436.97500000000002</v>
      </c>
      <c r="P110">
        <v>327.20499999999998</v>
      </c>
      <c r="Q110">
        <v>219.774</v>
      </c>
      <c r="R110">
        <v>1242.6310000000001</v>
      </c>
      <c r="S110">
        <v>921.56</v>
      </c>
      <c r="T110">
        <v>1887.9349999999999</v>
      </c>
      <c r="U110">
        <v>863.10500000000002</v>
      </c>
      <c r="V110">
        <v>653.16999999999996</v>
      </c>
      <c r="W110">
        <v>709.15599999999995</v>
      </c>
      <c r="X110">
        <v>1117.154</v>
      </c>
      <c r="Y110">
        <v>17.760000000000002</v>
      </c>
      <c r="Z110">
        <v>86.884</v>
      </c>
      <c r="AA110">
        <v>82.596999999999994</v>
      </c>
      <c r="AB110">
        <v>1420.056</v>
      </c>
      <c r="AC110">
        <v>36.68</v>
      </c>
      <c r="AD110">
        <v>124.8</v>
      </c>
      <c r="AE110">
        <v>307.52</v>
      </c>
      <c r="AF110">
        <v>229.88</v>
      </c>
      <c r="AG110">
        <v>1433.5440000000001</v>
      </c>
      <c r="AH110">
        <v>1034.26</v>
      </c>
    </row>
    <row r="111" spans="1:34" x14ac:dyDescent="0.35">
      <c r="A111" t="s">
        <v>76</v>
      </c>
      <c r="B111" t="s">
        <v>88</v>
      </c>
      <c r="C111" t="s">
        <v>615</v>
      </c>
      <c r="D111" t="s">
        <v>619</v>
      </c>
      <c r="E111" t="str" cm="1">
        <f t="array" ref="E111">IFERROR(INDEX('Eurostat-EPS Mapping'!$G$3:$G$35,MATCH('Eurostat_nrg_bal_c EU28'!B111,'Eurostat-EPS Mapping'!$E$3:$E$35,0),0),"")</f>
        <v>lignite</v>
      </c>
      <c r="F111">
        <v>17685.713</v>
      </c>
      <c r="G111">
        <v>19308.898000000001</v>
      </c>
      <c r="H111">
        <v>18771.829000000002</v>
      </c>
      <c r="I111">
        <v>32429.286</v>
      </c>
      <c r="J111">
        <v>34337.860999999997</v>
      </c>
      <c r="K111">
        <v>24232.946</v>
      </c>
      <c r="L111">
        <v>25387.523000000001</v>
      </c>
      <c r="M111">
        <v>22093.288</v>
      </c>
      <c r="N111">
        <v>19230.012999999999</v>
      </c>
      <c r="O111">
        <v>20245.227999999999</v>
      </c>
      <c r="P111">
        <v>25220.061000000002</v>
      </c>
      <c r="Q111">
        <v>20523.245999999999</v>
      </c>
      <c r="R111">
        <v>25540.457999999999</v>
      </c>
      <c r="S111">
        <v>19115.659</v>
      </c>
      <c r="T111">
        <v>15912.791999999999</v>
      </c>
      <c r="U111">
        <v>16397.447</v>
      </c>
      <c r="V111">
        <v>29114.118999999999</v>
      </c>
      <c r="W111">
        <v>42376.249000000003</v>
      </c>
      <c r="X111">
        <v>38239.173000000003</v>
      </c>
      <c r="Y111">
        <v>48376.839</v>
      </c>
      <c r="Z111">
        <v>48363.661999999997</v>
      </c>
      <c r="AA111">
        <v>61578.785000000003</v>
      </c>
      <c r="AB111">
        <v>72558.64</v>
      </c>
      <c r="AC111">
        <v>86007.248999999996</v>
      </c>
      <c r="AD111">
        <v>84933.137000000002</v>
      </c>
      <c r="AE111">
        <v>116827.368</v>
      </c>
      <c r="AF111">
        <v>121062.04700000001</v>
      </c>
      <c r="AG111">
        <v>134946.291</v>
      </c>
      <c r="AH111">
        <v>126096</v>
      </c>
    </row>
    <row r="112" spans="1:34" x14ac:dyDescent="0.35">
      <c r="A112" t="s">
        <v>76</v>
      </c>
      <c r="B112" t="s">
        <v>89</v>
      </c>
      <c r="C112" t="s">
        <v>615</v>
      </c>
      <c r="D112" t="s">
        <v>619</v>
      </c>
      <c r="E112" t="str" cm="1">
        <f t="array" ref="E112">IFERROR(INDEX('Eurostat-EPS Mapping'!$G$3:$G$35,MATCH('Eurostat_nrg_bal_c EU28'!B112,'Eurostat-EPS Mapping'!$E$3:$E$35,0),0),"")</f>
        <v>hard coal</v>
      </c>
      <c r="F112">
        <v>257410.34299999999</v>
      </c>
      <c r="G112">
        <v>256839.03599999999</v>
      </c>
      <c r="H112">
        <v>265637.88500000001</v>
      </c>
      <c r="I112">
        <v>240453.63</v>
      </c>
      <c r="J112">
        <v>274797.712</v>
      </c>
      <c r="K112">
        <v>258450.033</v>
      </c>
      <c r="L112">
        <v>267924.28399999999</v>
      </c>
      <c r="M112">
        <v>262233.005</v>
      </c>
      <c r="N112">
        <v>282531.125</v>
      </c>
      <c r="O112">
        <v>223387.359</v>
      </c>
      <c r="P112">
        <v>284410.69</v>
      </c>
      <c r="Q112">
        <v>303184.57400000002</v>
      </c>
      <c r="R112">
        <v>305477.78499999997</v>
      </c>
      <c r="S112">
        <v>222484.58799999999</v>
      </c>
      <c r="T112">
        <v>261679.932</v>
      </c>
      <c r="U112">
        <v>245020.367</v>
      </c>
      <c r="V112">
        <v>220488.44200000001</v>
      </c>
      <c r="W112">
        <v>222066.06099999999</v>
      </c>
      <c r="X112">
        <v>229416.61499999999</v>
      </c>
      <c r="Y112">
        <v>191056.921</v>
      </c>
      <c r="Z112">
        <v>213452.99600000001</v>
      </c>
      <c r="AA112">
        <v>206296.24400000001</v>
      </c>
      <c r="AB112">
        <v>182190.55100000001</v>
      </c>
      <c r="AC112">
        <v>234543.03700000001</v>
      </c>
      <c r="AD112">
        <v>249789.55799999999</v>
      </c>
      <c r="AE112">
        <v>211385.21900000001</v>
      </c>
      <c r="AF112">
        <v>241214.36799999999</v>
      </c>
      <c r="AG112">
        <v>285455.95299999998</v>
      </c>
      <c r="AH112">
        <v>324271.989</v>
      </c>
    </row>
    <row r="113" spans="1:34" x14ac:dyDescent="0.35">
      <c r="A113" t="s">
        <v>76</v>
      </c>
      <c r="B113" t="s">
        <v>91</v>
      </c>
      <c r="C113" t="s">
        <v>615</v>
      </c>
      <c r="D113" t="s">
        <v>619</v>
      </c>
      <c r="E113" t="str" cm="1">
        <f t="array" ref="E113">IFERROR(INDEX('Eurostat-EPS Mapping'!$G$3:$G$35,MATCH('Eurostat_nrg_bal_c EU28'!B113,'Eurostat-EPS Mapping'!$E$3:$E$35,0),0),"")</f>
        <v>hard coal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t="s">
        <v>76</v>
      </c>
      <c r="B114" t="s">
        <v>93</v>
      </c>
      <c r="C114" t="s">
        <v>615</v>
      </c>
      <c r="D114" t="s">
        <v>619</v>
      </c>
      <c r="E114" t="str" cm="1">
        <f t="array" ref="E114">IFERROR(INDEX('Eurostat-EPS Mapping'!$G$3:$G$35,MATCH('Eurostat_nrg_bal_c EU28'!B114,'Eurostat-EPS Mapping'!$E$3:$E$35,0),0),"")</f>
        <v>hard coal</v>
      </c>
      <c r="F114">
        <v>663.78399999999999</v>
      </c>
      <c r="G114">
        <v>819.49099999999999</v>
      </c>
      <c r="H114">
        <v>906.66700000000003</v>
      </c>
      <c r="I114">
        <v>1099.6099999999999</v>
      </c>
      <c r="J114">
        <v>1109.8</v>
      </c>
      <c r="K114">
        <v>1201.42</v>
      </c>
      <c r="L114">
        <v>1409.26</v>
      </c>
      <c r="M114">
        <v>1795.6289999999999</v>
      </c>
      <c r="N114">
        <v>1378.674</v>
      </c>
      <c r="O114">
        <v>1368.9659999999999</v>
      </c>
      <c r="P114">
        <v>1221.5129999999999</v>
      </c>
      <c r="Q114">
        <v>1723.0609999999999</v>
      </c>
      <c r="R114">
        <v>2421.91</v>
      </c>
      <c r="S114">
        <v>2184.4639999999999</v>
      </c>
      <c r="T114">
        <v>3196.3980000000001</v>
      </c>
      <c r="U114">
        <v>3784.1849999999999</v>
      </c>
      <c r="V114">
        <v>4581.3490000000002</v>
      </c>
      <c r="W114">
        <v>4578.7960000000003</v>
      </c>
      <c r="X114">
        <v>4624.58</v>
      </c>
      <c r="Y114">
        <v>2391.9290000000001</v>
      </c>
      <c r="Z114">
        <v>3066.3290000000002</v>
      </c>
      <c r="AA114">
        <v>8628.8349999999991</v>
      </c>
      <c r="AB114">
        <v>8251.5769999999993</v>
      </c>
      <c r="AC114">
        <v>8063.125</v>
      </c>
      <c r="AD114">
        <v>9555.7900000000009</v>
      </c>
      <c r="AE114">
        <v>10939.915000000001</v>
      </c>
      <c r="AF114">
        <v>9957.08</v>
      </c>
      <c r="AG114">
        <v>11317.116</v>
      </c>
      <c r="AH114">
        <v>12454.802</v>
      </c>
    </row>
    <row r="115" spans="1:34" x14ac:dyDescent="0.35">
      <c r="A115" t="s">
        <v>76</v>
      </c>
      <c r="B115" t="s">
        <v>95</v>
      </c>
      <c r="C115" t="s">
        <v>615</v>
      </c>
      <c r="D115" t="s">
        <v>619</v>
      </c>
      <c r="E115" t="str" cm="1">
        <f t="array" ref="E115">IFERROR(INDEX('Eurostat-EPS Mapping'!$G$3:$G$35,MATCH('Eurostat_nrg_bal_c EU28'!B115,'Eurostat-EPS Mapping'!$E$3:$E$35,0),0),"")</f>
        <v>lignite</v>
      </c>
      <c r="F115">
        <v>35297.606</v>
      </c>
      <c r="G115">
        <v>34583.199000000001</v>
      </c>
      <c r="H115">
        <v>32303.519</v>
      </c>
      <c r="I115">
        <v>35757.241999999998</v>
      </c>
      <c r="J115">
        <v>34903.370000000003</v>
      </c>
      <c r="K115">
        <v>33669.114000000001</v>
      </c>
      <c r="L115">
        <v>33920.178</v>
      </c>
      <c r="M115">
        <v>32053.315999999999</v>
      </c>
      <c r="N115">
        <v>29578.670999999998</v>
      </c>
      <c r="O115">
        <v>26134.167000000001</v>
      </c>
      <c r="P115">
        <v>25954.332999999999</v>
      </c>
      <c r="Q115">
        <v>22505.082999999999</v>
      </c>
      <c r="R115">
        <v>23664.973000000002</v>
      </c>
      <c r="S115">
        <v>19074.573</v>
      </c>
      <c r="T115">
        <v>17330.132000000001</v>
      </c>
      <c r="U115">
        <v>17627.544999999998</v>
      </c>
      <c r="V115">
        <v>20141.71</v>
      </c>
      <c r="W115">
        <v>15625.93</v>
      </c>
      <c r="X115">
        <v>13243.35</v>
      </c>
      <c r="Y115">
        <v>14506.361999999999</v>
      </c>
      <c r="Z115">
        <v>16467.724999999999</v>
      </c>
      <c r="AA115">
        <v>21946.591</v>
      </c>
      <c r="AB115">
        <v>26920.753000000001</v>
      </c>
      <c r="AC115">
        <v>24838.624</v>
      </c>
      <c r="AD115">
        <v>22404.304</v>
      </c>
      <c r="AE115">
        <v>25420.391</v>
      </c>
      <c r="AF115">
        <v>16038.311</v>
      </c>
      <c r="AG115">
        <v>36778.211000000003</v>
      </c>
      <c r="AH115">
        <v>83395.414000000004</v>
      </c>
    </row>
    <row r="116" spans="1:34" x14ac:dyDescent="0.35">
      <c r="A116" t="s">
        <v>76</v>
      </c>
      <c r="B116" t="s">
        <v>97</v>
      </c>
      <c r="C116" t="s">
        <v>615</v>
      </c>
      <c r="D116" t="s">
        <v>619</v>
      </c>
      <c r="E116" t="str" cm="1">
        <f t="array" ref="E116">IFERROR(INDEX('Eurostat-EPS Mapping'!$G$3:$G$35,MATCH('Eurostat_nrg_bal_c EU28'!B116,'Eurostat-EPS Mapping'!$E$3:$E$35,0),0),"")</f>
        <v>hard coal</v>
      </c>
      <c r="F116">
        <v>24221.878000000001</v>
      </c>
      <c r="G116">
        <v>23786.973000000002</v>
      </c>
      <c r="H116">
        <v>23957.597000000002</v>
      </c>
      <c r="I116">
        <v>25298.161</v>
      </c>
      <c r="J116">
        <v>20241.420999999998</v>
      </c>
      <c r="K116">
        <v>18470.060000000001</v>
      </c>
      <c r="L116">
        <v>20349.96</v>
      </c>
      <c r="M116">
        <v>20872.056</v>
      </c>
      <c r="N116">
        <v>22004.09</v>
      </c>
      <c r="O116">
        <v>17595.601999999999</v>
      </c>
      <c r="P116">
        <v>20258.116000000002</v>
      </c>
      <c r="Q116">
        <v>21658.379000000001</v>
      </c>
      <c r="R116">
        <v>22960.764999999999</v>
      </c>
      <c r="S116">
        <v>20040.251</v>
      </c>
      <c r="T116">
        <v>20260.657999999999</v>
      </c>
      <c r="U116">
        <v>4882.1509999999998</v>
      </c>
      <c r="V116">
        <v>4125.9579999999996</v>
      </c>
      <c r="W116">
        <v>3896.4209999999998</v>
      </c>
      <c r="X116">
        <v>3362.0169999999998</v>
      </c>
      <c r="Y116">
        <v>2438.2170000000001</v>
      </c>
      <c r="Z116">
        <v>1678.164</v>
      </c>
      <c r="AA116">
        <v>1732.162</v>
      </c>
      <c r="AB116">
        <v>1825.896</v>
      </c>
      <c r="AC116">
        <v>1173.2</v>
      </c>
      <c r="AD116">
        <v>963.7</v>
      </c>
      <c r="AE116">
        <v>1148.365</v>
      </c>
      <c r="AF116">
        <v>1259.164</v>
      </c>
      <c r="AG116">
        <v>1074.499</v>
      </c>
      <c r="AH116">
        <v>1000.633</v>
      </c>
    </row>
    <row r="117" spans="1:34" x14ac:dyDescent="0.35">
      <c r="A117" t="s">
        <v>76</v>
      </c>
      <c r="B117" t="s">
        <v>99</v>
      </c>
      <c r="C117" t="s">
        <v>615</v>
      </c>
      <c r="D117" t="s">
        <v>619</v>
      </c>
      <c r="E117" t="str" cm="1">
        <f t="array" ref="E117">IFERROR(INDEX('Eurostat-EPS Mapping'!$G$3:$G$35,MATCH('Eurostat_nrg_bal_c EU28'!B117,'Eurostat-EPS Mapping'!$E$3:$E$35,0),0),"")</f>
        <v/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 t="s">
        <v>76</v>
      </c>
      <c r="B118" t="s">
        <v>101</v>
      </c>
      <c r="C118" t="s">
        <v>615</v>
      </c>
      <c r="D118" t="s">
        <v>619</v>
      </c>
      <c r="E118" t="str" cm="1">
        <f t="array" ref="E118">IFERROR(INDEX('Eurostat-EPS Mapping'!$G$3:$G$35,MATCH('Eurostat_nrg_bal_c EU28'!B118,'Eurostat-EPS Mapping'!$E$3:$E$35,0),0),"")</f>
        <v/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162</v>
      </c>
      <c r="AF118">
        <v>178.2</v>
      </c>
      <c r="AG118">
        <v>194.4</v>
      </c>
      <c r="AH118">
        <v>190.8</v>
      </c>
    </row>
    <row r="119" spans="1:34" x14ac:dyDescent="0.35">
      <c r="A119" t="s">
        <v>76</v>
      </c>
      <c r="B119" t="s">
        <v>103</v>
      </c>
      <c r="C119" t="s">
        <v>615</v>
      </c>
      <c r="D119" t="s">
        <v>619</v>
      </c>
      <c r="E119" t="str" cm="1">
        <f t="array" ref="E119">IFERROR(INDEX('Eurostat-EPS Mapping'!$G$3:$G$35,MATCH('Eurostat_nrg_bal_c EU28'!B119,'Eurostat-EPS Mapping'!$E$3:$E$35,0),0),"")</f>
        <v/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162</v>
      </c>
      <c r="AF119">
        <v>178.2</v>
      </c>
      <c r="AG119">
        <v>194.4</v>
      </c>
      <c r="AH119">
        <v>190.8</v>
      </c>
    </row>
    <row r="120" spans="1:34" x14ac:dyDescent="0.35">
      <c r="A120" t="s">
        <v>76</v>
      </c>
      <c r="B120" t="s">
        <v>105</v>
      </c>
      <c r="C120" t="s">
        <v>615</v>
      </c>
      <c r="D120" t="s">
        <v>619</v>
      </c>
      <c r="E120" t="str" cm="1">
        <f t="array" ref="E120">IFERROR(INDEX('Eurostat-EPS Mapping'!$G$3:$G$35,MATCH('Eurostat_nrg_bal_c EU28'!B120,'Eurostat-EPS Mapping'!$E$3:$E$35,0),0),"")</f>
        <v/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t="s">
        <v>76</v>
      </c>
      <c r="B121" t="s">
        <v>107</v>
      </c>
      <c r="C121" t="s">
        <v>615</v>
      </c>
      <c r="D121" t="s">
        <v>619</v>
      </c>
      <c r="E121" t="str" cm="1">
        <f t="array" ref="E121">IFERROR(INDEX('Eurostat-EPS Mapping'!$G$3:$G$35,MATCH('Eurostat_nrg_bal_c EU28'!B121,'Eurostat-EPS Mapping'!$E$3:$E$35,0),0),"")</f>
        <v/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5">
      <c r="A122" t="s">
        <v>76</v>
      </c>
      <c r="B122" t="s">
        <v>109</v>
      </c>
      <c r="C122" t="s">
        <v>615</v>
      </c>
      <c r="D122" t="s">
        <v>619</v>
      </c>
      <c r="E122" t="str" cm="1">
        <f t="array" ref="E122">IFERROR(INDEX('Eurostat-EPS Mapping'!$G$3:$G$35,MATCH('Eurostat_nrg_bal_c EU28'!B122,'Eurostat-EPS Mapping'!$E$3:$E$35,0),0),"")</f>
        <v/>
      </c>
      <c r="F122">
        <v>1316800.851</v>
      </c>
      <c r="G122">
        <v>1348333.4469999999</v>
      </c>
      <c r="H122">
        <v>1310943.8770000001</v>
      </c>
      <c r="I122">
        <v>1426208.6459999999</v>
      </c>
      <c r="J122">
        <v>1337160.0530000001</v>
      </c>
      <c r="K122">
        <v>1213140.9750000001</v>
      </c>
      <c r="L122">
        <v>1240486.2790000001</v>
      </c>
      <c r="M122">
        <v>1161414.9539999999</v>
      </c>
      <c r="N122">
        <v>1048041.7340000001</v>
      </c>
      <c r="O122">
        <v>1003470.57</v>
      </c>
      <c r="P122">
        <v>1059645.327</v>
      </c>
      <c r="Q122">
        <v>1115123.7239999999</v>
      </c>
      <c r="R122">
        <v>1120193.9350000001</v>
      </c>
      <c r="S122">
        <v>1150011.284</v>
      </c>
      <c r="T122">
        <v>1048725.2949999999</v>
      </c>
      <c r="U122">
        <v>1061789.0649999999</v>
      </c>
      <c r="V122">
        <v>984052.51599999995</v>
      </c>
      <c r="W122">
        <v>920897.23</v>
      </c>
      <c r="X122">
        <v>875083.87399999995</v>
      </c>
      <c r="Y122">
        <v>776120.4</v>
      </c>
      <c r="Z122">
        <v>718743.6</v>
      </c>
      <c r="AA122">
        <v>737424</v>
      </c>
      <c r="AB122">
        <v>761896.8</v>
      </c>
      <c r="AC122">
        <v>637380</v>
      </c>
      <c r="AD122">
        <v>598222.80000000005</v>
      </c>
      <c r="AE122">
        <v>612781.19999999995</v>
      </c>
      <c r="AF122">
        <v>611722.80000000005</v>
      </c>
      <c r="AG122">
        <v>631865.16</v>
      </c>
      <c r="AH122">
        <v>665277.12</v>
      </c>
    </row>
    <row r="123" spans="1:34" x14ac:dyDescent="0.35">
      <c r="A123" t="s">
        <v>76</v>
      </c>
      <c r="B123" t="s">
        <v>111</v>
      </c>
      <c r="C123" t="s">
        <v>615</v>
      </c>
      <c r="D123" t="s">
        <v>619</v>
      </c>
      <c r="E123" t="str" cm="1">
        <f t="array" ref="E123">IFERROR(INDEX('Eurostat-EPS Mapping'!$G$3:$G$35,MATCH('Eurostat_nrg_bal_c EU28'!B123,'Eurostat-EPS Mapping'!$E$3:$E$35,0),0),"")</f>
        <v/>
      </c>
      <c r="F123">
        <v>21238089.715999998</v>
      </c>
      <c r="G123">
        <v>22905724.192000002</v>
      </c>
      <c r="H123">
        <v>22323286.366999999</v>
      </c>
      <c r="I123">
        <v>22228243.379999999</v>
      </c>
      <c r="J123">
        <v>20477185.588</v>
      </c>
      <c r="K123">
        <v>20865438.822000001</v>
      </c>
      <c r="L123">
        <v>20517334.842999998</v>
      </c>
      <c r="M123">
        <v>19542714.877</v>
      </c>
      <c r="N123">
        <v>20039339.658</v>
      </c>
      <c r="O123">
        <v>18987598.967999998</v>
      </c>
      <c r="P123">
        <v>19587183.513</v>
      </c>
      <c r="Q123">
        <v>19364804.548</v>
      </c>
      <c r="R123">
        <v>19563220.333999999</v>
      </c>
      <c r="S123">
        <v>19403565.956</v>
      </c>
      <c r="T123">
        <v>19003719.934</v>
      </c>
      <c r="U123">
        <v>17954235.478</v>
      </c>
      <c r="V123">
        <v>17972389.43</v>
      </c>
      <c r="W123">
        <v>17509116.866999999</v>
      </c>
      <c r="X123">
        <v>17720308.528999999</v>
      </c>
      <c r="Y123">
        <v>16537374.302999999</v>
      </c>
      <c r="Z123">
        <v>16288237.524</v>
      </c>
      <c r="AA123">
        <v>16126097.257999999</v>
      </c>
      <c r="AB123">
        <v>15887613.064999999</v>
      </c>
      <c r="AC123">
        <v>15378266.989</v>
      </c>
      <c r="AD123">
        <v>15860404.77</v>
      </c>
      <c r="AE123">
        <v>14649635.365</v>
      </c>
      <c r="AF123">
        <v>13815233.064999999</v>
      </c>
      <c r="AG123">
        <v>13583900.236</v>
      </c>
      <c r="AH123">
        <v>14413308.694</v>
      </c>
    </row>
    <row r="124" spans="1:34" x14ac:dyDescent="0.35">
      <c r="A124" t="s">
        <v>76</v>
      </c>
      <c r="B124" t="s">
        <v>112</v>
      </c>
      <c r="C124" t="s">
        <v>615</v>
      </c>
      <c r="D124" t="s">
        <v>619</v>
      </c>
      <c r="E124" t="str" cm="1">
        <f t="array" ref="E124">IFERROR(INDEX('Eurostat-EPS Mapping'!$G$3:$G$35,MATCH('Eurostat_nrg_bal_c EU28'!B124,'Eurostat-EPS Mapping'!$E$3:$E$35,0),0),"")</f>
        <v>natural gas</v>
      </c>
      <c r="F124">
        <v>2753781.1770000001</v>
      </c>
      <c r="G124">
        <v>4034358.2820000001</v>
      </c>
      <c r="H124">
        <v>3694035.4849999999</v>
      </c>
      <c r="I124">
        <v>4073460.0490000001</v>
      </c>
      <c r="J124">
        <v>3813288.673</v>
      </c>
      <c r="K124">
        <v>3949878.2820000001</v>
      </c>
      <c r="L124">
        <v>3677440.9330000002</v>
      </c>
      <c r="M124">
        <v>3638827.142</v>
      </c>
      <c r="N124">
        <v>3652771.0929999999</v>
      </c>
      <c r="O124">
        <v>3084450.1949999998</v>
      </c>
      <c r="P124">
        <v>3128505.8969999999</v>
      </c>
      <c r="Q124">
        <v>2955467.9759999998</v>
      </c>
      <c r="R124">
        <v>2957031.9180000001</v>
      </c>
      <c r="S124">
        <v>2917486.1639999999</v>
      </c>
      <c r="T124">
        <v>2763201.5079999999</v>
      </c>
      <c r="U124">
        <v>2678806.1710000001</v>
      </c>
      <c r="V124">
        <v>2502598.5809999998</v>
      </c>
      <c r="W124">
        <v>2341692.2439999999</v>
      </c>
      <c r="X124">
        <v>2048432.7509999999</v>
      </c>
      <c r="Y124">
        <v>1734030.5419999999</v>
      </c>
      <c r="Z124">
        <v>1544863.1329999999</v>
      </c>
      <c r="AA124">
        <v>1637641.8219999999</v>
      </c>
      <c r="AB124">
        <v>1733739.2409999999</v>
      </c>
      <c r="AC124">
        <v>1448884.264</v>
      </c>
      <c r="AD124">
        <v>1406515.86</v>
      </c>
      <c r="AE124">
        <v>1478290.436</v>
      </c>
      <c r="AF124">
        <v>1433221.2</v>
      </c>
      <c r="AG124">
        <v>1327549.308</v>
      </c>
      <c r="AH124">
        <v>1184545.7279999999</v>
      </c>
    </row>
    <row r="125" spans="1:34" x14ac:dyDescent="0.35">
      <c r="A125" t="s">
        <v>76</v>
      </c>
      <c r="B125" t="s">
        <v>113</v>
      </c>
      <c r="C125" t="s">
        <v>615</v>
      </c>
      <c r="D125" t="s">
        <v>619</v>
      </c>
      <c r="E125" t="str" cm="1">
        <f t="array" ref="E125">IFERROR(INDEX('Eurostat-EPS Mapping'!$G$3:$G$35,MATCH('Eurostat_nrg_bal_c EU28'!B125,'Eurostat-EPS Mapping'!$E$3:$E$35,0),0),"")</f>
        <v/>
      </c>
      <c r="F125">
        <v>75.975999999999999</v>
      </c>
      <c r="G125">
        <v>207.77</v>
      </c>
      <c r="H125">
        <v>213</v>
      </c>
      <c r="I125">
        <v>225</v>
      </c>
      <c r="J125">
        <v>215</v>
      </c>
      <c r="K125">
        <v>244</v>
      </c>
      <c r="L125">
        <v>339</v>
      </c>
      <c r="M125">
        <v>333</v>
      </c>
      <c r="N125">
        <v>374</v>
      </c>
      <c r="O125">
        <v>338</v>
      </c>
      <c r="P125">
        <v>356</v>
      </c>
      <c r="Q125">
        <v>336</v>
      </c>
      <c r="R125">
        <v>363</v>
      </c>
      <c r="S125">
        <v>381</v>
      </c>
      <c r="T125">
        <v>354</v>
      </c>
      <c r="U125">
        <v>291</v>
      </c>
      <c r="V125">
        <v>295</v>
      </c>
      <c r="W125">
        <v>305</v>
      </c>
      <c r="X125">
        <v>283</v>
      </c>
      <c r="Y125">
        <v>296</v>
      </c>
      <c r="Z125">
        <v>183</v>
      </c>
      <c r="AA125">
        <v>145</v>
      </c>
      <c r="AB125">
        <v>159</v>
      </c>
      <c r="AC125">
        <v>141</v>
      </c>
      <c r="AD125">
        <v>141</v>
      </c>
      <c r="AE125">
        <v>122</v>
      </c>
      <c r="AF125">
        <v>122</v>
      </c>
      <c r="AG125">
        <v>122</v>
      </c>
      <c r="AH125">
        <v>122</v>
      </c>
    </row>
    <row r="126" spans="1:34" x14ac:dyDescent="0.35">
      <c r="A126" t="s">
        <v>76</v>
      </c>
      <c r="B126" t="s">
        <v>115</v>
      </c>
      <c r="C126" t="s">
        <v>615</v>
      </c>
      <c r="D126" t="s">
        <v>619</v>
      </c>
      <c r="E126" t="str" cm="1">
        <f t="array" ref="E126">IFERROR(INDEX('Eurostat-EPS Mapping'!$G$3:$G$35,MATCH('Eurostat_nrg_bal_c EU28'!B126,'Eurostat-EPS Mapping'!$E$3:$E$35,0),0),"")</f>
        <v/>
      </c>
      <c r="F126">
        <v>17457720.923</v>
      </c>
      <c r="G126">
        <v>17721003.309</v>
      </c>
      <c r="H126">
        <v>17387791.725000001</v>
      </c>
      <c r="I126">
        <v>16867702.116</v>
      </c>
      <c r="J126">
        <v>15372738.483999999</v>
      </c>
      <c r="K126">
        <v>15587534.702</v>
      </c>
      <c r="L126">
        <v>15533627.210999999</v>
      </c>
      <c r="M126">
        <v>14633039.006999999</v>
      </c>
      <c r="N126">
        <v>15017945.037</v>
      </c>
      <c r="O126">
        <v>14633691.970000001</v>
      </c>
      <c r="P126">
        <v>15096341.851</v>
      </c>
      <c r="Q126">
        <v>14909444.655999999</v>
      </c>
      <c r="R126">
        <v>15013926.873</v>
      </c>
      <c r="S126">
        <v>14977925</v>
      </c>
      <c r="T126">
        <v>14710190.622</v>
      </c>
      <c r="U126">
        <v>13745920.093</v>
      </c>
      <c r="V126">
        <v>13941993.289000001</v>
      </c>
      <c r="W126">
        <v>13635920.578</v>
      </c>
      <c r="X126">
        <v>14151731.629000001</v>
      </c>
      <c r="Y126">
        <v>13349523.551999999</v>
      </c>
      <c r="Z126">
        <v>13178200.635</v>
      </c>
      <c r="AA126">
        <v>12851329.239</v>
      </c>
      <c r="AB126">
        <v>12504013.404999999</v>
      </c>
      <c r="AC126">
        <v>12210100.52</v>
      </c>
      <c r="AD126">
        <v>12813527.596000001</v>
      </c>
      <c r="AE126">
        <v>11697935.379000001</v>
      </c>
      <c r="AF126">
        <v>10834815.426000001</v>
      </c>
      <c r="AG126">
        <v>10551098.843</v>
      </c>
      <c r="AH126">
        <v>11227393.637</v>
      </c>
    </row>
    <row r="127" spans="1:34" x14ac:dyDescent="0.35">
      <c r="A127" t="s">
        <v>76</v>
      </c>
      <c r="B127" t="s">
        <v>117</v>
      </c>
      <c r="C127" t="s">
        <v>615</v>
      </c>
      <c r="D127" t="s">
        <v>619</v>
      </c>
      <c r="E127" t="str" cm="1">
        <f t="array" ref="E127">IFERROR(INDEX('Eurostat-EPS Mapping'!$G$3:$G$35,MATCH('Eurostat_nrg_bal_c EU28'!B127,'Eurostat-EPS Mapping'!$E$3:$E$35,0),0),"")</f>
        <v>crude oil</v>
      </c>
      <c r="F127">
        <v>1958240.564</v>
      </c>
      <c r="G127">
        <v>1742270.6769999999</v>
      </c>
      <c r="H127">
        <v>1563964.317</v>
      </c>
      <c r="I127">
        <v>1579831.5930000001</v>
      </c>
      <c r="J127">
        <v>1500025.5430000001</v>
      </c>
      <c r="K127">
        <v>1664541.226</v>
      </c>
      <c r="L127">
        <v>1600497.642</v>
      </c>
      <c r="M127">
        <v>1662000.5930000001</v>
      </c>
      <c r="N127">
        <v>2062921.0379999999</v>
      </c>
      <c r="O127">
        <v>2185377.8629999999</v>
      </c>
      <c r="P127">
        <v>2342341.7179999999</v>
      </c>
      <c r="Q127">
        <v>2570310.1680000001</v>
      </c>
      <c r="R127">
        <v>2635244.5389999999</v>
      </c>
      <c r="S127">
        <v>2886380.267</v>
      </c>
      <c r="T127">
        <v>3458451.6540000001</v>
      </c>
      <c r="U127">
        <v>3747951.659</v>
      </c>
      <c r="V127">
        <v>4263230.0779999997</v>
      </c>
      <c r="W127">
        <v>4128856.7629999998</v>
      </c>
      <c r="X127">
        <v>4510767.0010000002</v>
      </c>
      <c r="Y127">
        <v>4284882.2769999998</v>
      </c>
      <c r="Z127">
        <v>3913185.2280000001</v>
      </c>
      <c r="AA127">
        <v>3781347.2009999999</v>
      </c>
      <c r="AB127">
        <v>3736428.71</v>
      </c>
      <c r="AC127">
        <v>3847124.9249999998</v>
      </c>
      <c r="AD127">
        <v>4010202.13</v>
      </c>
      <c r="AE127">
        <v>2950070.5249999999</v>
      </c>
      <c r="AF127">
        <v>2665457.656</v>
      </c>
      <c r="AG127">
        <v>2587744.0440000002</v>
      </c>
      <c r="AH127">
        <v>2880660.8059999999</v>
      </c>
    </row>
    <row r="128" spans="1:34" x14ac:dyDescent="0.35">
      <c r="A128" t="s">
        <v>76</v>
      </c>
      <c r="B128" t="s">
        <v>118</v>
      </c>
      <c r="C128" t="s">
        <v>615</v>
      </c>
      <c r="D128" t="s">
        <v>619</v>
      </c>
      <c r="E128" t="str" cm="1">
        <f t="array" ref="E128">IFERROR(INDEX('Eurostat-EPS Mapping'!$G$3:$G$35,MATCH('Eurostat_nrg_bal_c EU28'!B128,'Eurostat-EPS Mapping'!$E$3:$E$35,0),0),"")</f>
        <v/>
      </c>
      <c r="F128">
        <v>100448.74800000001</v>
      </c>
      <c r="G128">
        <v>122081.61199999999</v>
      </c>
      <c r="H128">
        <v>123281.067</v>
      </c>
      <c r="I128">
        <v>82396.33</v>
      </c>
      <c r="J128">
        <v>77406.759999999995</v>
      </c>
      <c r="K128">
        <v>59972.83</v>
      </c>
      <c r="L128">
        <v>60151.082999999999</v>
      </c>
      <c r="M128">
        <v>65869.384999999995</v>
      </c>
      <c r="N128">
        <v>98897.267999999996</v>
      </c>
      <c r="O128">
        <v>108554.579</v>
      </c>
      <c r="P128">
        <v>132805.43</v>
      </c>
      <c r="Q128">
        <v>124585.792</v>
      </c>
      <c r="R128">
        <v>125162.564</v>
      </c>
      <c r="S128">
        <v>155055.128</v>
      </c>
      <c r="T128">
        <v>127679.064</v>
      </c>
      <c r="U128">
        <v>174051.084</v>
      </c>
      <c r="V128">
        <v>179868.24</v>
      </c>
      <c r="W128">
        <v>164972.21599999999</v>
      </c>
      <c r="X128">
        <v>166236.57199999999</v>
      </c>
      <c r="Y128">
        <v>181372.85</v>
      </c>
      <c r="Z128">
        <v>158393.62</v>
      </c>
      <c r="AA128">
        <v>138271.359</v>
      </c>
      <c r="AB128">
        <v>133241.628</v>
      </c>
      <c r="AC128">
        <v>157697.45499999999</v>
      </c>
      <c r="AD128">
        <v>151743.68599999999</v>
      </c>
      <c r="AE128">
        <v>107620.341</v>
      </c>
      <c r="AF128">
        <v>95553.547000000006</v>
      </c>
      <c r="AG128">
        <v>66651.600000000006</v>
      </c>
      <c r="AH128">
        <v>66159.407999999996</v>
      </c>
    </row>
    <row r="129" spans="1:34" x14ac:dyDescent="0.35">
      <c r="A129" t="s">
        <v>76</v>
      </c>
      <c r="B129" t="s">
        <v>119</v>
      </c>
      <c r="C129" t="s">
        <v>615</v>
      </c>
      <c r="D129" t="s">
        <v>619</v>
      </c>
      <c r="E129" t="str" cm="1">
        <f t="array" ref="E129">IFERROR(INDEX('Eurostat-EPS Mapping'!$G$3:$G$35,MATCH('Eurostat_nrg_bal_c EU28'!B129,'Eurostat-EPS Mapping'!$E$3:$E$35,0),0),"")</f>
        <v/>
      </c>
      <c r="F129">
        <v>441826.30499999999</v>
      </c>
      <c r="G129">
        <v>448335.67499999999</v>
      </c>
      <c r="H129">
        <v>459226.636</v>
      </c>
      <c r="I129">
        <v>441584.859</v>
      </c>
      <c r="J129">
        <v>451868.27899999998</v>
      </c>
      <c r="K129">
        <v>425430.49800000002</v>
      </c>
      <c r="L129">
        <v>400749.93199999997</v>
      </c>
      <c r="M129">
        <v>375573.89899999998</v>
      </c>
      <c r="N129">
        <v>392235.77299999999</v>
      </c>
      <c r="O129">
        <v>410293.97899999999</v>
      </c>
      <c r="P129">
        <v>391920.85700000002</v>
      </c>
      <c r="Q129">
        <v>356102.87800000003</v>
      </c>
      <c r="R129">
        <v>296482.87400000001</v>
      </c>
      <c r="S129">
        <v>288563.84999999998</v>
      </c>
      <c r="T129">
        <v>230911.014</v>
      </c>
      <c r="U129">
        <v>261791.375</v>
      </c>
      <c r="V129">
        <v>239561.14499999999</v>
      </c>
      <c r="W129">
        <v>253423.79399999999</v>
      </c>
      <c r="X129">
        <v>391431.76199999999</v>
      </c>
      <c r="Y129">
        <v>340067.14399999997</v>
      </c>
      <c r="Z129">
        <v>264432.61</v>
      </c>
      <c r="AA129">
        <v>260775.084</v>
      </c>
      <c r="AB129">
        <v>271766.52100000001</v>
      </c>
      <c r="AC129">
        <v>219681.91399999999</v>
      </c>
      <c r="AD129">
        <v>288521.61300000001</v>
      </c>
      <c r="AE129">
        <v>314545.73100000003</v>
      </c>
      <c r="AF129">
        <v>303620.64500000002</v>
      </c>
      <c r="AG129">
        <v>188938.58600000001</v>
      </c>
      <c r="AH129">
        <v>270804.228</v>
      </c>
    </row>
    <row r="130" spans="1:34" x14ac:dyDescent="0.35">
      <c r="A130" t="s">
        <v>76</v>
      </c>
      <c r="B130" t="s">
        <v>121</v>
      </c>
      <c r="C130" t="s">
        <v>615</v>
      </c>
      <c r="D130" t="s">
        <v>619</v>
      </c>
      <c r="E130" t="str" cm="1">
        <f t="array" ref="E130">IFERROR(INDEX('Eurostat-EPS Mapping'!$G$3:$G$35,MATCH('Eurostat_nrg_bal_c EU28'!B130,'Eurostat-EPS Mapping'!$E$3:$E$35,0),0),"")</f>
        <v/>
      </c>
      <c r="F130">
        <v>22870.894</v>
      </c>
      <c r="G130">
        <v>21364.937999999998</v>
      </c>
      <c r="H130">
        <v>20048.102999999999</v>
      </c>
      <c r="I130">
        <v>18958.625</v>
      </c>
      <c r="J130">
        <v>22098.913</v>
      </c>
      <c r="K130">
        <v>14736.32</v>
      </c>
      <c r="L130">
        <v>20674.857</v>
      </c>
      <c r="M130">
        <v>26385.191999999999</v>
      </c>
      <c r="N130">
        <v>37254.862999999998</v>
      </c>
      <c r="O130">
        <v>28107.305</v>
      </c>
      <c r="P130">
        <v>21829.686000000002</v>
      </c>
      <c r="Q130">
        <v>28630.92</v>
      </c>
      <c r="R130">
        <v>14772.593000000001</v>
      </c>
      <c r="S130">
        <v>11295.674999999999</v>
      </c>
      <c r="T130">
        <v>10821.5</v>
      </c>
      <c r="U130">
        <v>17968.502</v>
      </c>
      <c r="V130">
        <v>10321.120999999999</v>
      </c>
      <c r="W130">
        <v>14174.242</v>
      </c>
      <c r="X130">
        <v>12185.8</v>
      </c>
      <c r="Y130">
        <v>13371.6</v>
      </c>
      <c r="Z130">
        <v>11963.5</v>
      </c>
      <c r="AA130">
        <v>10906</v>
      </c>
      <c r="AB130">
        <v>11596.5</v>
      </c>
      <c r="AC130">
        <v>17142.5</v>
      </c>
      <c r="AD130">
        <v>28600</v>
      </c>
      <c r="AE130">
        <v>20768</v>
      </c>
      <c r="AF130">
        <v>16764</v>
      </c>
      <c r="AG130">
        <v>17820</v>
      </c>
      <c r="AH130">
        <v>5148</v>
      </c>
    </row>
    <row r="131" spans="1:34" x14ac:dyDescent="0.35">
      <c r="A131" t="s">
        <v>76</v>
      </c>
      <c r="B131" t="s">
        <v>123</v>
      </c>
      <c r="C131" t="s">
        <v>615</v>
      </c>
      <c r="D131" t="s">
        <v>619</v>
      </c>
      <c r="E131" t="str" cm="1">
        <f t="array" ref="E131">IFERROR(INDEX('Eurostat-EPS Mapping'!$G$3:$G$35,MATCH('Eurostat_nrg_bal_c EU28'!B131,'Eurostat-EPS Mapping'!$E$3:$E$35,0),0),"")</f>
        <v/>
      </c>
      <c r="F131">
        <v>42035.063999999998</v>
      </c>
      <c r="G131">
        <v>36301.095000000001</v>
      </c>
      <c r="H131">
        <v>25463.078000000001</v>
      </c>
      <c r="I131">
        <v>30951.097000000002</v>
      </c>
      <c r="J131">
        <v>24635.067999999999</v>
      </c>
      <c r="K131">
        <v>21352.3</v>
      </c>
      <c r="L131">
        <v>18612.457999999999</v>
      </c>
      <c r="M131">
        <v>16652.853999999999</v>
      </c>
      <c r="N131">
        <v>15381.096</v>
      </c>
      <c r="O131">
        <v>15411.888000000001</v>
      </c>
      <c r="P131">
        <v>11412.438</v>
      </c>
      <c r="Q131">
        <v>14118.48</v>
      </c>
      <c r="R131">
        <v>9647.6280000000006</v>
      </c>
      <c r="S131">
        <v>8706.84</v>
      </c>
      <c r="T131">
        <v>8585</v>
      </c>
      <c r="U131">
        <v>7012.5</v>
      </c>
      <c r="V131">
        <v>6800</v>
      </c>
      <c r="W131">
        <v>5397.5</v>
      </c>
      <c r="X131">
        <v>5227.5</v>
      </c>
      <c r="Y131">
        <v>2677.5</v>
      </c>
      <c r="Z131">
        <v>3995</v>
      </c>
      <c r="AA131">
        <v>8967.5</v>
      </c>
      <c r="AB131">
        <v>7820</v>
      </c>
      <c r="AC131">
        <v>7949.5519999999997</v>
      </c>
      <c r="AD131">
        <v>4632.5</v>
      </c>
      <c r="AE131">
        <v>3740</v>
      </c>
      <c r="AF131">
        <v>3485</v>
      </c>
      <c r="AG131">
        <v>2252.5</v>
      </c>
      <c r="AH131">
        <v>0</v>
      </c>
    </row>
    <row r="132" spans="1:34" x14ac:dyDescent="0.35">
      <c r="A132" t="s">
        <v>76</v>
      </c>
      <c r="B132" t="s">
        <v>125</v>
      </c>
      <c r="C132" t="s">
        <v>615</v>
      </c>
      <c r="D132" t="s">
        <v>619</v>
      </c>
      <c r="E132" t="str" cm="1">
        <f t="array" ref="E132">IFERROR(INDEX('Eurostat-EPS Mapping'!$G$3:$G$35,MATCH('Eurostat_nrg_bal_c EU28'!B132,'Eurostat-EPS Mapping'!$E$3:$E$35,0),0),"")</f>
        <v/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625.57299999999998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464</v>
      </c>
      <c r="Z132">
        <v>556.79999999999995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t="s">
        <v>76</v>
      </c>
      <c r="B133" t="s">
        <v>126</v>
      </c>
      <c r="C133" t="s">
        <v>615</v>
      </c>
      <c r="D133" t="s">
        <v>619</v>
      </c>
      <c r="E133" t="str" cm="1">
        <f t="array" ref="E133">IFERROR(INDEX('Eurostat-EPS Mapping'!$G$3:$G$35,MATCH('Eurostat_nrg_bal_c EU28'!B133,'Eurostat-EPS Mapping'!$E$3:$E$35,0),0),"")</f>
        <v>LPG propane or butane</v>
      </c>
      <c r="F133">
        <v>392600.12300000002</v>
      </c>
      <c r="G133">
        <v>412955.57799999998</v>
      </c>
      <c r="H133">
        <v>411000.21399999998</v>
      </c>
      <c r="I133">
        <v>393330.87099999998</v>
      </c>
      <c r="J133">
        <v>325923.97100000002</v>
      </c>
      <c r="K133">
        <v>347291.45</v>
      </c>
      <c r="L133">
        <v>353311.13900000002</v>
      </c>
      <c r="M133">
        <v>316397.49400000001</v>
      </c>
      <c r="N133">
        <v>306831.16200000001</v>
      </c>
      <c r="O133">
        <v>299030.04200000002</v>
      </c>
      <c r="P133">
        <v>342786.22499999998</v>
      </c>
      <c r="Q133">
        <v>346124.08100000001</v>
      </c>
      <c r="R133">
        <v>330092.12199999997</v>
      </c>
      <c r="S133">
        <v>343408.45799999998</v>
      </c>
      <c r="T133">
        <v>326433.32699999999</v>
      </c>
      <c r="U133">
        <v>271786.61300000001</v>
      </c>
      <c r="V133">
        <v>270157.32</v>
      </c>
      <c r="W133">
        <v>240234.99400000001</v>
      </c>
      <c r="X133">
        <v>282272.50199999998</v>
      </c>
      <c r="Y133">
        <v>219022.66699999999</v>
      </c>
      <c r="Z133">
        <v>239400.69200000001</v>
      </c>
      <c r="AA133">
        <v>262891.67599999998</v>
      </c>
      <c r="AB133">
        <v>267311.53399999999</v>
      </c>
      <c r="AC133">
        <v>245867.98</v>
      </c>
      <c r="AD133">
        <v>263661.09999999998</v>
      </c>
      <c r="AE133">
        <v>273603.09999999998</v>
      </c>
      <c r="AF133">
        <v>223460.674</v>
      </c>
      <c r="AG133">
        <v>242252.64799999999</v>
      </c>
      <c r="AH133">
        <v>207807.79</v>
      </c>
    </row>
    <row r="134" spans="1:34" x14ac:dyDescent="0.35">
      <c r="A134" t="s">
        <v>76</v>
      </c>
      <c r="B134" t="s">
        <v>128</v>
      </c>
      <c r="C134" t="s">
        <v>615</v>
      </c>
      <c r="D134" t="s">
        <v>619</v>
      </c>
      <c r="E134" t="str" cm="1">
        <f t="array" ref="E134">IFERROR(INDEX('Eurostat-EPS Mapping'!$G$3:$G$35,MATCH('Eurostat_nrg_bal_c EU28'!B134,'Eurostat-EPS Mapping'!$E$3:$E$35,0),0),"")</f>
        <v/>
      </c>
      <c r="F134">
        <v>1150537.1459999999</v>
      </c>
      <c r="G134">
        <v>1094185.0060000001</v>
      </c>
      <c r="H134">
        <v>1048420.446</v>
      </c>
      <c r="I134">
        <v>936323.00199999998</v>
      </c>
      <c r="J134">
        <v>876014.68799999997</v>
      </c>
      <c r="K134">
        <v>921504.61300000001</v>
      </c>
      <c r="L134">
        <v>912985.64599999995</v>
      </c>
      <c r="M134">
        <v>912891.40399999998</v>
      </c>
      <c r="N134">
        <v>896726.54700000002</v>
      </c>
      <c r="O134">
        <v>877872.00199999998</v>
      </c>
      <c r="P134">
        <v>958941.39</v>
      </c>
      <c r="Q134">
        <v>944795.45200000005</v>
      </c>
      <c r="R134">
        <v>997106.55799999996</v>
      </c>
      <c r="S134">
        <v>1038968.219</v>
      </c>
      <c r="T134">
        <v>1113383.5490000001</v>
      </c>
      <c r="U134">
        <v>916954.45299999998</v>
      </c>
      <c r="V134">
        <v>866530.98100000003</v>
      </c>
      <c r="W134">
        <v>850332.71900000004</v>
      </c>
      <c r="X134">
        <v>931289.34</v>
      </c>
      <c r="Y134">
        <v>844026.79700000002</v>
      </c>
      <c r="Z134">
        <v>753186.61300000001</v>
      </c>
      <c r="AA134">
        <v>753535.71600000001</v>
      </c>
      <c r="AB134">
        <v>658997.554</v>
      </c>
      <c r="AC134">
        <v>662113.63800000004</v>
      </c>
      <c r="AD134">
        <v>596467.13800000004</v>
      </c>
      <c r="AE134">
        <v>544863.88699999999</v>
      </c>
      <c r="AF134">
        <v>605090.14599999995</v>
      </c>
      <c r="AG134">
        <v>576257.67000000004</v>
      </c>
      <c r="AH134">
        <v>695286.63699999999</v>
      </c>
    </row>
    <row r="135" spans="1:34" x14ac:dyDescent="0.35">
      <c r="A135" t="s">
        <v>76</v>
      </c>
      <c r="B135" t="s">
        <v>130</v>
      </c>
      <c r="C135" t="s">
        <v>615</v>
      </c>
      <c r="D135" t="s">
        <v>619</v>
      </c>
      <c r="E135" t="str" cm="1">
        <f t="array" ref="E135">IFERROR(INDEX('Eurostat-EPS Mapping'!$G$3:$G$35,MATCH('Eurostat_nrg_bal_c EU28'!B135,'Eurostat-EPS Mapping'!$E$3:$E$35,0),0),"")</f>
        <v>jet fuel or kerosene</v>
      </c>
      <c r="F135">
        <v>3793.08</v>
      </c>
      <c r="G135">
        <v>4617.0810000000001</v>
      </c>
      <c r="H135">
        <v>4901.0889999999999</v>
      </c>
      <c r="I135">
        <v>5996.48</v>
      </c>
      <c r="J135">
        <v>5072.1549999999997</v>
      </c>
      <c r="K135">
        <v>4157.4290000000001</v>
      </c>
      <c r="L135">
        <v>4723.7830000000004</v>
      </c>
      <c r="M135">
        <v>4569.5569999999998</v>
      </c>
      <c r="N135">
        <v>4545.4769999999999</v>
      </c>
      <c r="O135">
        <v>4758.8429999999998</v>
      </c>
      <c r="P135">
        <v>6042.6279999999997</v>
      </c>
      <c r="Q135">
        <v>5708.7309999999998</v>
      </c>
      <c r="R135">
        <v>3267.5140000000001</v>
      </c>
      <c r="S135">
        <v>3574.43</v>
      </c>
      <c r="T135">
        <v>4535.9840000000004</v>
      </c>
      <c r="U135">
        <v>4133.2020000000002</v>
      </c>
      <c r="V135">
        <v>4236.5</v>
      </c>
      <c r="W135">
        <v>4724</v>
      </c>
      <c r="X135">
        <v>9040.5</v>
      </c>
      <c r="Y135">
        <v>7600.8</v>
      </c>
      <c r="Z135">
        <v>6272.6</v>
      </c>
      <c r="AA135">
        <v>6225.9</v>
      </c>
      <c r="AB135">
        <v>5738.5720000000001</v>
      </c>
      <c r="AC135">
        <v>6621.5439999999999</v>
      </c>
      <c r="AD135">
        <v>7066.808</v>
      </c>
      <c r="AE135">
        <v>4495.0360000000001</v>
      </c>
      <c r="AF135">
        <v>5521</v>
      </c>
      <c r="AG135">
        <v>7501.3</v>
      </c>
      <c r="AH135">
        <v>9487.9</v>
      </c>
    </row>
    <row r="136" spans="1:34" x14ac:dyDescent="0.35">
      <c r="A136" t="s">
        <v>76</v>
      </c>
      <c r="B136" t="s">
        <v>132</v>
      </c>
      <c r="C136" t="s">
        <v>615</v>
      </c>
      <c r="D136" t="s">
        <v>619</v>
      </c>
      <c r="E136" t="str" cm="1">
        <f t="array" ref="E136">IFERROR(INDEX('Eurostat-EPS Mapping'!$G$3:$G$35,MATCH('Eurostat_nrg_bal_c EU28'!B136,'Eurostat-EPS Mapping'!$E$3:$E$35,0),0),"")</f>
        <v>petroleum gasoline</v>
      </c>
      <c r="F136">
        <v>3604876.105</v>
      </c>
      <c r="G136">
        <v>3643229.8859999999</v>
      </c>
      <c r="H136">
        <v>3564648.67</v>
      </c>
      <c r="I136">
        <v>3532790.977</v>
      </c>
      <c r="J136">
        <v>3121553.327</v>
      </c>
      <c r="K136">
        <v>3128336.6770000001</v>
      </c>
      <c r="L136">
        <v>3327935.1209999998</v>
      </c>
      <c r="M136">
        <v>2918368.0630000001</v>
      </c>
      <c r="N136">
        <v>3018390.6510000001</v>
      </c>
      <c r="O136">
        <v>2970116.0649999999</v>
      </c>
      <c r="P136">
        <v>3046493.1779999998</v>
      </c>
      <c r="Q136">
        <v>2847686.557</v>
      </c>
      <c r="R136">
        <v>2961151.085</v>
      </c>
      <c r="S136">
        <v>2789840.5520000001</v>
      </c>
      <c r="T136">
        <v>2598213.202</v>
      </c>
      <c r="U136">
        <v>2243684.17</v>
      </c>
      <c r="V136">
        <v>2156958.88</v>
      </c>
      <c r="W136">
        <v>2091936.814</v>
      </c>
      <c r="X136">
        <v>2062561.308</v>
      </c>
      <c r="Y136">
        <v>1975482.4069999999</v>
      </c>
      <c r="Z136">
        <v>2046187.6170000001</v>
      </c>
      <c r="AA136">
        <v>1979560.544</v>
      </c>
      <c r="AB136">
        <v>1941782.8060000001</v>
      </c>
      <c r="AC136">
        <v>1862062.5349999999</v>
      </c>
      <c r="AD136">
        <v>1957823.4809999999</v>
      </c>
      <c r="AE136">
        <v>1781607.2169999999</v>
      </c>
      <c r="AF136">
        <v>1627980.92</v>
      </c>
      <c r="AG136">
        <v>1642707.932</v>
      </c>
      <c r="AH136">
        <v>1729708.415</v>
      </c>
    </row>
    <row r="137" spans="1:34" x14ac:dyDescent="0.35">
      <c r="A137" t="s">
        <v>76</v>
      </c>
      <c r="B137" t="s">
        <v>134</v>
      </c>
      <c r="C137" t="s">
        <v>615</v>
      </c>
      <c r="D137" t="s">
        <v>619</v>
      </c>
      <c r="E137" t="str" cm="1">
        <f t="array" ref="E137">IFERROR(INDEX('Eurostat-EPS Mapping'!$G$3:$G$35,MATCH('Eurostat_nrg_bal_c EU28'!B137,'Eurostat-EPS Mapping'!$E$3:$E$35,0),0),"")</f>
        <v>jet fuel or kerosene</v>
      </c>
      <c r="F137">
        <v>0.17299999999999999</v>
      </c>
      <c r="G137">
        <v>4.2999999999999997E-2</v>
      </c>
      <c r="H137">
        <v>0</v>
      </c>
      <c r="I137">
        <v>0</v>
      </c>
      <c r="J137">
        <v>0</v>
      </c>
      <c r="K137">
        <v>43.21</v>
      </c>
      <c r="L137">
        <v>518.52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44.3</v>
      </c>
      <c r="T137">
        <v>88.6</v>
      </c>
      <c r="U137">
        <v>0</v>
      </c>
      <c r="V137">
        <v>0</v>
      </c>
      <c r="W137">
        <v>1373.3</v>
      </c>
      <c r="X137">
        <v>3366.8</v>
      </c>
      <c r="Y137">
        <v>3189.6</v>
      </c>
      <c r="Z137">
        <v>44.3</v>
      </c>
      <c r="AA137">
        <v>1063.2</v>
      </c>
      <c r="AB137">
        <v>2082.1</v>
      </c>
      <c r="AC137">
        <v>18827.5</v>
      </c>
      <c r="AD137">
        <v>17808.599999999999</v>
      </c>
      <c r="AE137">
        <v>14663.3</v>
      </c>
      <c r="AF137">
        <v>16922.599999999999</v>
      </c>
      <c r="AG137">
        <v>30434.1</v>
      </c>
      <c r="AH137">
        <v>17277</v>
      </c>
    </row>
    <row r="138" spans="1:34" x14ac:dyDescent="0.35">
      <c r="A138" t="s">
        <v>76</v>
      </c>
      <c r="B138" t="s">
        <v>136</v>
      </c>
      <c r="C138" t="s">
        <v>615</v>
      </c>
      <c r="D138" t="s">
        <v>619</v>
      </c>
      <c r="E138" t="str" cm="1">
        <f t="array" ref="E138">IFERROR(INDEX('Eurostat-EPS Mapping'!$G$3:$G$35,MATCH('Eurostat_nrg_bal_c EU28'!B138,'Eurostat-EPS Mapping'!$E$3:$E$35,0),0),"")</f>
        <v>jet fuel or kerosene</v>
      </c>
      <c r="F138">
        <v>812451.05</v>
      </c>
      <c r="G138">
        <v>717022.17</v>
      </c>
      <c r="H138">
        <v>671878.04799999995</v>
      </c>
      <c r="I138">
        <v>616205.23</v>
      </c>
      <c r="J138">
        <v>576073.353</v>
      </c>
      <c r="K138">
        <v>621988.58600000001</v>
      </c>
      <c r="L138">
        <v>618165.08499999996</v>
      </c>
      <c r="M138">
        <v>588980.68299999996</v>
      </c>
      <c r="N138">
        <v>606718.91899999999</v>
      </c>
      <c r="O138">
        <v>602955.56299999997</v>
      </c>
      <c r="P138">
        <v>603964.45200000005</v>
      </c>
      <c r="Q138">
        <v>558062.09400000004</v>
      </c>
      <c r="R138">
        <v>544592.42000000004</v>
      </c>
      <c r="S138">
        <v>546174.49600000004</v>
      </c>
      <c r="T138">
        <v>502660.63400000002</v>
      </c>
      <c r="U138">
        <v>444254.652</v>
      </c>
      <c r="V138">
        <v>416248.62</v>
      </c>
      <c r="W138">
        <v>455834.47399999999</v>
      </c>
      <c r="X138">
        <v>447730.27</v>
      </c>
      <c r="Y138">
        <v>466870.56</v>
      </c>
      <c r="Z138">
        <v>433056.22</v>
      </c>
      <c r="AA138">
        <v>426290.69400000002</v>
      </c>
      <c r="AB138">
        <v>473483.67099999997</v>
      </c>
      <c r="AC138">
        <v>434811.05</v>
      </c>
      <c r="AD138">
        <v>423304.8</v>
      </c>
      <c r="AE138">
        <v>364992.96</v>
      </c>
      <c r="AF138">
        <v>381756.364</v>
      </c>
      <c r="AG138">
        <v>422389.36200000002</v>
      </c>
      <c r="AH138">
        <v>466876.98200000002</v>
      </c>
    </row>
    <row r="139" spans="1:34" x14ac:dyDescent="0.35">
      <c r="A139" t="s">
        <v>76</v>
      </c>
      <c r="B139" t="s">
        <v>138</v>
      </c>
      <c r="C139" t="s">
        <v>615</v>
      </c>
      <c r="D139" t="s">
        <v>619</v>
      </c>
      <c r="E139" t="str" cm="1">
        <f t="array" ref="E139">IFERROR(INDEX('Eurostat-EPS Mapping'!$G$3:$G$35,MATCH('Eurostat_nrg_bal_c EU28'!B139,'Eurostat-EPS Mapping'!$E$3:$E$35,0),0),"")</f>
        <v/>
      </c>
      <c r="F139">
        <v>64132.197</v>
      </c>
      <c r="G139">
        <v>70904.331000000006</v>
      </c>
      <c r="H139">
        <v>64638.917000000001</v>
      </c>
      <c r="I139">
        <v>53501.110999999997</v>
      </c>
      <c r="J139">
        <v>43035.29</v>
      </c>
      <c r="K139">
        <v>53116.559000000001</v>
      </c>
      <c r="L139">
        <v>40325.324999999997</v>
      </c>
      <c r="M139">
        <v>52499.919000000002</v>
      </c>
      <c r="N139">
        <v>48931.96</v>
      </c>
      <c r="O139">
        <v>36511.110999999997</v>
      </c>
      <c r="P139">
        <v>32432.028999999999</v>
      </c>
      <c r="Q139">
        <v>36895.582999999999</v>
      </c>
      <c r="R139">
        <v>38210.839</v>
      </c>
      <c r="S139">
        <v>47502.563999999998</v>
      </c>
      <c r="T139">
        <v>42165.563999999998</v>
      </c>
      <c r="U139">
        <v>48520.904000000002</v>
      </c>
      <c r="V139">
        <v>46523.624000000003</v>
      </c>
      <c r="W139">
        <v>31682.295999999998</v>
      </c>
      <c r="X139">
        <v>35622.32</v>
      </c>
      <c r="Y139">
        <v>43493.947999999997</v>
      </c>
      <c r="Z139">
        <v>40270.624000000003</v>
      </c>
      <c r="AA139">
        <v>40589.315999999999</v>
      </c>
      <c r="AB139">
        <v>38128.786</v>
      </c>
      <c r="AC139">
        <v>31869.567999999999</v>
      </c>
      <c r="AD139">
        <v>66849.407999999996</v>
      </c>
      <c r="AE139">
        <v>80051</v>
      </c>
      <c r="AF139">
        <v>100073.66</v>
      </c>
      <c r="AG139">
        <v>88329.04</v>
      </c>
      <c r="AH139">
        <v>108289.60000000001</v>
      </c>
    </row>
    <row r="140" spans="1:34" x14ac:dyDescent="0.35">
      <c r="A140" t="s">
        <v>76</v>
      </c>
      <c r="B140" t="s">
        <v>140</v>
      </c>
      <c r="C140" t="s">
        <v>615</v>
      </c>
      <c r="D140" t="s">
        <v>619</v>
      </c>
      <c r="E140" t="str" cm="1">
        <f t="array" ref="E140">IFERROR(INDEX('Eurostat-EPS Mapping'!$G$3:$G$35,MATCH('Eurostat_nrg_bal_c EU28'!B140,'Eurostat-EPS Mapping'!$E$3:$E$35,0),0),"")</f>
        <v>petroleum diesel</v>
      </c>
      <c r="F140">
        <v>4235362.6459999997</v>
      </c>
      <c r="G140">
        <v>4744371.4079999998</v>
      </c>
      <c r="H140">
        <v>4711086.6090000002</v>
      </c>
      <c r="I140">
        <v>4448168.392</v>
      </c>
      <c r="J140">
        <v>4150636.6179999998</v>
      </c>
      <c r="K140">
        <v>4237949.6440000003</v>
      </c>
      <c r="L140">
        <v>4231942.8420000002</v>
      </c>
      <c r="M140">
        <v>3810774.287</v>
      </c>
      <c r="N140">
        <v>3771668.84</v>
      </c>
      <c r="O140">
        <v>3694116.7170000002</v>
      </c>
      <c r="P140">
        <v>3701022.3089999999</v>
      </c>
      <c r="Q140">
        <v>3514775.1949999998</v>
      </c>
      <c r="R140">
        <v>3556322.7659999998</v>
      </c>
      <c r="S140">
        <v>3427119.7390000001</v>
      </c>
      <c r="T140">
        <v>3165029.8730000001</v>
      </c>
      <c r="U140">
        <v>2967396.2689999999</v>
      </c>
      <c r="V140">
        <v>3015171.66</v>
      </c>
      <c r="W140">
        <v>2939995.4309999999</v>
      </c>
      <c r="X140">
        <v>2776696.0320000001</v>
      </c>
      <c r="Y140">
        <v>2754765.2820000001</v>
      </c>
      <c r="Z140">
        <v>2820614.585</v>
      </c>
      <c r="AA140">
        <v>2740693.452</v>
      </c>
      <c r="AB140">
        <v>2677463.0389999999</v>
      </c>
      <c r="AC140">
        <v>2564130.4619999998</v>
      </c>
      <c r="AD140">
        <v>2637791.0929999999</v>
      </c>
      <c r="AE140">
        <v>2610217.469</v>
      </c>
      <c r="AF140">
        <v>2285949.7710000002</v>
      </c>
      <c r="AG140">
        <v>2267366.42</v>
      </c>
      <c r="AH140">
        <v>2191341.6570000001</v>
      </c>
    </row>
    <row r="141" spans="1:34" x14ac:dyDescent="0.35">
      <c r="A141" t="s">
        <v>76</v>
      </c>
      <c r="B141" t="s">
        <v>142</v>
      </c>
      <c r="C141" t="s">
        <v>615</v>
      </c>
      <c r="D141" t="s">
        <v>619</v>
      </c>
      <c r="E141" t="str" cm="1">
        <f t="array" ref="E141">IFERROR(INDEX('Eurostat-EPS Mapping'!$G$3:$G$35,MATCH('Eurostat_nrg_bal_c EU28'!B141,'Eurostat-EPS Mapping'!$E$3:$E$35,0),0),"")</f>
        <v>heavy fuel oil</v>
      </c>
      <c r="F141">
        <v>2329494.2379999999</v>
      </c>
      <c r="G141">
        <v>2495932.5729999999</v>
      </c>
      <c r="H141">
        <v>3224388.679</v>
      </c>
      <c r="I141">
        <v>3363648.432</v>
      </c>
      <c r="J141">
        <v>2961358.9909999999</v>
      </c>
      <c r="K141">
        <v>2894391.5070000002</v>
      </c>
      <c r="L141">
        <v>2833838.264</v>
      </c>
      <c r="M141">
        <v>2783916.8450000002</v>
      </c>
      <c r="N141">
        <v>2684773.2510000002</v>
      </c>
      <c r="O141">
        <v>2379347.6370000001</v>
      </c>
      <c r="P141">
        <v>2545128.9509999999</v>
      </c>
      <c r="Q141">
        <v>2631198.3930000002</v>
      </c>
      <c r="R141">
        <v>2573777.267</v>
      </c>
      <c r="S141">
        <v>2562451.2230000002</v>
      </c>
      <c r="T141">
        <v>2259535.7880000002</v>
      </c>
      <c r="U141">
        <v>1866719.581</v>
      </c>
      <c r="V141">
        <v>1717327.4</v>
      </c>
      <c r="W141">
        <v>1756536.642</v>
      </c>
      <c r="X141">
        <v>1839966.13</v>
      </c>
      <c r="Y141">
        <v>1563778.4069999999</v>
      </c>
      <c r="Z141">
        <v>1837405.5759999999</v>
      </c>
      <c r="AA141">
        <v>1725647.595</v>
      </c>
      <c r="AB141">
        <v>1628074.6980000001</v>
      </c>
      <c r="AC141">
        <v>1515672.064</v>
      </c>
      <c r="AD141">
        <v>1771568.5519999999</v>
      </c>
      <c r="AE141">
        <v>2073353.4680000001</v>
      </c>
      <c r="AF141">
        <v>1963943.0360000001</v>
      </c>
      <c r="AG141">
        <v>1891627.0090000001</v>
      </c>
      <c r="AH141">
        <v>2042839.926</v>
      </c>
    </row>
    <row r="142" spans="1:34" x14ac:dyDescent="0.35">
      <c r="A142" t="s">
        <v>76</v>
      </c>
      <c r="B142" t="s">
        <v>144</v>
      </c>
      <c r="C142" t="s">
        <v>615</v>
      </c>
      <c r="D142" t="s">
        <v>619</v>
      </c>
      <c r="E142" t="str" cm="1">
        <f t="array" ref="E142">IFERROR(INDEX('Eurostat-EPS Mapping'!$G$3:$G$35,MATCH('Eurostat_nrg_bal_c EU28'!B142,'Eurostat-EPS Mapping'!$E$3:$E$35,0),0),"")</f>
        <v/>
      </c>
      <c r="F142">
        <v>95507.046000000002</v>
      </c>
      <c r="G142">
        <v>87707.731</v>
      </c>
      <c r="H142">
        <v>99450.471000000005</v>
      </c>
      <c r="I142">
        <v>78123.362999999998</v>
      </c>
      <c r="J142">
        <v>59519.275000000001</v>
      </c>
      <c r="K142">
        <v>53437.557999999997</v>
      </c>
      <c r="L142">
        <v>68088.527000000002</v>
      </c>
      <c r="M142">
        <v>70556.842000000004</v>
      </c>
      <c r="N142">
        <v>51186.110999999997</v>
      </c>
      <c r="O142">
        <v>37178.902000000002</v>
      </c>
      <c r="P142">
        <v>34977.978000000003</v>
      </c>
      <c r="Q142">
        <v>33256.813999999998</v>
      </c>
      <c r="R142">
        <v>40912.06</v>
      </c>
      <c r="S142">
        <v>35813.228000000003</v>
      </c>
      <c r="T142">
        <v>35445.002</v>
      </c>
      <c r="U142">
        <v>33439.218000000001</v>
      </c>
      <c r="V142">
        <v>35458.1</v>
      </c>
      <c r="W142">
        <v>32020.5</v>
      </c>
      <c r="X142">
        <v>33166.400000000001</v>
      </c>
      <c r="Y142">
        <v>37666.705999999998</v>
      </c>
      <c r="Z142">
        <v>49241.502999999997</v>
      </c>
      <c r="AA142">
        <v>55620.696000000004</v>
      </c>
      <c r="AB142">
        <v>37078.688999999998</v>
      </c>
      <c r="AC142">
        <v>55983.171999999999</v>
      </c>
      <c r="AD142">
        <v>52719.557999999997</v>
      </c>
      <c r="AE142">
        <v>47176.972000000002</v>
      </c>
      <c r="AF142">
        <v>37326</v>
      </c>
      <c r="AG142">
        <v>34697.4</v>
      </c>
      <c r="AH142">
        <v>37771.300000000003</v>
      </c>
    </row>
    <row r="143" spans="1:34" x14ac:dyDescent="0.35">
      <c r="A143" t="s">
        <v>76</v>
      </c>
      <c r="B143" t="s">
        <v>146</v>
      </c>
      <c r="C143" t="s">
        <v>615</v>
      </c>
      <c r="D143" t="s">
        <v>619</v>
      </c>
      <c r="E143" t="str" cm="1">
        <f t="array" ref="E143">IFERROR(INDEX('Eurostat-EPS Mapping'!$G$3:$G$35,MATCH('Eurostat_nrg_bal_c EU28'!B143,'Eurostat-EPS Mapping'!$E$3:$E$35,0),0),"")</f>
        <v/>
      </c>
      <c r="F143">
        <v>412508.8</v>
      </c>
      <c r="G143">
        <v>415336.97499999998</v>
      </c>
      <c r="H143">
        <v>372198.55300000001</v>
      </c>
      <c r="I143">
        <v>356149.24300000002</v>
      </c>
      <c r="J143">
        <v>343416.07400000002</v>
      </c>
      <c r="K143">
        <v>330298.27799999999</v>
      </c>
      <c r="L143">
        <v>325973.592</v>
      </c>
      <c r="M143">
        <v>325959.34299999999</v>
      </c>
      <c r="N143">
        <v>316804.75400000002</v>
      </c>
      <c r="O143">
        <v>298010.34399999998</v>
      </c>
      <c r="P143">
        <v>279087.19400000002</v>
      </c>
      <c r="Q143">
        <v>255681.052</v>
      </c>
      <c r="R143">
        <v>259243.454</v>
      </c>
      <c r="S143">
        <v>269019.799</v>
      </c>
      <c r="T143">
        <v>256765.31400000001</v>
      </c>
      <c r="U143">
        <v>244529.38200000001</v>
      </c>
      <c r="V143">
        <v>230065.285</v>
      </c>
      <c r="W143">
        <v>237888.14799999999</v>
      </c>
      <c r="X143">
        <v>213016.399</v>
      </c>
      <c r="Y143">
        <v>218733.016</v>
      </c>
      <c r="Z143">
        <v>222449.31599999999</v>
      </c>
      <c r="AA143">
        <v>263408.49099999998</v>
      </c>
      <c r="AB143">
        <v>252435.39300000001</v>
      </c>
      <c r="AC143">
        <v>244340.93599999999</v>
      </c>
      <c r="AD143">
        <v>219609.921</v>
      </c>
      <c r="AE143">
        <v>219160.47399999999</v>
      </c>
      <c r="AF143">
        <v>200007.78700000001</v>
      </c>
      <c r="AG143">
        <v>192109.674</v>
      </c>
      <c r="AH143">
        <v>197069.63</v>
      </c>
    </row>
    <row r="144" spans="1:34" x14ac:dyDescent="0.35">
      <c r="A144" t="s">
        <v>76</v>
      </c>
      <c r="B144" t="s">
        <v>147</v>
      </c>
      <c r="C144" t="s">
        <v>615</v>
      </c>
      <c r="D144" t="s">
        <v>619</v>
      </c>
      <c r="E144" t="str" cm="1">
        <f t="array" ref="E144">IFERROR(INDEX('Eurostat-EPS Mapping'!$G$3:$G$35,MATCH('Eurostat_nrg_bal_c EU28'!B144,'Eurostat-EPS Mapping'!$E$3:$E$35,0),0),"")</f>
        <v/>
      </c>
      <c r="F144">
        <v>27217.447</v>
      </c>
      <c r="G144">
        <v>28907.438999999998</v>
      </c>
      <c r="H144">
        <v>27876.238000000001</v>
      </c>
      <c r="I144">
        <v>31207.085999999999</v>
      </c>
      <c r="J144">
        <v>31286.478999999999</v>
      </c>
      <c r="K144">
        <v>25965.196</v>
      </c>
      <c r="L144">
        <v>23765.772000000001</v>
      </c>
      <c r="M144">
        <v>26134.501</v>
      </c>
      <c r="N144">
        <v>25110.096000000001</v>
      </c>
      <c r="O144">
        <v>25927.957999999999</v>
      </c>
      <c r="P144">
        <v>26851.023000000001</v>
      </c>
      <c r="Q144">
        <v>25518.162</v>
      </c>
      <c r="R144">
        <v>24243.401999999998</v>
      </c>
      <c r="S144">
        <v>26264.569</v>
      </c>
      <c r="T144">
        <v>27993.241999999998</v>
      </c>
      <c r="U144">
        <v>26958.204000000002</v>
      </c>
      <c r="V144">
        <v>27071.644</v>
      </c>
      <c r="W144">
        <v>27946.243999999999</v>
      </c>
      <c r="X144">
        <v>26572.978999999999</v>
      </c>
      <c r="Y144">
        <v>25732.758000000002</v>
      </c>
      <c r="Z144">
        <v>25184.465</v>
      </c>
      <c r="AA144">
        <v>19545.365000000002</v>
      </c>
      <c r="AB144">
        <v>18588.579000000002</v>
      </c>
      <c r="AC144">
        <v>17137.192999999999</v>
      </c>
      <c r="AD144">
        <v>16264.679</v>
      </c>
      <c r="AE144">
        <v>15782.579</v>
      </c>
      <c r="AF144">
        <v>16264.8</v>
      </c>
      <c r="AG144">
        <v>15229.9</v>
      </c>
      <c r="AH144">
        <v>15901.2</v>
      </c>
    </row>
    <row r="145" spans="1:34" x14ac:dyDescent="0.35">
      <c r="A145" t="s">
        <v>76</v>
      </c>
      <c r="B145" t="s">
        <v>149</v>
      </c>
      <c r="C145" t="s">
        <v>615</v>
      </c>
      <c r="D145" t="s">
        <v>619</v>
      </c>
      <c r="E145" t="str" cm="1">
        <f t="array" ref="E145">IFERROR(INDEX('Eurostat-EPS Mapping'!$G$3:$G$35,MATCH('Eurostat_nrg_bal_c EU28'!B145,'Eurostat-EPS Mapping'!$E$3:$E$35,0),0),"")</f>
        <v/>
      </c>
      <c r="F145">
        <v>189908.853</v>
      </c>
      <c r="G145">
        <v>205812.11199999999</v>
      </c>
      <c r="H145">
        <v>210197.27799999999</v>
      </c>
      <c r="I145">
        <v>190579.07800000001</v>
      </c>
      <c r="J145">
        <v>205749.50700000001</v>
      </c>
      <c r="K145">
        <v>194490.24600000001</v>
      </c>
      <c r="L145">
        <v>145776.70699999999</v>
      </c>
      <c r="M145">
        <v>120004.637</v>
      </c>
      <c r="N145">
        <v>112187.173</v>
      </c>
      <c r="O145">
        <v>111422.13400000001</v>
      </c>
      <c r="P145">
        <v>109832.205</v>
      </c>
      <c r="Q145">
        <v>106303.22900000001</v>
      </c>
      <c r="R145">
        <v>113183.504</v>
      </c>
      <c r="S145">
        <v>93832.104000000007</v>
      </c>
      <c r="T145">
        <v>105333.227</v>
      </c>
      <c r="U145">
        <v>87738.587</v>
      </c>
      <c r="V145">
        <v>85519.732999999993</v>
      </c>
      <c r="W145">
        <v>79974.100000000006</v>
      </c>
      <c r="X145">
        <v>64622</v>
      </c>
      <c r="Y145">
        <v>66618</v>
      </c>
      <c r="Z145">
        <v>67999.5</v>
      </c>
      <c r="AA145">
        <v>73673.3</v>
      </c>
      <c r="AB145">
        <v>63016.5</v>
      </c>
      <c r="AC145">
        <v>64318.400000000001</v>
      </c>
      <c r="AD145">
        <v>59240.1</v>
      </c>
      <c r="AE145">
        <v>42062.1</v>
      </c>
      <c r="AF145">
        <v>38322.699999999997</v>
      </c>
      <c r="AG145">
        <v>28388.2</v>
      </c>
      <c r="AH145">
        <v>27622.6</v>
      </c>
    </row>
    <row r="146" spans="1:34" x14ac:dyDescent="0.35">
      <c r="A146" t="s">
        <v>76</v>
      </c>
      <c r="B146" t="s">
        <v>151</v>
      </c>
      <c r="C146" t="s">
        <v>615</v>
      </c>
      <c r="D146" t="s">
        <v>619</v>
      </c>
      <c r="E146" t="str" cm="1">
        <f t="array" ref="E146">IFERROR(INDEX('Eurostat-EPS Mapping'!$G$3:$G$35,MATCH('Eurostat_nrg_bal_c EU28'!B146,'Eurostat-EPS Mapping'!$E$3:$E$35,0),0),"")</f>
        <v/>
      </c>
      <c r="F146">
        <v>378256.864</v>
      </c>
      <c r="G146">
        <v>370418.59600000002</v>
      </c>
      <c r="H146">
        <v>365278.92599999998</v>
      </c>
      <c r="I146">
        <v>352109.15899999999</v>
      </c>
      <c r="J146">
        <v>294293.50300000003</v>
      </c>
      <c r="K146">
        <v>265604.89</v>
      </c>
      <c r="L146">
        <v>261351.58</v>
      </c>
      <c r="M146">
        <v>263405.86599999998</v>
      </c>
      <c r="N146">
        <v>266495.94199999998</v>
      </c>
      <c r="O146">
        <v>293885.44400000002</v>
      </c>
      <c r="P146">
        <v>289625.78600000002</v>
      </c>
      <c r="Q146">
        <v>272718.79200000002</v>
      </c>
      <c r="R146">
        <v>273120.56199999998</v>
      </c>
      <c r="S146">
        <v>236647.628</v>
      </c>
      <c r="T146">
        <v>234336.527</v>
      </c>
      <c r="U146">
        <v>223415.94200000001</v>
      </c>
      <c r="V146">
        <v>190752.326</v>
      </c>
      <c r="W146">
        <v>181253.12599999999</v>
      </c>
      <c r="X146">
        <v>176980.231</v>
      </c>
      <c r="Y146">
        <v>173990</v>
      </c>
      <c r="Z146">
        <v>168732.91</v>
      </c>
      <c r="AA146">
        <v>162752.50700000001</v>
      </c>
      <c r="AB146">
        <v>161263.32500000001</v>
      </c>
      <c r="AC146">
        <v>145097.571</v>
      </c>
      <c r="AD146">
        <v>150887.068</v>
      </c>
      <c r="AE146">
        <v>154319.35999999999</v>
      </c>
      <c r="AF146">
        <v>138292.92000000001</v>
      </c>
      <c r="AG146">
        <v>134524.13800000001</v>
      </c>
      <c r="AH146">
        <v>137480.43799999999</v>
      </c>
    </row>
    <row r="147" spans="1:34" x14ac:dyDescent="0.35">
      <c r="A147" t="s">
        <v>76</v>
      </c>
      <c r="B147" t="s">
        <v>152</v>
      </c>
      <c r="C147" t="s">
        <v>615</v>
      </c>
      <c r="D147" t="s">
        <v>619</v>
      </c>
      <c r="E147" t="str" cm="1">
        <f t="array" ref="E147">IFERROR(INDEX('Eurostat-EPS Mapping'!$G$3:$G$35,MATCH('Eurostat_nrg_bal_c EU28'!B147,'Eurostat-EPS Mapping'!$E$3:$E$35,0),0),"")</f>
        <v/>
      </c>
      <c r="F147">
        <v>1195653.5819999999</v>
      </c>
      <c r="G147">
        <v>1059248.3859999999</v>
      </c>
      <c r="H147">
        <v>419844.38500000001</v>
      </c>
      <c r="I147">
        <v>355847.18699999998</v>
      </c>
      <c r="J147">
        <v>302770.69099999999</v>
      </c>
      <c r="K147">
        <v>322925.68800000002</v>
      </c>
      <c r="L147">
        <v>284239.33500000002</v>
      </c>
      <c r="M147">
        <v>292097.64199999999</v>
      </c>
      <c r="N147">
        <v>300884.11599999998</v>
      </c>
      <c r="O147">
        <v>254813.592</v>
      </c>
      <c r="P147">
        <v>218846.375</v>
      </c>
      <c r="Q147">
        <v>236972.28400000001</v>
      </c>
      <c r="R147">
        <v>216767.54800000001</v>
      </c>
      <c r="S147">
        <v>207261.932</v>
      </c>
      <c r="T147">
        <v>201822.557</v>
      </c>
      <c r="U147">
        <v>157613.796</v>
      </c>
      <c r="V147">
        <v>180190.63200000001</v>
      </c>
      <c r="W147">
        <v>137363.27499999999</v>
      </c>
      <c r="X147">
        <v>162979.783</v>
      </c>
      <c r="Y147">
        <v>125717.23299999999</v>
      </c>
      <c r="Z147">
        <v>115627.356</v>
      </c>
      <c r="AA147">
        <v>139563.64300000001</v>
      </c>
      <c r="AB147">
        <v>117714.8</v>
      </c>
      <c r="AC147">
        <v>91650.561000000002</v>
      </c>
      <c r="AD147">
        <v>88765.361000000004</v>
      </c>
      <c r="AE147">
        <v>74841.86</v>
      </c>
      <c r="AF147">
        <v>109022.2</v>
      </c>
      <c r="AG147">
        <v>113877.32</v>
      </c>
      <c r="AH147">
        <v>119860.12</v>
      </c>
    </row>
    <row r="148" spans="1:34" x14ac:dyDescent="0.35">
      <c r="A148" t="s">
        <v>76</v>
      </c>
      <c r="B148" t="s">
        <v>154</v>
      </c>
      <c r="C148" t="s">
        <v>615</v>
      </c>
      <c r="D148" t="s">
        <v>619</v>
      </c>
      <c r="E148" t="str" cm="1">
        <f t="array" ref="E148">IFERROR(INDEX('Eurostat-EPS Mapping'!$G$3:$G$35,MATCH('Eurostat_nrg_bal_c EU28'!B148,'Eurostat-EPS Mapping'!$E$3:$E$35,0),0),"")</f>
        <v>lignite</v>
      </c>
      <c r="F148">
        <v>360.137</v>
      </c>
      <c r="G148">
        <v>627.93499999999995</v>
      </c>
      <c r="H148">
        <v>498.44499999999999</v>
      </c>
      <c r="I148">
        <v>863.60199999999998</v>
      </c>
      <c r="J148">
        <v>1154.96</v>
      </c>
      <c r="K148">
        <v>1647.8330000000001</v>
      </c>
      <c r="L148">
        <v>1706.8150000000001</v>
      </c>
      <c r="M148">
        <v>2160.2620000000002</v>
      </c>
      <c r="N148">
        <v>2798.5990000000002</v>
      </c>
      <c r="O148">
        <v>1499.8009999999999</v>
      </c>
      <c r="P148">
        <v>2459.6860000000001</v>
      </c>
      <c r="Q148">
        <v>3254.1170000000002</v>
      </c>
      <c r="R148">
        <v>3144.6610000000001</v>
      </c>
      <c r="S148">
        <v>2765.8229999999999</v>
      </c>
      <c r="T148">
        <v>3319.2440000000001</v>
      </c>
      <c r="U148">
        <v>4140.4539999999997</v>
      </c>
      <c r="V148">
        <v>4634.51</v>
      </c>
      <c r="W148">
        <v>4546.884</v>
      </c>
      <c r="X148">
        <v>3746.2579999999998</v>
      </c>
      <c r="Y148">
        <v>3537.5940000000001</v>
      </c>
      <c r="Z148">
        <v>3612.1469999999999</v>
      </c>
      <c r="AA148">
        <v>2898.5120000000002</v>
      </c>
      <c r="AB148">
        <v>2715.8110000000001</v>
      </c>
      <c r="AC148">
        <v>3365.598</v>
      </c>
      <c r="AD148">
        <v>4116.88</v>
      </c>
      <c r="AE148">
        <v>4356.9679999999998</v>
      </c>
      <c r="AF148">
        <v>3356.65</v>
      </c>
      <c r="AG148">
        <v>2890.6</v>
      </c>
      <c r="AH148">
        <v>3726.8409999999999</v>
      </c>
    </row>
    <row r="149" spans="1:34" x14ac:dyDescent="0.35">
      <c r="A149" t="s">
        <v>76</v>
      </c>
      <c r="B149" t="s">
        <v>156</v>
      </c>
      <c r="C149" t="s">
        <v>615</v>
      </c>
      <c r="D149" t="s">
        <v>619</v>
      </c>
      <c r="E149" t="str" cm="1">
        <f t="array" ref="E149">IFERROR(INDEX('Eurostat-EPS Mapping'!$G$3:$G$35,MATCH('Eurostat_nrg_bal_c EU28'!B149,'Eurostat-EPS Mapping'!$E$3:$E$35,0),0),"")</f>
        <v/>
      </c>
      <c r="F149">
        <v>45.521000000000001</v>
      </c>
      <c r="G149">
        <v>344.38799999999998</v>
      </c>
      <c r="H149">
        <v>236.51</v>
      </c>
      <c r="I149">
        <v>544.6</v>
      </c>
      <c r="J149">
        <v>151.822</v>
      </c>
      <c r="K149">
        <v>378.32900000000001</v>
      </c>
      <c r="L149">
        <v>539.35599999999999</v>
      </c>
      <c r="M149">
        <v>494.40199999999999</v>
      </c>
      <c r="N149">
        <v>1317.5450000000001</v>
      </c>
      <c r="O149">
        <v>782.10400000000004</v>
      </c>
      <c r="P149">
        <v>596.53099999999995</v>
      </c>
      <c r="Q149">
        <v>1387.47</v>
      </c>
      <c r="R149">
        <v>1397.16</v>
      </c>
      <c r="S149">
        <v>1750.9390000000001</v>
      </c>
      <c r="T149">
        <v>1644.6510000000001</v>
      </c>
      <c r="U149">
        <v>2018.6210000000001</v>
      </c>
      <c r="V149">
        <v>2448.087</v>
      </c>
      <c r="W149">
        <v>2931.989</v>
      </c>
      <c r="X149">
        <v>2543.8409999999999</v>
      </c>
      <c r="Y149">
        <v>2147.5410000000002</v>
      </c>
      <c r="Z149">
        <v>1958.6</v>
      </c>
      <c r="AA149">
        <v>1829.249</v>
      </c>
      <c r="AB149">
        <v>1802.375</v>
      </c>
      <c r="AC149">
        <v>2164.48</v>
      </c>
      <c r="AD149">
        <v>3398.31</v>
      </c>
      <c r="AE149">
        <v>3907.85</v>
      </c>
      <c r="AF149">
        <v>3171.1750000000002</v>
      </c>
      <c r="AG149">
        <v>2705.125</v>
      </c>
      <c r="AH149">
        <v>3559.375</v>
      </c>
    </row>
    <row r="150" spans="1:34" x14ac:dyDescent="0.35">
      <c r="A150" t="s">
        <v>76</v>
      </c>
      <c r="B150" t="s">
        <v>158</v>
      </c>
      <c r="C150" t="s">
        <v>615</v>
      </c>
      <c r="D150" t="s">
        <v>619</v>
      </c>
      <c r="E150" t="str" cm="1">
        <f t="array" ref="E150">IFERROR(INDEX('Eurostat-EPS Mapping'!$G$3:$G$35,MATCH('Eurostat_nrg_bal_c EU28'!B150,'Eurostat-EPS Mapping'!$E$3:$E$35,0),0),"")</f>
        <v/>
      </c>
      <c r="F150">
        <v>314.61700000000002</v>
      </c>
      <c r="G150">
        <v>283.54700000000003</v>
      </c>
      <c r="H150">
        <v>261.935</v>
      </c>
      <c r="I150">
        <v>319.00200000000001</v>
      </c>
      <c r="J150">
        <v>1003.138</v>
      </c>
      <c r="K150">
        <v>1269.5039999999999</v>
      </c>
      <c r="L150">
        <v>1167.4590000000001</v>
      </c>
      <c r="M150">
        <v>1665.86</v>
      </c>
      <c r="N150">
        <v>1481.0540000000001</v>
      </c>
      <c r="O150">
        <v>717.697</v>
      </c>
      <c r="P150">
        <v>1863.155</v>
      </c>
      <c r="Q150">
        <v>1866.6469999999999</v>
      </c>
      <c r="R150">
        <v>1747.501</v>
      </c>
      <c r="S150">
        <v>1014.884</v>
      </c>
      <c r="T150">
        <v>1674.5930000000001</v>
      </c>
      <c r="U150">
        <v>2121.8330000000001</v>
      </c>
      <c r="V150">
        <v>2186.4229999999998</v>
      </c>
      <c r="W150">
        <v>1614.895</v>
      </c>
      <c r="X150">
        <v>1202.4169999999999</v>
      </c>
      <c r="Y150">
        <v>1390.0530000000001</v>
      </c>
      <c r="Z150">
        <v>1653.547</v>
      </c>
      <c r="AA150">
        <v>1069.2629999999999</v>
      </c>
      <c r="AB150">
        <v>913.43600000000004</v>
      </c>
      <c r="AC150">
        <v>1201.1179999999999</v>
      </c>
      <c r="AD150">
        <v>718.57</v>
      </c>
      <c r="AE150">
        <v>449.11799999999999</v>
      </c>
      <c r="AF150">
        <v>185.47499999999999</v>
      </c>
      <c r="AG150">
        <v>185.47499999999999</v>
      </c>
      <c r="AH150">
        <v>167.46600000000001</v>
      </c>
    </row>
    <row r="151" spans="1:34" x14ac:dyDescent="0.35">
      <c r="A151" t="s">
        <v>76</v>
      </c>
      <c r="B151" t="s">
        <v>160</v>
      </c>
      <c r="C151" t="s">
        <v>615</v>
      </c>
      <c r="D151" t="s">
        <v>619</v>
      </c>
      <c r="E151" t="str" cm="1">
        <f t="array" ref="E151">IFERROR(INDEX('Eurostat-EPS Mapping'!$G$3:$G$35,MATCH('Eurostat_nrg_bal_c EU28'!B151,'Eurostat-EPS Mapping'!$E$3:$E$35,0),0),"")</f>
        <v>biomass</v>
      </c>
      <c r="F151">
        <v>206245.79699999999</v>
      </c>
      <c r="G151">
        <v>194796.83499999999</v>
      </c>
      <c r="H151">
        <v>195618.02</v>
      </c>
      <c r="I151">
        <v>196699.70499999999</v>
      </c>
      <c r="J151">
        <v>186143.633</v>
      </c>
      <c r="K151">
        <v>169187.22899999999</v>
      </c>
      <c r="L151">
        <v>152562.65900000001</v>
      </c>
      <c r="M151">
        <v>132980.81599999999</v>
      </c>
      <c r="N151">
        <v>112998.02800000001</v>
      </c>
      <c r="O151">
        <v>90450.606</v>
      </c>
      <c r="P151">
        <v>83388.210000000006</v>
      </c>
      <c r="Q151">
        <v>85679.078999999998</v>
      </c>
      <c r="R151">
        <v>78316.065000000002</v>
      </c>
      <c r="S151">
        <v>65551.876999999993</v>
      </c>
      <c r="T151">
        <v>69596.243000000002</v>
      </c>
      <c r="U151">
        <v>58296</v>
      </c>
      <c r="V151">
        <v>34960</v>
      </c>
      <c r="W151">
        <v>27498</v>
      </c>
      <c r="X151">
        <v>20214</v>
      </c>
      <c r="Y151">
        <v>21025</v>
      </c>
      <c r="Z151">
        <v>21875</v>
      </c>
      <c r="AA151">
        <v>17194</v>
      </c>
      <c r="AB151">
        <v>8733</v>
      </c>
      <c r="AC151">
        <v>7548</v>
      </c>
      <c r="AD151">
        <v>5963</v>
      </c>
      <c r="AE151">
        <v>2454</v>
      </c>
      <c r="AF151">
        <v>2538</v>
      </c>
      <c r="AG151">
        <v>2232</v>
      </c>
      <c r="AH151">
        <v>3369</v>
      </c>
    </row>
    <row r="152" spans="1:34" x14ac:dyDescent="0.35">
      <c r="A152" t="s">
        <v>76</v>
      </c>
      <c r="B152" t="s">
        <v>162</v>
      </c>
      <c r="C152" t="s">
        <v>615</v>
      </c>
      <c r="D152" t="s">
        <v>619</v>
      </c>
      <c r="E152" t="str" cm="1">
        <f t="array" ref="E152">IFERROR(INDEX('Eurostat-EPS Mapping'!$G$3:$G$35,MATCH('Eurostat_nrg_bal_c EU28'!B152,'Eurostat-EPS Mapping'!$E$3:$E$35,0),0),"")</f>
        <v>biomass</v>
      </c>
      <c r="F152">
        <v>2370.6880000000001</v>
      </c>
      <c r="G152">
        <v>2333.922</v>
      </c>
      <c r="H152">
        <v>1819.47</v>
      </c>
      <c r="I152">
        <v>2734.3919999999998</v>
      </c>
      <c r="J152">
        <v>2646.598</v>
      </c>
      <c r="K152">
        <v>2859.0149999999999</v>
      </c>
      <c r="L152">
        <v>3523.1950000000002</v>
      </c>
      <c r="M152">
        <v>2565.9369999999999</v>
      </c>
      <c r="N152">
        <v>2341.989</v>
      </c>
      <c r="O152">
        <v>2592.6309999999999</v>
      </c>
      <c r="P152">
        <v>2150.607</v>
      </c>
      <c r="Q152">
        <v>2264.1109999999999</v>
      </c>
      <c r="R152">
        <v>1789.377</v>
      </c>
      <c r="S152">
        <v>2001.354</v>
      </c>
      <c r="T152">
        <v>1113.25</v>
      </c>
      <c r="U152">
        <v>996</v>
      </c>
      <c r="V152">
        <v>720</v>
      </c>
      <c r="W152">
        <v>600</v>
      </c>
      <c r="X152">
        <v>540</v>
      </c>
      <c r="Y152">
        <v>660</v>
      </c>
      <c r="Z152">
        <v>570</v>
      </c>
      <c r="AA152">
        <v>510</v>
      </c>
      <c r="AB152">
        <v>660</v>
      </c>
      <c r="AC152">
        <v>570</v>
      </c>
      <c r="AD152">
        <v>600</v>
      </c>
      <c r="AE152">
        <v>570</v>
      </c>
      <c r="AF152">
        <v>600</v>
      </c>
      <c r="AG152">
        <v>660</v>
      </c>
      <c r="AH152">
        <v>630</v>
      </c>
    </row>
    <row r="153" spans="1:34" x14ac:dyDescent="0.35">
      <c r="A153" t="s">
        <v>76</v>
      </c>
      <c r="B153" t="s">
        <v>164</v>
      </c>
      <c r="C153" t="s">
        <v>615</v>
      </c>
      <c r="D153" t="s">
        <v>619</v>
      </c>
      <c r="E153" t="str" cm="1">
        <f t="array" ref="E153">IFERROR(INDEX('Eurostat-EPS Mapping'!$G$3:$G$35,MATCH('Eurostat_nrg_bal_c EU28'!B153,'Eurostat-EPS Mapping'!$E$3:$E$35,0),0),"")</f>
        <v>biofuel gasoline</v>
      </c>
      <c r="F153">
        <v>7144.3220000000001</v>
      </c>
      <c r="G153">
        <v>5721.4430000000002</v>
      </c>
      <c r="H153">
        <v>5345.8</v>
      </c>
      <c r="I153">
        <v>3531.2460000000001</v>
      </c>
      <c r="J153">
        <v>3044.5920000000001</v>
      </c>
      <c r="K153">
        <v>3274.9119999999998</v>
      </c>
      <c r="L153">
        <v>3087.1329999999998</v>
      </c>
      <c r="M153">
        <v>2805.3249999999998</v>
      </c>
      <c r="N153">
        <v>2164.2669999999998</v>
      </c>
      <c r="O153">
        <v>2496.0410000000002</v>
      </c>
      <c r="P153">
        <v>3052.3710000000001</v>
      </c>
      <c r="Q153">
        <v>322.11399999999998</v>
      </c>
      <c r="R153">
        <v>107.66800000000001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 t="s">
        <v>76</v>
      </c>
      <c r="B154" t="s">
        <v>166</v>
      </c>
      <c r="C154" t="s">
        <v>615</v>
      </c>
      <c r="D154" t="s">
        <v>619</v>
      </c>
      <c r="E154" t="str" cm="1">
        <f t="array" ref="E154">IFERROR(INDEX('Eurostat-EPS Mapping'!$G$3:$G$35,MATCH('Eurostat_nrg_bal_c EU28'!B154,'Eurostat-EPS Mapping'!$E$3:$E$35,0),0),"")</f>
        <v>biofuel gasoline</v>
      </c>
      <c r="F154">
        <v>44394.864999999998</v>
      </c>
      <c r="G154">
        <v>47729.555999999997</v>
      </c>
      <c r="H154">
        <v>43958.197</v>
      </c>
      <c r="I154">
        <v>47002.108999999997</v>
      </c>
      <c r="J154">
        <v>43134.652999999998</v>
      </c>
      <c r="K154">
        <v>41107.197</v>
      </c>
      <c r="L154">
        <v>34047.868999999999</v>
      </c>
      <c r="M154">
        <v>26520.167000000001</v>
      </c>
      <c r="N154">
        <v>22799.955999999998</v>
      </c>
      <c r="O154">
        <v>18599.314999999999</v>
      </c>
      <c r="P154">
        <v>12763.386</v>
      </c>
      <c r="Q154">
        <v>6494.451</v>
      </c>
      <c r="R154">
        <v>1539.0239999999999</v>
      </c>
      <c r="S154">
        <v>2127.1080000000002</v>
      </c>
      <c r="T154">
        <v>307.63799999999998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 t="s">
        <v>76</v>
      </c>
      <c r="B155" t="s">
        <v>168</v>
      </c>
      <c r="C155" t="s">
        <v>615</v>
      </c>
      <c r="D155" t="s">
        <v>619</v>
      </c>
      <c r="E155" t="str" cm="1">
        <f t="array" ref="E155">IFERROR(INDEX('Eurostat-EPS Mapping'!$G$3:$G$35,MATCH('Eurostat_nrg_bal_c EU28'!B155,'Eurostat-EPS Mapping'!$E$3:$E$35,0),0),"")</f>
        <v>biofuel diesel</v>
      </c>
      <c r="F155">
        <v>17490.814999999999</v>
      </c>
      <c r="G155">
        <v>14502.611000000001</v>
      </c>
      <c r="H155">
        <v>13435.308000000001</v>
      </c>
      <c r="I155">
        <v>13830.456</v>
      </c>
      <c r="J155">
        <v>13002.644</v>
      </c>
      <c r="K155">
        <v>14466.934999999999</v>
      </c>
      <c r="L155">
        <v>15448.927</v>
      </c>
      <c r="M155">
        <v>13123.779</v>
      </c>
      <c r="N155">
        <v>12273.293</v>
      </c>
      <c r="O155">
        <v>13038.97</v>
      </c>
      <c r="P155">
        <v>9980.0300000000007</v>
      </c>
      <c r="Q155">
        <v>2345.52</v>
      </c>
      <c r="R155">
        <v>2720.75</v>
      </c>
      <c r="S155">
        <v>4.0629999999999997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 t="s">
        <v>76</v>
      </c>
      <c r="B156" t="s">
        <v>170</v>
      </c>
      <c r="C156" t="s">
        <v>615</v>
      </c>
      <c r="D156" t="s">
        <v>619</v>
      </c>
      <c r="E156" t="str" cm="1">
        <f t="array" ref="E156">IFERROR(INDEX('Eurostat-EPS Mapping'!$G$3:$G$35,MATCH('Eurostat_nrg_bal_c EU28'!B156,'Eurostat-EPS Mapping'!$E$3:$E$35,0),0),"")</f>
        <v>biofuel diesel</v>
      </c>
      <c r="F156">
        <v>292432.57299999997</v>
      </c>
      <c r="G156">
        <v>251760.42600000001</v>
      </c>
      <c r="H156">
        <v>224497.99600000001</v>
      </c>
      <c r="I156">
        <v>192838.658</v>
      </c>
      <c r="J156">
        <v>219079.83499999999</v>
      </c>
      <c r="K156">
        <v>153519.85800000001</v>
      </c>
      <c r="L156">
        <v>112489.482</v>
      </c>
      <c r="M156">
        <v>108099.11900000001</v>
      </c>
      <c r="N156">
        <v>96840.721000000005</v>
      </c>
      <c r="O156">
        <v>47300.597000000002</v>
      </c>
      <c r="P156">
        <v>44189.858</v>
      </c>
      <c r="Q156">
        <v>35754.781000000003</v>
      </c>
      <c r="R156">
        <v>31166.710999999999</v>
      </c>
      <c r="S156">
        <v>16067.162</v>
      </c>
      <c r="T156">
        <v>8707.2350000000006</v>
      </c>
      <c r="U156">
        <v>5725.3919999999998</v>
      </c>
      <c r="V156">
        <v>3328.2109999999998</v>
      </c>
      <c r="W156">
        <v>1847.5419999999999</v>
      </c>
      <c r="X156">
        <v>2.6640000000000001</v>
      </c>
      <c r="Y156">
        <v>1.1100000000000001</v>
      </c>
      <c r="Z156">
        <v>2.96</v>
      </c>
      <c r="AA156">
        <v>55.5</v>
      </c>
      <c r="AB156">
        <v>118.4</v>
      </c>
      <c r="AC156">
        <v>88.8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5">
      <c r="A157" t="s">
        <v>76</v>
      </c>
      <c r="B157" t="s">
        <v>172</v>
      </c>
      <c r="C157" t="s">
        <v>615</v>
      </c>
      <c r="D157" t="s">
        <v>619</v>
      </c>
      <c r="E157" t="str" cm="1">
        <f t="array" ref="E157">IFERROR(INDEX('Eurostat-EPS Mapping'!$G$3:$G$35,MATCH('Eurostat_nrg_bal_c EU28'!B157,'Eurostat-EPS Mapping'!$E$3:$E$35,0),0),"")</f>
        <v>biomass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43.1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 t="s">
        <v>76</v>
      </c>
      <c r="B158" t="s">
        <v>174</v>
      </c>
      <c r="C158" t="s">
        <v>615</v>
      </c>
      <c r="D158" t="s">
        <v>619</v>
      </c>
      <c r="E158" t="str" cm="1">
        <f t="array" ref="E158">IFERROR(INDEX('Eurostat-EPS Mapping'!$G$3:$G$35,MATCH('Eurostat_nrg_bal_c EU28'!B158,'Eurostat-EPS Mapping'!$E$3:$E$35,0),0),"")</f>
        <v/>
      </c>
      <c r="F158">
        <v>301.7</v>
      </c>
      <c r="G158">
        <v>0</v>
      </c>
      <c r="H158">
        <v>0</v>
      </c>
      <c r="I158">
        <v>43.1</v>
      </c>
      <c r="J158">
        <v>0</v>
      </c>
      <c r="K158">
        <v>0</v>
      </c>
      <c r="L158">
        <v>0</v>
      </c>
      <c r="M158">
        <v>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5">
      <c r="A159" t="s">
        <v>76</v>
      </c>
      <c r="B159" t="s">
        <v>176</v>
      </c>
      <c r="C159" t="s">
        <v>615</v>
      </c>
      <c r="D159" t="s">
        <v>619</v>
      </c>
      <c r="E159" t="str" cm="1">
        <f t="array" ref="E159">IFERROR(INDEX('Eurostat-EPS Mapping'!$G$3:$G$35,MATCH('Eurostat_nrg_bal_c EU28'!B159,'Eurostat-EPS Mapping'!$E$3:$E$35,0),0),"")</f>
        <v>biomass</v>
      </c>
      <c r="F159">
        <v>0</v>
      </c>
      <c r="G159">
        <v>0</v>
      </c>
      <c r="H159">
        <v>3.6629999999999998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 t="s">
        <v>76</v>
      </c>
      <c r="B160" t="s">
        <v>178</v>
      </c>
      <c r="C160" t="s">
        <v>615</v>
      </c>
      <c r="D160" t="s">
        <v>619</v>
      </c>
      <c r="E160" t="str" cm="1">
        <f t="array" ref="E160">IFERROR(INDEX('Eurostat-EPS Mapping'!$G$3:$G$35,MATCH('Eurostat_nrg_bal_c EU28'!B160,'Eurostat-EPS Mapping'!$E$3:$E$35,0),0),"")</f>
        <v>biomass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 t="s">
        <v>76</v>
      </c>
      <c r="B161" t="s">
        <v>180</v>
      </c>
      <c r="C161" t="s">
        <v>615</v>
      </c>
      <c r="D161" t="s">
        <v>619</v>
      </c>
      <c r="E161" t="str" cm="1">
        <f t="array" ref="E161">IFERROR(INDEX('Eurostat-EPS Mapping'!$G$3:$G$35,MATCH('Eurostat_nrg_bal_c EU28'!B161,'Eurostat-EPS Mapping'!$E$3:$E$35,0),0),"")</f>
        <v/>
      </c>
      <c r="F161">
        <v>572057.16</v>
      </c>
      <c r="G161">
        <v>518569.39199999999</v>
      </c>
      <c r="H161">
        <v>486097.451</v>
      </c>
      <c r="I161">
        <v>458125.66600000003</v>
      </c>
      <c r="J161">
        <v>468471.95299999998</v>
      </c>
      <c r="K161">
        <v>385864.14399999997</v>
      </c>
      <c r="L161">
        <v>322638.26699999999</v>
      </c>
      <c r="M161">
        <v>287437.24300000002</v>
      </c>
      <c r="N161">
        <v>249419.253</v>
      </c>
      <c r="O161">
        <v>174479.16099999999</v>
      </c>
      <c r="P161">
        <v>155524.46100000001</v>
      </c>
      <c r="Q161">
        <v>132861.05499999999</v>
      </c>
      <c r="R161">
        <v>115643.594</v>
      </c>
      <c r="S161">
        <v>85751.563999999998</v>
      </c>
      <c r="T161">
        <v>79724.365999999995</v>
      </c>
      <c r="U161">
        <v>65018.392</v>
      </c>
      <c r="V161">
        <v>39008.211000000003</v>
      </c>
      <c r="W161">
        <v>29945.542000000001</v>
      </c>
      <c r="X161">
        <v>20756.664000000001</v>
      </c>
      <c r="Y161">
        <v>21686.11</v>
      </c>
      <c r="Z161">
        <v>22447.96</v>
      </c>
      <c r="AA161">
        <v>17759.5</v>
      </c>
      <c r="AB161">
        <v>9511.4</v>
      </c>
      <c r="AC161">
        <v>8206.7999999999993</v>
      </c>
      <c r="AD161">
        <v>6563</v>
      </c>
      <c r="AE161">
        <v>3024</v>
      </c>
      <c r="AF161">
        <v>3138</v>
      </c>
      <c r="AG161">
        <v>2892</v>
      </c>
      <c r="AH161">
        <v>3999</v>
      </c>
    </row>
    <row r="162" spans="1:34" x14ac:dyDescent="0.35">
      <c r="A162" t="s">
        <v>76</v>
      </c>
      <c r="B162" t="s">
        <v>182</v>
      </c>
      <c r="C162" t="s">
        <v>615</v>
      </c>
      <c r="D162" t="s">
        <v>619</v>
      </c>
      <c r="E162" t="str" cm="1">
        <f t="array" ref="E162">IFERROR(INDEX('Eurostat-EPS Mapping'!$G$3:$G$35,MATCH('Eurostat_nrg_bal_c EU28'!B162,'Eurostat-EPS Mapping'!$E$3:$E$35,0),0),"")</f>
        <v/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 t="s">
        <v>76</v>
      </c>
      <c r="B163" t="s">
        <v>184</v>
      </c>
      <c r="C163" t="s">
        <v>615</v>
      </c>
      <c r="D163" t="s">
        <v>619</v>
      </c>
      <c r="E163" t="str" cm="1">
        <f t="array" ref="E163">IFERROR(INDEX('Eurostat-EPS Mapping'!$G$3:$G$35,MATCH('Eurostat_nrg_bal_c EU28'!B163,'Eurostat-EPS Mapping'!$E$3:$E$35,0),0),"")</f>
        <v/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5">
      <c r="A164" t="s">
        <v>76</v>
      </c>
      <c r="B164" t="s">
        <v>186</v>
      </c>
      <c r="C164" t="s">
        <v>615</v>
      </c>
      <c r="D164" t="s">
        <v>619</v>
      </c>
      <c r="E164" t="str" cm="1">
        <f t="array" ref="E164">IFERROR(INDEX('Eurostat-EPS Mapping'!$G$3:$G$35,MATCH('Eurostat_nrg_bal_c EU28'!B164,'Eurostat-EPS Mapping'!$E$3:$E$35,0),0),"")</f>
        <v/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44.87</v>
      </c>
      <c r="R164">
        <v>73.998000000000005</v>
      </c>
      <c r="S164">
        <v>34.911999999999999</v>
      </c>
      <c r="T164">
        <v>78.552000000000007</v>
      </c>
      <c r="U164">
        <v>77.004000000000005</v>
      </c>
      <c r="V164">
        <v>113.464</v>
      </c>
      <c r="W164">
        <v>99</v>
      </c>
      <c r="X164">
        <v>114.996</v>
      </c>
      <c r="Y164">
        <v>108.684</v>
      </c>
      <c r="Z164">
        <v>58.997999999999998</v>
      </c>
      <c r="AA164">
        <v>145.00800000000001</v>
      </c>
      <c r="AB164">
        <v>29.001000000000001</v>
      </c>
      <c r="AC164">
        <v>64.001000000000005</v>
      </c>
      <c r="AD164">
        <v>63</v>
      </c>
      <c r="AE164">
        <v>18</v>
      </c>
      <c r="AF164">
        <v>207</v>
      </c>
      <c r="AG164">
        <v>1062</v>
      </c>
      <c r="AH164">
        <v>810</v>
      </c>
    </row>
    <row r="165" spans="1:34" x14ac:dyDescent="0.35">
      <c r="A165" t="s">
        <v>76</v>
      </c>
      <c r="B165" t="s">
        <v>188</v>
      </c>
      <c r="C165" t="s">
        <v>615</v>
      </c>
      <c r="D165" t="s">
        <v>619</v>
      </c>
      <c r="E165" t="str" cm="1">
        <f t="array" ref="E165">IFERROR(INDEX('Eurostat-EPS Mapping'!$G$3:$G$35,MATCH('Eurostat_nrg_bal_c EU28'!B165,'Eurostat-EPS Mapping'!$E$3:$E$35,0),0),"")</f>
        <v/>
      </c>
      <c r="F165">
        <v>22661588.114999998</v>
      </c>
      <c r="G165">
        <v>24252334.182999998</v>
      </c>
      <c r="H165">
        <v>23599994.169</v>
      </c>
      <c r="I165">
        <v>23558277.903999999</v>
      </c>
      <c r="J165">
        <v>21790547.213</v>
      </c>
      <c r="K165">
        <v>21965259.111000001</v>
      </c>
      <c r="L165">
        <v>21556334.243000001</v>
      </c>
      <c r="M165">
        <v>20480684.271000002</v>
      </c>
      <c r="N165">
        <v>20856268.210000001</v>
      </c>
      <c r="O165">
        <v>19701405.375999998</v>
      </c>
      <c r="P165">
        <v>20320819.100000001</v>
      </c>
      <c r="Q165">
        <v>20098329.743999999</v>
      </c>
      <c r="R165">
        <v>20283347.206</v>
      </c>
      <c r="S165">
        <v>20123448.721999999</v>
      </c>
      <c r="T165">
        <v>19673571.280999999</v>
      </c>
      <c r="U165">
        <v>18592974.317000002</v>
      </c>
      <c r="V165">
        <v>18593444.195999999</v>
      </c>
      <c r="W165">
        <v>18087808.272</v>
      </c>
      <c r="X165">
        <v>18257781.004999999</v>
      </c>
      <c r="Y165">
        <v>17024068.173</v>
      </c>
      <c r="Z165">
        <v>16747631.097999999</v>
      </c>
      <c r="AA165">
        <v>16595256.168</v>
      </c>
      <c r="AB165">
        <v>16341948.495999999</v>
      </c>
      <c r="AC165">
        <v>15801977.050000001</v>
      </c>
      <c r="AD165">
        <v>16245322.762</v>
      </c>
      <c r="AE165">
        <v>15041711.186000001</v>
      </c>
      <c r="AF165">
        <v>14186675.186000001</v>
      </c>
      <c r="AG165">
        <v>13937178.620999999</v>
      </c>
      <c r="AH165">
        <v>14790580.050000001</v>
      </c>
    </row>
    <row r="166" spans="1:34" x14ac:dyDescent="0.35">
      <c r="A166" t="s">
        <v>76</v>
      </c>
      <c r="B166" t="s">
        <v>190</v>
      </c>
      <c r="C166" t="s">
        <v>615</v>
      </c>
      <c r="D166" t="s">
        <v>619</v>
      </c>
      <c r="E166" t="str" cm="1">
        <f t="array" ref="E166">IFERROR(INDEX('Eurostat-EPS Mapping'!$G$3:$G$35,MATCH('Eurostat_nrg_bal_c EU28'!B166,'Eurostat-EPS Mapping'!$E$3:$E$35,0),0),"")</f>
        <v/>
      </c>
      <c r="F166">
        <v>0</v>
      </c>
      <c r="G166">
        <v>0</v>
      </c>
      <c r="H166">
        <v>0</v>
      </c>
      <c r="I166">
        <v>0</v>
      </c>
      <c r="J166">
        <v>0</v>
      </c>
      <c r="K166">
        <v>729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103</v>
      </c>
      <c r="V166">
        <v>0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5">
      <c r="A167" t="s">
        <v>76</v>
      </c>
      <c r="B167" t="s">
        <v>192</v>
      </c>
      <c r="C167" t="s">
        <v>615</v>
      </c>
      <c r="D167" t="s">
        <v>619</v>
      </c>
      <c r="E167" t="str" cm="1">
        <f t="array" ref="E167">IFERROR(INDEX('Eurostat-EPS Mapping'!$G$3:$G$35,MATCH('Eurostat_nrg_bal_c EU28'!B167,'Eurostat-EPS Mapping'!$E$3:$E$35,0),0),"")</f>
        <v>municipal solid waste</v>
      </c>
      <c r="F167">
        <v>1547.6</v>
      </c>
      <c r="G167">
        <v>1529.4</v>
      </c>
      <c r="H167">
        <v>1208</v>
      </c>
      <c r="I167">
        <v>1183</v>
      </c>
      <c r="J167">
        <v>1209</v>
      </c>
      <c r="K167">
        <v>1914</v>
      </c>
      <c r="L167">
        <v>1164</v>
      </c>
      <c r="M167">
        <v>1069</v>
      </c>
      <c r="N167">
        <v>1</v>
      </c>
      <c r="O167">
        <v>2</v>
      </c>
      <c r="P167">
        <v>0</v>
      </c>
      <c r="Q167">
        <v>1</v>
      </c>
      <c r="R167">
        <v>4</v>
      </c>
      <c r="S167">
        <v>0</v>
      </c>
      <c r="T167">
        <v>7</v>
      </c>
      <c r="U167">
        <v>104</v>
      </c>
      <c r="V167">
        <v>0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 t="s">
        <v>76</v>
      </c>
      <c r="B168" t="s">
        <v>194</v>
      </c>
      <c r="C168" t="s">
        <v>615</v>
      </c>
      <c r="D168" t="s">
        <v>619</v>
      </c>
      <c r="E168" t="str" cm="1">
        <f t="array" ref="E168">IFERROR(INDEX('Eurostat-EPS Mapping'!$G$3:$G$35,MATCH('Eurostat_nrg_bal_c EU28'!B168,'Eurostat-EPS Mapping'!$E$3:$E$35,0),0),"")</f>
        <v>municipal solid waste</v>
      </c>
      <c r="F168">
        <v>1676.4</v>
      </c>
      <c r="G168">
        <v>1724.6</v>
      </c>
      <c r="H168">
        <v>1419</v>
      </c>
      <c r="I168">
        <v>1446</v>
      </c>
      <c r="J168">
        <v>1420</v>
      </c>
      <c r="K168">
        <v>1449</v>
      </c>
      <c r="L168">
        <v>1479</v>
      </c>
      <c r="M168">
        <v>1255</v>
      </c>
      <c r="N168">
        <v>1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5">
      <c r="A169" t="s">
        <v>76</v>
      </c>
      <c r="B169" t="s">
        <v>196</v>
      </c>
      <c r="C169" t="s">
        <v>615</v>
      </c>
      <c r="D169" t="s">
        <v>619</v>
      </c>
      <c r="E169" t="str" cm="1">
        <f t="array" ref="E169">IFERROR(INDEX('Eurostat-EPS Mapping'!$G$3:$G$35,MATCH('Eurostat_nrg_bal_c EU28'!B169,'Eurostat-EPS Mapping'!$E$3:$E$35,0),0),"")</f>
        <v/>
      </c>
      <c r="F169">
        <v>1547.6</v>
      </c>
      <c r="G169">
        <v>1529.4</v>
      </c>
      <c r="H169">
        <v>1208</v>
      </c>
      <c r="I169">
        <v>1183</v>
      </c>
      <c r="J169">
        <v>1209</v>
      </c>
      <c r="K169">
        <v>1185</v>
      </c>
      <c r="L169">
        <v>1164</v>
      </c>
      <c r="M169">
        <v>1069</v>
      </c>
      <c r="N169">
        <v>1</v>
      </c>
      <c r="O169">
        <v>1</v>
      </c>
      <c r="P169">
        <v>0</v>
      </c>
      <c r="Q169">
        <v>1</v>
      </c>
      <c r="R169">
        <v>4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 t="s">
        <v>616</v>
      </c>
      <c r="B170" t="s">
        <v>77</v>
      </c>
      <c r="C170" t="s">
        <v>615</v>
      </c>
      <c r="D170" t="s">
        <v>619</v>
      </c>
      <c r="E170" t="str" cm="1">
        <f t="array" ref="E170">IFERROR(INDEX('Eurostat-EPS Mapping'!$G$3:$G$35,MATCH('Eurostat_nrg_bal_c EU28'!B170,'Eurostat-EPS Mapping'!$E$3:$E$35,0),0),"")</f>
        <v/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 t="s">
        <v>616</v>
      </c>
      <c r="B171" t="s">
        <v>111</v>
      </c>
      <c r="C171" t="s">
        <v>615</v>
      </c>
      <c r="D171" t="s">
        <v>619</v>
      </c>
      <c r="E171" t="str" cm="1">
        <f t="array" ref="E171">IFERROR(INDEX('Eurostat-EPS Mapping'!$G$3:$G$35,MATCH('Eurostat_nrg_bal_c EU28'!B171,'Eurostat-EPS Mapping'!$E$3:$E$35,0),0),"")</f>
        <v/>
      </c>
      <c r="F171">
        <v>26935723.022</v>
      </c>
      <c r="G171">
        <v>27307097.23</v>
      </c>
      <c r="H171">
        <v>26873262.010000002</v>
      </c>
      <c r="I171">
        <v>26923794.993000001</v>
      </c>
      <c r="J171">
        <v>25778097.796</v>
      </c>
      <c r="K171">
        <v>25809666.059</v>
      </c>
      <c r="L171">
        <v>27071492.798999999</v>
      </c>
      <c r="M171">
        <v>27213895.688000001</v>
      </c>
      <c r="N171">
        <v>27718346.438999999</v>
      </c>
      <c r="O171">
        <v>28003079.456</v>
      </c>
      <c r="P171">
        <v>30062517.631999999</v>
      </c>
      <c r="Q171">
        <v>30098190.265000001</v>
      </c>
      <c r="R171">
        <v>30472551.853999998</v>
      </c>
      <c r="S171">
        <v>30515771.050000001</v>
      </c>
      <c r="T171">
        <v>30612509.103999998</v>
      </c>
      <c r="U171">
        <v>29969619.328000002</v>
      </c>
      <c r="V171">
        <v>29575564.984999999</v>
      </c>
      <c r="W171">
        <v>29791327.278000001</v>
      </c>
      <c r="X171">
        <v>29870579.66</v>
      </c>
      <c r="Y171">
        <v>29484517.745000001</v>
      </c>
      <c r="Z171">
        <v>31060206.454</v>
      </c>
      <c r="AA171">
        <v>30162107.844000001</v>
      </c>
      <c r="AB171">
        <v>29639367.513</v>
      </c>
      <c r="AC171">
        <v>28844755.851</v>
      </c>
      <c r="AD171">
        <v>28916441.533</v>
      </c>
      <c r="AE171">
        <v>28561059.583999999</v>
      </c>
      <c r="AF171">
        <v>27992715.370999999</v>
      </c>
      <c r="AG171">
        <v>27741263.938999999</v>
      </c>
      <c r="AH171">
        <v>27880550.623</v>
      </c>
    </row>
    <row r="172" spans="1:34" x14ac:dyDescent="0.35">
      <c r="A172" t="s">
        <v>616</v>
      </c>
      <c r="B172" t="s">
        <v>115</v>
      </c>
      <c r="C172" t="s">
        <v>615</v>
      </c>
      <c r="D172" t="s">
        <v>619</v>
      </c>
      <c r="E172" t="str" cm="1">
        <f t="array" ref="E172">IFERROR(INDEX('Eurostat-EPS Mapping'!$G$3:$G$35,MATCH('Eurostat_nrg_bal_c EU28'!B172,'Eurostat-EPS Mapping'!$E$3:$E$35,0),0),"")</f>
        <v/>
      </c>
      <c r="F172">
        <v>26935723.022</v>
      </c>
      <c r="G172">
        <v>27307097.23</v>
      </c>
      <c r="H172">
        <v>26873262.010000002</v>
      </c>
      <c r="I172">
        <v>26923794.993000001</v>
      </c>
      <c r="J172">
        <v>25778097.796</v>
      </c>
      <c r="K172">
        <v>25809666.059</v>
      </c>
      <c r="L172">
        <v>27071492.798999999</v>
      </c>
      <c r="M172">
        <v>27213895.688000001</v>
      </c>
      <c r="N172">
        <v>27718346.438999999</v>
      </c>
      <c r="O172">
        <v>28003079.456</v>
      </c>
      <c r="P172">
        <v>30062517.631999999</v>
      </c>
      <c r="Q172">
        <v>30098190.265000001</v>
      </c>
      <c r="R172">
        <v>30472551.853999998</v>
      </c>
      <c r="S172">
        <v>30515771.050000001</v>
      </c>
      <c r="T172">
        <v>30612509.103999998</v>
      </c>
      <c r="U172">
        <v>29969619.328000002</v>
      </c>
      <c r="V172">
        <v>29575564.984999999</v>
      </c>
      <c r="W172">
        <v>29791327.278000001</v>
      </c>
      <c r="X172">
        <v>29870579.66</v>
      </c>
      <c r="Y172">
        <v>29484517.745000001</v>
      </c>
      <c r="Z172">
        <v>31060206.454</v>
      </c>
      <c r="AA172">
        <v>30162107.844000001</v>
      </c>
      <c r="AB172">
        <v>29639367.513</v>
      </c>
      <c r="AC172">
        <v>28844755.851</v>
      </c>
      <c r="AD172">
        <v>28916441.533</v>
      </c>
      <c r="AE172">
        <v>28561059.583999999</v>
      </c>
      <c r="AF172">
        <v>27992715.370999999</v>
      </c>
      <c r="AG172">
        <v>27741263.938999999</v>
      </c>
      <c r="AH172">
        <v>27880550.623</v>
      </c>
    </row>
    <row r="173" spans="1:34" x14ac:dyDescent="0.35">
      <c r="A173" t="s">
        <v>616</v>
      </c>
      <c r="B173" t="s">
        <v>475</v>
      </c>
      <c r="C173" t="s">
        <v>615</v>
      </c>
      <c r="D173" t="s">
        <v>619</v>
      </c>
      <c r="E173" t="str" cm="1">
        <f t="array" ref="E173">IFERROR(INDEX('Eurostat-EPS Mapping'!$G$3:$G$35,MATCH('Eurostat_nrg_bal_c EU28'!B173,'Eurostat-EPS Mapping'!$E$3:$E$35,0),0),"")</f>
        <v/>
      </c>
      <c r="F173">
        <v>987861.45700000005</v>
      </c>
      <c r="G173">
        <v>980028.13199999998</v>
      </c>
      <c r="H173">
        <v>1019359.814</v>
      </c>
      <c r="I173">
        <v>998218.80700000003</v>
      </c>
      <c r="J173">
        <v>916007.43299999996</v>
      </c>
      <c r="K173">
        <v>925350.69200000004</v>
      </c>
      <c r="L173">
        <v>982722.68200000003</v>
      </c>
      <c r="M173">
        <v>1019001.738</v>
      </c>
      <c r="N173">
        <v>1026303.365</v>
      </c>
      <c r="O173">
        <v>1025985.742</v>
      </c>
      <c r="P173">
        <v>1116519.5959999999</v>
      </c>
      <c r="Q173">
        <v>1127343.274</v>
      </c>
      <c r="R173">
        <v>1125164.0009999999</v>
      </c>
      <c r="S173">
        <v>1092197.689</v>
      </c>
      <c r="T173">
        <v>1081418.2250000001</v>
      </c>
      <c r="U173">
        <v>1038698.603</v>
      </c>
      <c r="V173">
        <v>1003095.142</v>
      </c>
      <c r="W173">
        <v>978210.679</v>
      </c>
      <c r="X173">
        <v>984378.78200000001</v>
      </c>
      <c r="Y173">
        <v>943386.17</v>
      </c>
      <c r="Z173">
        <v>1002381.3590000001</v>
      </c>
      <c r="AA173">
        <v>988897.46200000006</v>
      </c>
      <c r="AB173">
        <v>991809.00600000005</v>
      </c>
      <c r="AC173">
        <v>988112.32</v>
      </c>
      <c r="AD173">
        <v>1003327.068</v>
      </c>
      <c r="AE173">
        <v>979146.76699999999</v>
      </c>
      <c r="AF173">
        <v>944851.08700000006</v>
      </c>
      <c r="AG173">
        <v>928306.18200000003</v>
      </c>
      <c r="AH173">
        <v>970396.91099999996</v>
      </c>
    </row>
    <row r="174" spans="1:34" x14ac:dyDescent="0.35">
      <c r="A174" t="s">
        <v>616</v>
      </c>
      <c r="B174" t="s">
        <v>125</v>
      </c>
      <c r="C174" t="s">
        <v>615</v>
      </c>
      <c r="D174" t="s">
        <v>619</v>
      </c>
      <c r="E174" t="str" cm="1">
        <f t="array" ref="E174">IFERROR(INDEX('Eurostat-EPS Mapping'!$G$3:$G$35,MATCH('Eurostat_nrg_bal_c EU28'!B174,'Eurostat-EPS Mapping'!$E$3:$E$35,0),0),"")</f>
        <v/>
      </c>
      <c r="F174">
        <v>346.50700000000001</v>
      </c>
      <c r="G174">
        <v>990.02</v>
      </c>
      <c r="H174">
        <v>445.50900000000001</v>
      </c>
      <c r="I174">
        <v>1758.002</v>
      </c>
      <c r="J174">
        <v>1634.711</v>
      </c>
      <c r="K174">
        <v>1696.818</v>
      </c>
      <c r="L174">
        <v>1104.9069999999999</v>
      </c>
      <c r="M174">
        <v>1993.8240000000001</v>
      </c>
      <c r="N174">
        <v>1795.82</v>
      </c>
      <c r="O174">
        <v>1399.8119999999999</v>
      </c>
      <c r="P174">
        <v>1544.1130000000001</v>
      </c>
      <c r="Q174">
        <v>900.6</v>
      </c>
      <c r="R174">
        <v>835.2</v>
      </c>
      <c r="S174">
        <v>1075.8050000000001</v>
      </c>
      <c r="T174">
        <v>1604.075</v>
      </c>
      <c r="U174">
        <v>1392</v>
      </c>
      <c r="V174">
        <v>3201.6</v>
      </c>
      <c r="W174">
        <v>4872</v>
      </c>
      <c r="X174">
        <v>2412.8000000000002</v>
      </c>
      <c r="Y174">
        <v>1531.2</v>
      </c>
      <c r="Z174">
        <v>1670.4</v>
      </c>
      <c r="AA174">
        <v>510.4</v>
      </c>
      <c r="AB174">
        <v>2459.1999999999998</v>
      </c>
      <c r="AC174">
        <v>3155.2</v>
      </c>
      <c r="AD174">
        <v>1067.2</v>
      </c>
      <c r="AE174">
        <v>742.4</v>
      </c>
      <c r="AF174">
        <v>2366.4</v>
      </c>
      <c r="AG174">
        <v>2459.1999999999998</v>
      </c>
      <c r="AH174">
        <v>3944</v>
      </c>
    </row>
    <row r="175" spans="1:34" x14ac:dyDescent="0.35">
      <c r="A175" t="s">
        <v>616</v>
      </c>
      <c r="B175" t="s">
        <v>126</v>
      </c>
      <c r="C175" t="s">
        <v>615</v>
      </c>
      <c r="D175" t="s">
        <v>619</v>
      </c>
      <c r="E175" t="str" cm="1">
        <f t="array" ref="E175">IFERROR(INDEX('Eurostat-EPS Mapping'!$G$3:$G$35,MATCH('Eurostat_nrg_bal_c EU28'!B175,'Eurostat-EPS Mapping'!$E$3:$E$35,0),0),"")</f>
        <v>LPG propane or butane</v>
      </c>
      <c r="F175">
        <v>738144.12800000003</v>
      </c>
      <c r="G175">
        <v>764290.89500000002</v>
      </c>
      <c r="H175">
        <v>734399.14399999997</v>
      </c>
      <c r="I175">
        <v>740541.33700000006</v>
      </c>
      <c r="J175">
        <v>728584.02099999995</v>
      </c>
      <c r="K175">
        <v>729908.05299999996</v>
      </c>
      <c r="L175">
        <v>742991.90099999995</v>
      </c>
      <c r="M175">
        <v>778912.924</v>
      </c>
      <c r="N175">
        <v>764859.78500000003</v>
      </c>
      <c r="O175">
        <v>785313.83499999996</v>
      </c>
      <c r="P175">
        <v>837258.79399999999</v>
      </c>
      <c r="Q175">
        <v>812898.88300000003</v>
      </c>
      <c r="R175">
        <v>815308.17700000003</v>
      </c>
      <c r="S175">
        <v>821941.54200000002</v>
      </c>
      <c r="T175">
        <v>803504.38300000003</v>
      </c>
      <c r="U175">
        <v>813560.68400000001</v>
      </c>
      <c r="V175">
        <v>790130.61199999996</v>
      </c>
      <c r="W175">
        <v>823671.01</v>
      </c>
      <c r="X175">
        <v>816952.98800000001</v>
      </c>
      <c r="Y175">
        <v>751315.86</v>
      </c>
      <c r="Z175">
        <v>778311.01199999999</v>
      </c>
      <c r="AA175">
        <v>782745.89800000004</v>
      </c>
      <c r="AB175">
        <v>769078.12399999995</v>
      </c>
      <c r="AC175">
        <v>770311.09</v>
      </c>
      <c r="AD175">
        <v>774097.25199999998</v>
      </c>
      <c r="AE175">
        <v>732434.88</v>
      </c>
      <c r="AF175">
        <v>707033.75</v>
      </c>
      <c r="AG175">
        <v>707901.24800000002</v>
      </c>
      <c r="AH175">
        <v>694155.22199999995</v>
      </c>
    </row>
    <row r="176" spans="1:34" x14ac:dyDescent="0.35">
      <c r="A176" t="s">
        <v>616</v>
      </c>
      <c r="B176" t="s">
        <v>128</v>
      </c>
      <c r="C176" t="s">
        <v>615</v>
      </c>
      <c r="D176" t="s">
        <v>619</v>
      </c>
      <c r="E176" t="str" cm="1">
        <f t="array" ref="E176">IFERROR(INDEX('Eurostat-EPS Mapping'!$G$3:$G$35,MATCH('Eurostat_nrg_bal_c EU28'!B176,'Eurostat-EPS Mapping'!$E$3:$E$35,0),0),"")</f>
        <v/>
      </c>
      <c r="F176">
        <v>1945950.4069999999</v>
      </c>
      <c r="G176">
        <v>1990297.615</v>
      </c>
      <c r="H176">
        <v>1748453.378</v>
      </c>
      <c r="I176">
        <v>1705532.7279999999</v>
      </c>
      <c r="J176">
        <v>1569922.8689999999</v>
      </c>
      <c r="K176">
        <v>1539455.1359999999</v>
      </c>
      <c r="L176">
        <v>1595596.7520000001</v>
      </c>
      <c r="M176">
        <v>1634216.7490000001</v>
      </c>
      <c r="N176">
        <v>1633147.081</v>
      </c>
      <c r="O176">
        <v>1551699.5360000001</v>
      </c>
      <c r="P176">
        <v>1684050.558</v>
      </c>
      <c r="Q176">
        <v>1606011.2290000001</v>
      </c>
      <c r="R176">
        <v>1580586.004</v>
      </c>
      <c r="S176">
        <v>1651428.8570000001</v>
      </c>
      <c r="T176">
        <v>1725763.7720000001</v>
      </c>
      <c r="U176">
        <v>1793010.503</v>
      </c>
      <c r="V176">
        <v>1721938.9720000001</v>
      </c>
      <c r="W176">
        <v>1744715.716</v>
      </c>
      <c r="X176">
        <v>1818507.577</v>
      </c>
      <c r="Y176">
        <v>1794326.13</v>
      </c>
      <c r="Z176">
        <v>1871696.14</v>
      </c>
      <c r="AA176">
        <v>1798223.1540000001</v>
      </c>
      <c r="AB176">
        <v>1725674.676</v>
      </c>
      <c r="AC176">
        <v>1691322.399</v>
      </c>
      <c r="AD176">
        <v>1554079.5290000001</v>
      </c>
      <c r="AE176">
        <v>1423012.8659999999</v>
      </c>
      <c r="AF176">
        <v>1411905.173</v>
      </c>
      <c r="AG176">
        <v>1401210.4180000001</v>
      </c>
      <c r="AH176">
        <v>1462597.51</v>
      </c>
    </row>
    <row r="177" spans="1:34" x14ac:dyDescent="0.35">
      <c r="A177" t="s">
        <v>616</v>
      </c>
      <c r="B177" t="s">
        <v>130</v>
      </c>
      <c r="C177" t="s">
        <v>615</v>
      </c>
      <c r="D177" t="s">
        <v>619</v>
      </c>
      <c r="E177" t="str" cm="1">
        <f t="array" ref="E177">IFERROR(INDEX('Eurostat-EPS Mapping'!$G$3:$G$35,MATCH('Eurostat_nrg_bal_c EU28'!B177,'Eurostat-EPS Mapping'!$E$3:$E$35,0),0),"")</f>
        <v>jet fuel or kerosene</v>
      </c>
      <c r="F177">
        <v>3474.8040000000001</v>
      </c>
      <c r="G177">
        <v>4183.3850000000002</v>
      </c>
      <c r="H177">
        <v>5141.8069999999998</v>
      </c>
      <c r="I177">
        <v>5290.174</v>
      </c>
      <c r="J177">
        <v>5343.3940000000002</v>
      </c>
      <c r="K177">
        <v>4373.9870000000001</v>
      </c>
      <c r="L177">
        <v>4814.0690000000004</v>
      </c>
      <c r="M177">
        <v>5120.134</v>
      </c>
      <c r="N177">
        <v>5076.4049999999997</v>
      </c>
      <c r="O177">
        <v>5427.0410000000002</v>
      </c>
      <c r="P177">
        <v>6440.5</v>
      </c>
      <c r="Q177">
        <v>6602.6540000000005</v>
      </c>
      <c r="R177">
        <v>5131.5540000000001</v>
      </c>
      <c r="S177">
        <v>6149.4340000000002</v>
      </c>
      <c r="T177">
        <v>7340.6170000000002</v>
      </c>
      <c r="U177">
        <v>7845.018</v>
      </c>
      <c r="V177">
        <v>6407.8</v>
      </c>
      <c r="W177">
        <v>11055.3</v>
      </c>
      <c r="X177">
        <v>10719.9</v>
      </c>
      <c r="Y177">
        <v>7819.1</v>
      </c>
      <c r="Z177">
        <v>7864.2</v>
      </c>
      <c r="AA177">
        <v>7200.7</v>
      </c>
      <c r="AB177">
        <v>7419.5159999999996</v>
      </c>
      <c r="AC177">
        <v>7460.3239999999996</v>
      </c>
      <c r="AD177">
        <v>8875.8240000000005</v>
      </c>
      <c r="AE177">
        <v>5197.5879999999997</v>
      </c>
      <c r="AF177">
        <v>6135.9319999999998</v>
      </c>
      <c r="AG177">
        <v>8739.732</v>
      </c>
      <c r="AH177">
        <v>11869.1</v>
      </c>
    </row>
    <row r="178" spans="1:34" x14ac:dyDescent="0.35">
      <c r="A178" t="s">
        <v>616</v>
      </c>
      <c r="B178" t="s">
        <v>132</v>
      </c>
      <c r="C178" t="s">
        <v>615</v>
      </c>
      <c r="D178" t="s">
        <v>619</v>
      </c>
      <c r="E178" t="str" cm="1">
        <f t="array" ref="E178">IFERROR(INDEX('Eurostat-EPS Mapping'!$G$3:$G$35,MATCH('Eurostat_nrg_bal_c EU28'!B178,'Eurostat-EPS Mapping'!$E$3:$E$35,0),0),"")</f>
        <v>petroleum gasoline</v>
      </c>
      <c r="F178">
        <v>5191475.3640000001</v>
      </c>
      <c r="G178">
        <v>5210307.1629999997</v>
      </c>
      <c r="H178">
        <v>5208132.95</v>
      </c>
      <c r="I178">
        <v>5202537.2549999999</v>
      </c>
      <c r="J178">
        <v>5023580.9239999996</v>
      </c>
      <c r="K178">
        <v>5050757.99</v>
      </c>
      <c r="L178">
        <v>5336824.625</v>
      </c>
      <c r="M178">
        <v>5362922.72</v>
      </c>
      <c r="N178">
        <v>5553085.5149999997</v>
      </c>
      <c r="O178">
        <v>5841326.4359999998</v>
      </c>
      <c r="P178">
        <v>6007208.2539999997</v>
      </c>
      <c r="Q178">
        <v>6215557.1660000002</v>
      </c>
      <c r="R178">
        <v>6454008.4170000004</v>
      </c>
      <c r="S178">
        <v>6453794.4349999996</v>
      </c>
      <c r="T178">
        <v>6520920.7350000003</v>
      </c>
      <c r="U178">
        <v>6347908.7949999999</v>
      </c>
      <c r="V178">
        <v>6357045.75</v>
      </c>
      <c r="W178">
        <v>6377306.3710000003</v>
      </c>
      <c r="X178">
        <v>6334686.2980000004</v>
      </c>
      <c r="Y178">
        <v>6436045.2350000003</v>
      </c>
      <c r="Z178">
        <v>6742764.2120000003</v>
      </c>
      <c r="AA178">
        <v>6681122.8380000005</v>
      </c>
      <c r="AB178">
        <v>6588194.0700000003</v>
      </c>
      <c r="AC178">
        <v>6502822.3229999999</v>
      </c>
      <c r="AD178">
        <v>6456856.6679999996</v>
      </c>
      <c r="AE178">
        <v>6403508.5530000003</v>
      </c>
      <c r="AF178">
        <v>6335069.8830000004</v>
      </c>
      <c r="AG178">
        <v>6094047.4869999997</v>
      </c>
      <c r="AH178">
        <v>6202547.9400000004</v>
      </c>
    </row>
    <row r="179" spans="1:34" x14ac:dyDescent="0.35">
      <c r="A179" t="s">
        <v>616</v>
      </c>
      <c r="B179" t="s">
        <v>134</v>
      </c>
      <c r="C179" t="s">
        <v>615</v>
      </c>
      <c r="D179" t="s">
        <v>619</v>
      </c>
      <c r="E179" t="str" cm="1">
        <f t="array" ref="E179">IFERROR(INDEX('Eurostat-EPS Mapping'!$G$3:$G$35,MATCH('Eurostat_nrg_bal_c EU28'!B179,'Eurostat-EPS Mapping'!$E$3:$E$35,0),0),"")</f>
        <v>jet fuel or kerosene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88.6</v>
      </c>
      <c r="Q179">
        <v>88.6</v>
      </c>
      <c r="R179">
        <v>575.9</v>
      </c>
      <c r="S179">
        <v>708.8</v>
      </c>
      <c r="T179">
        <v>841.7</v>
      </c>
      <c r="U179">
        <v>841.7</v>
      </c>
      <c r="V179">
        <v>930.3</v>
      </c>
      <c r="W179">
        <v>4385.7</v>
      </c>
      <c r="X179">
        <v>7486.7</v>
      </c>
      <c r="Y179">
        <v>15637.9</v>
      </c>
      <c r="Z179">
        <v>10632</v>
      </c>
      <c r="AA179">
        <v>13865.9</v>
      </c>
      <c r="AB179">
        <v>15815.1</v>
      </c>
      <c r="AC179">
        <v>30877.1</v>
      </c>
      <c r="AD179">
        <v>19270.5</v>
      </c>
      <c r="AE179">
        <v>18517.400000000001</v>
      </c>
      <c r="AF179">
        <v>26491.4</v>
      </c>
      <c r="AG179">
        <v>45717.599999999999</v>
      </c>
      <c r="AH179">
        <v>49881.8</v>
      </c>
    </row>
    <row r="180" spans="1:34" x14ac:dyDescent="0.35">
      <c r="A180" t="s">
        <v>616</v>
      </c>
      <c r="B180" t="s">
        <v>136</v>
      </c>
      <c r="C180" t="s">
        <v>615</v>
      </c>
      <c r="D180" t="s">
        <v>619</v>
      </c>
      <c r="E180" t="str" cm="1">
        <f t="array" ref="E180">IFERROR(INDEX('Eurostat-EPS Mapping'!$G$3:$G$35,MATCH('Eurostat_nrg_bal_c EU28'!B180,'Eurostat-EPS Mapping'!$E$3:$E$35,0),0),"")</f>
        <v>jet fuel or kerosene</v>
      </c>
      <c r="F180">
        <v>1664758.3859999999</v>
      </c>
      <c r="G180">
        <v>1528150.9650000001</v>
      </c>
      <c r="H180">
        <v>1438008.902</v>
      </c>
      <c r="I180">
        <v>1446694.1850000001</v>
      </c>
      <c r="J180">
        <v>1393633.88</v>
      </c>
      <c r="K180">
        <v>1388865.949</v>
      </c>
      <c r="L180">
        <v>1428921.362</v>
      </c>
      <c r="M180">
        <v>1523835.794</v>
      </c>
      <c r="N180">
        <v>1468402.9650000001</v>
      </c>
      <c r="O180">
        <v>1482163.8419999999</v>
      </c>
      <c r="P180">
        <v>1666474.4269999999</v>
      </c>
      <c r="Q180">
        <v>1654684.3219999999</v>
      </c>
      <c r="R180">
        <v>1671451.672</v>
      </c>
      <c r="S180">
        <v>1596141.6</v>
      </c>
      <c r="T180">
        <v>1638765.294</v>
      </c>
      <c r="U180">
        <v>1586904.8470000001</v>
      </c>
      <c r="V180">
        <v>1583115.95</v>
      </c>
      <c r="W180">
        <v>1655265.5279999999</v>
      </c>
      <c r="X180">
        <v>1765374.62</v>
      </c>
      <c r="Y180">
        <v>1805710.37</v>
      </c>
      <c r="Z180">
        <v>1758286.45</v>
      </c>
      <c r="AA180">
        <v>1715862.74</v>
      </c>
      <c r="AB180">
        <v>1718320.8089999999</v>
      </c>
      <c r="AC180">
        <v>1594399.37</v>
      </c>
      <c r="AD180">
        <v>1539187.9480000001</v>
      </c>
      <c r="AE180">
        <v>1434401.03</v>
      </c>
      <c r="AF180">
        <v>1373872.318</v>
      </c>
      <c r="AG180">
        <v>1348073.838</v>
      </c>
      <c r="AH180">
        <v>1461132.3259999999</v>
      </c>
    </row>
    <row r="181" spans="1:34" x14ac:dyDescent="0.35">
      <c r="A181" t="s">
        <v>616</v>
      </c>
      <c r="B181" t="s">
        <v>138</v>
      </c>
      <c r="C181" t="s">
        <v>615</v>
      </c>
      <c r="D181" t="s">
        <v>619</v>
      </c>
      <c r="E181" t="str" cm="1">
        <f t="array" ref="E181">IFERROR(INDEX('Eurostat-EPS Mapping'!$G$3:$G$35,MATCH('Eurostat_nrg_bal_c EU28'!B181,'Eurostat-EPS Mapping'!$E$3:$E$35,0),0),"")</f>
        <v/>
      </c>
      <c r="F181">
        <v>581825.22100000002</v>
      </c>
      <c r="G181">
        <v>544701.36499999999</v>
      </c>
      <c r="H181">
        <v>528728.49399999995</v>
      </c>
      <c r="I181">
        <v>551187.22699999996</v>
      </c>
      <c r="J181">
        <v>524104.56800000003</v>
      </c>
      <c r="K181">
        <v>531768.17099999997</v>
      </c>
      <c r="L181">
        <v>529548.09499999997</v>
      </c>
      <c r="M181">
        <v>436885.19199999998</v>
      </c>
      <c r="N181">
        <v>387788.783</v>
      </c>
      <c r="O181">
        <v>362401.57799999998</v>
      </c>
      <c r="P181">
        <v>347365.41899999999</v>
      </c>
      <c r="Q181">
        <v>349746.62800000003</v>
      </c>
      <c r="R181">
        <v>364063.09299999999</v>
      </c>
      <c r="S181">
        <v>358708.71</v>
      </c>
      <c r="T181">
        <v>378337.07</v>
      </c>
      <c r="U181">
        <v>279624.74800000002</v>
      </c>
      <c r="V181">
        <v>214060.304</v>
      </c>
      <c r="W181">
        <v>198654.516</v>
      </c>
      <c r="X181">
        <v>196368.04399999999</v>
      </c>
      <c r="Y181">
        <v>211412.61199999999</v>
      </c>
      <c r="Z181">
        <v>263810.80800000002</v>
      </c>
      <c r="AA181">
        <v>257503.49600000001</v>
      </c>
      <c r="AB181">
        <v>245340.32</v>
      </c>
      <c r="AC181">
        <v>229953.04800000001</v>
      </c>
      <c r="AD181">
        <v>251483.31599999999</v>
      </c>
      <c r="AE181">
        <v>236199.02</v>
      </c>
      <c r="AF181">
        <v>251508.66</v>
      </c>
      <c r="AG181">
        <v>270750.34000000003</v>
      </c>
      <c r="AH181">
        <v>277721.59999999998</v>
      </c>
    </row>
    <row r="182" spans="1:34" x14ac:dyDescent="0.35">
      <c r="A182" t="s">
        <v>616</v>
      </c>
      <c r="B182" t="s">
        <v>140</v>
      </c>
      <c r="C182" t="s">
        <v>615</v>
      </c>
      <c r="D182" t="s">
        <v>619</v>
      </c>
      <c r="E182" t="str" cm="1">
        <f t="array" ref="E182">IFERROR(INDEX('Eurostat-EPS Mapping'!$G$3:$G$35,MATCH('Eurostat_nrg_bal_c EU28'!B182,'Eurostat-EPS Mapping'!$E$3:$E$35,0),0),"")</f>
        <v>petroleum diesel</v>
      </c>
      <c r="F182">
        <v>10567913.137</v>
      </c>
      <c r="G182">
        <v>10801737.015000001</v>
      </c>
      <c r="H182">
        <v>10726561.427999999</v>
      </c>
      <c r="I182">
        <v>10973222.348999999</v>
      </c>
      <c r="J182">
        <v>10580051.300000001</v>
      </c>
      <c r="K182">
        <v>10538709.120999999</v>
      </c>
      <c r="L182">
        <v>10843590.927999999</v>
      </c>
      <c r="M182">
        <v>10702427.471000001</v>
      </c>
      <c r="N182">
        <v>10811974.834000001</v>
      </c>
      <c r="O182">
        <v>10963688.075999999</v>
      </c>
      <c r="P182">
        <v>11693621.173</v>
      </c>
      <c r="Q182">
        <v>11423094.412</v>
      </c>
      <c r="R182">
        <v>11454561.327</v>
      </c>
      <c r="S182">
        <v>11530849.551999999</v>
      </c>
      <c r="T182">
        <v>11227736.380000001</v>
      </c>
      <c r="U182">
        <v>11136229.286</v>
      </c>
      <c r="V182">
        <v>10920614.17</v>
      </c>
      <c r="W182">
        <v>10980938.454</v>
      </c>
      <c r="X182">
        <v>10829997.219000001</v>
      </c>
      <c r="Y182">
        <v>10448573.267999999</v>
      </c>
      <c r="Z182">
        <v>11013028.941</v>
      </c>
      <c r="AA182">
        <v>10668696.560000001</v>
      </c>
      <c r="AB182">
        <v>10458041.380000001</v>
      </c>
      <c r="AC182">
        <v>9936579.1899999995</v>
      </c>
      <c r="AD182">
        <v>10068453.149</v>
      </c>
      <c r="AE182">
        <v>9854846.0020000003</v>
      </c>
      <c r="AF182">
        <v>9441907.7880000006</v>
      </c>
      <c r="AG182">
        <v>9245468.9690000005</v>
      </c>
      <c r="AH182">
        <v>9022533.0789999999</v>
      </c>
    </row>
    <row r="183" spans="1:34" x14ac:dyDescent="0.35">
      <c r="A183" t="s">
        <v>616</v>
      </c>
      <c r="B183" t="s">
        <v>142</v>
      </c>
      <c r="C183" t="s">
        <v>615</v>
      </c>
      <c r="D183" t="s">
        <v>619</v>
      </c>
      <c r="E183" t="str" cm="1">
        <f t="array" ref="E183">IFERROR(INDEX('Eurostat-EPS Mapping'!$G$3:$G$35,MATCH('Eurostat_nrg_bal_c EU28'!B183,'Eurostat-EPS Mapping'!$E$3:$E$35,0),0),"")</f>
        <v>heavy fuel oil</v>
      </c>
      <c r="F183">
        <v>3022564.236</v>
      </c>
      <c r="G183">
        <v>3108588.2629999998</v>
      </c>
      <c r="H183">
        <v>3071661.4550000001</v>
      </c>
      <c r="I183">
        <v>2906975.9509999999</v>
      </c>
      <c r="J183">
        <v>2777980.0809999998</v>
      </c>
      <c r="K183">
        <v>2840539.6430000002</v>
      </c>
      <c r="L183">
        <v>3228036.176</v>
      </c>
      <c r="M183">
        <v>3312093.1260000002</v>
      </c>
      <c r="N183">
        <v>3438260.577</v>
      </c>
      <c r="O183">
        <v>3529385.56</v>
      </c>
      <c r="P183">
        <v>4072296.0529999998</v>
      </c>
      <c r="Q183">
        <v>4295864.0590000004</v>
      </c>
      <c r="R183">
        <v>4453463.693</v>
      </c>
      <c r="S183">
        <v>4498027.3169999998</v>
      </c>
      <c r="T183">
        <v>4572801.4649999999</v>
      </c>
      <c r="U183">
        <v>4495683.0379999997</v>
      </c>
      <c r="V183">
        <v>4476221.1830000002</v>
      </c>
      <c r="W183">
        <v>4720058.66</v>
      </c>
      <c r="X183">
        <v>4857186.8490000004</v>
      </c>
      <c r="Y183">
        <v>4828828.0539999995</v>
      </c>
      <c r="Z183">
        <v>5345915.3540000003</v>
      </c>
      <c r="AA183">
        <v>5096619.12</v>
      </c>
      <c r="AB183">
        <v>5048664.3880000003</v>
      </c>
      <c r="AC183">
        <v>5029705.449</v>
      </c>
      <c r="AD183">
        <v>5147596.0219999999</v>
      </c>
      <c r="AE183">
        <v>5521231.0690000001</v>
      </c>
      <c r="AF183">
        <v>5537065.2429999998</v>
      </c>
      <c r="AG183">
        <v>5736297.8760000002</v>
      </c>
      <c r="AH183">
        <v>5764739.7039999999</v>
      </c>
    </row>
    <row r="184" spans="1:34" x14ac:dyDescent="0.35">
      <c r="A184" t="s">
        <v>616</v>
      </c>
      <c r="B184" t="s">
        <v>144</v>
      </c>
      <c r="C184" t="s">
        <v>615</v>
      </c>
      <c r="D184" t="s">
        <v>619</v>
      </c>
      <c r="E184" t="str" cm="1">
        <f t="array" ref="E184">IFERROR(INDEX('Eurostat-EPS Mapping'!$G$3:$G$35,MATCH('Eurostat_nrg_bal_c EU28'!B184,'Eurostat-EPS Mapping'!$E$3:$E$35,0),0),"")</f>
        <v/>
      </c>
      <c r="F184">
        <v>44889.463000000003</v>
      </c>
      <c r="G184">
        <v>46703.175999999999</v>
      </c>
      <c r="H184">
        <v>49189.214999999997</v>
      </c>
      <c r="I184">
        <v>44350.000999999997</v>
      </c>
      <c r="J184">
        <v>40735.457000000002</v>
      </c>
      <c r="K184">
        <v>35577.235999999997</v>
      </c>
      <c r="L184">
        <v>43386.904999999999</v>
      </c>
      <c r="M184">
        <v>46174.593000000001</v>
      </c>
      <c r="N184">
        <v>43408.853000000003</v>
      </c>
      <c r="O184">
        <v>35984.519999999997</v>
      </c>
      <c r="P184">
        <v>43450.769</v>
      </c>
      <c r="Q184">
        <v>42264.830999999998</v>
      </c>
      <c r="R184">
        <v>38488.949999999997</v>
      </c>
      <c r="S184">
        <v>41496.421000000002</v>
      </c>
      <c r="T184">
        <v>36504.317999999999</v>
      </c>
      <c r="U184">
        <v>41559.084999999999</v>
      </c>
      <c r="V184">
        <v>41335.572</v>
      </c>
      <c r="W184">
        <v>41517.730000000003</v>
      </c>
      <c r="X184">
        <v>50358.750999999997</v>
      </c>
      <c r="Y184">
        <v>56187.023000000001</v>
      </c>
      <c r="Z184">
        <v>59763.508999999998</v>
      </c>
      <c r="AA184">
        <v>65106.444000000003</v>
      </c>
      <c r="AB184">
        <v>53455.93</v>
      </c>
      <c r="AC184">
        <v>59580.322999999997</v>
      </c>
      <c r="AD184">
        <v>71929.294999999998</v>
      </c>
      <c r="AE184">
        <v>69059.180999999997</v>
      </c>
      <c r="AF184">
        <v>52600.203999999998</v>
      </c>
      <c r="AG184">
        <v>68836.441000000006</v>
      </c>
      <c r="AH184">
        <v>77024.67</v>
      </c>
    </row>
    <row r="185" spans="1:34" x14ac:dyDescent="0.35">
      <c r="A185" t="s">
        <v>616</v>
      </c>
      <c r="B185" t="s">
        <v>146</v>
      </c>
      <c r="C185" t="s">
        <v>615</v>
      </c>
      <c r="D185" t="s">
        <v>619</v>
      </c>
      <c r="E185" t="str" cm="1">
        <f t="array" ref="E185">IFERROR(INDEX('Eurostat-EPS Mapping'!$G$3:$G$35,MATCH('Eurostat_nrg_bal_c EU28'!B185,'Eurostat-EPS Mapping'!$E$3:$E$35,0),0),"")</f>
        <v/>
      </c>
      <c r="F185">
        <v>296433.58799999999</v>
      </c>
      <c r="G185">
        <v>311741.38</v>
      </c>
      <c r="H185">
        <v>294989.32</v>
      </c>
      <c r="I185">
        <v>316073.984</v>
      </c>
      <c r="J185">
        <v>336286.79800000001</v>
      </c>
      <c r="K185">
        <v>314748.78000000003</v>
      </c>
      <c r="L185">
        <v>324111.533</v>
      </c>
      <c r="M185">
        <v>345720.745</v>
      </c>
      <c r="N185">
        <v>351822.63299999997</v>
      </c>
      <c r="O185">
        <v>326648.78499999997</v>
      </c>
      <c r="P185">
        <v>353069.06099999999</v>
      </c>
      <c r="Q185">
        <v>349370.11800000002</v>
      </c>
      <c r="R185">
        <v>347830.641</v>
      </c>
      <c r="S185">
        <v>361685.75400000002</v>
      </c>
      <c r="T185">
        <v>383719.43699999998</v>
      </c>
      <c r="U185">
        <v>320358.12</v>
      </c>
      <c r="V185">
        <v>313794.772</v>
      </c>
      <c r="W185">
        <v>317396.21799999999</v>
      </c>
      <c r="X185">
        <v>327328.92800000001</v>
      </c>
      <c r="Y185">
        <v>329005.68199999997</v>
      </c>
      <c r="Z185">
        <v>348685.272</v>
      </c>
      <c r="AA185">
        <v>339710.951</v>
      </c>
      <c r="AB185">
        <v>349048.53499999997</v>
      </c>
      <c r="AC185">
        <v>361503.91600000003</v>
      </c>
      <c r="AD185">
        <v>345258.56800000003</v>
      </c>
      <c r="AE185">
        <v>329490.18800000002</v>
      </c>
      <c r="AF185">
        <v>332323.598</v>
      </c>
      <c r="AG185">
        <v>322013.07799999998</v>
      </c>
      <c r="AH185">
        <v>348367.98</v>
      </c>
    </row>
    <row r="186" spans="1:34" x14ac:dyDescent="0.35">
      <c r="A186" t="s">
        <v>616</v>
      </c>
      <c r="B186" t="s">
        <v>147</v>
      </c>
      <c r="C186" t="s">
        <v>615</v>
      </c>
      <c r="D186" t="s">
        <v>619</v>
      </c>
      <c r="E186" t="str" cm="1">
        <f t="array" ref="E186">IFERROR(INDEX('Eurostat-EPS Mapping'!$G$3:$G$35,MATCH('Eurostat_nrg_bal_c EU28'!B186,'Eurostat-EPS Mapping'!$E$3:$E$35,0),0),"")</f>
        <v/>
      </c>
      <c r="F186">
        <v>35461.745000000003</v>
      </c>
      <c r="G186">
        <v>27788.161</v>
      </c>
      <c r="H186">
        <v>22474.127</v>
      </c>
      <c r="I186">
        <v>28506.187999999998</v>
      </c>
      <c r="J186">
        <v>41768.133999999998</v>
      </c>
      <c r="K186">
        <v>36397.521999999997</v>
      </c>
      <c r="L186">
        <v>32917.828000000001</v>
      </c>
      <c r="M186">
        <v>38941.89</v>
      </c>
      <c r="N186">
        <v>42128.389000000003</v>
      </c>
      <c r="O186">
        <v>28164.052</v>
      </c>
      <c r="P186">
        <v>33839.266000000003</v>
      </c>
      <c r="Q186">
        <v>40831.908000000003</v>
      </c>
      <c r="R186">
        <v>34793.663</v>
      </c>
      <c r="S186">
        <v>37134.498</v>
      </c>
      <c r="T186">
        <v>38973.321000000004</v>
      </c>
      <c r="U186">
        <v>49484.663</v>
      </c>
      <c r="V186">
        <v>50486.658000000003</v>
      </c>
      <c r="W186">
        <v>61172.150999999998</v>
      </c>
      <c r="X186">
        <v>65504.737000000001</v>
      </c>
      <c r="Y186">
        <v>55012.057999999997</v>
      </c>
      <c r="Z186">
        <v>41129.258000000002</v>
      </c>
      <c r="AA186">
        <v>36488.279000000002</v>
      </c>
      <c r="AB186">
        <v>40753.565000000002</v>
      </c>
      <c r="AC186">
        <v>31685.371999999999</v>
      </c>
      <c r="AD186">
        <v>27361.951000000001</v>
      </c>
      <c r="AE186">
        <v>26599.251</v>
      </c>
      <c r="AF186">
        <v>28346.944</v>
      </c>
      <c r="AG186">
        <v>26934.037</v>
      </c>
      <c r="AH186">
        <v>30153.387999999999</v>
      </c>
    </row>
    <row r="187" spans="1:34" x14ac:dyDescent="0.35">
      <c r="A187" t="s">
        <v>616</v>
      </c>
      <c r="B187" t="s">
        <v>149</v>
      </c>
      <c r="C187" t="s">
        <v>615</v>
      </c>
      <c r="D187" t="s">
        <v>619</v>
      </c>
      <c r="E187" t="str" cm="1">
        <f t="array" ref="E187">IFERROR(INDEX('Eurostat-EPS Mapping'!$G$3:$G$35,MATCH('Eurostat_nrg_bal_c EU28'!B187,'Eurostat-EPS Mapping'!$E$3:$E$35,0),0),"")</f>
        <v/>
      </c>
      <c r="F187">
        <v>382531.005</v>
      </c>
      <c r="G187">
        <v>402849.90600000002</v>
      </c>
      <c r="H187">
        <v>398247.82</v>
      </c>
      <c r="I187">
        <v>401547.10200000001</v>
      </c>
      <c r="J187">
        <v>375715.05300000001</v>
      </c>
      <c r="K187">
        <v>378797.53899999999</v>
      </c>
      <c r="L187">
        <v>378981.60700000002</v>
      </c>
      <c r="M187">
        <v>340561.54</v>
      </c>
      <c r="N187">
        <v>325559.603</v>
      </c>
      <c r="O187">
        <v>315303.61200000002</v>
      </c>
      <c r="P187">
        <v>330211.43</v>
      </c>
      <c r="Q187">
        <v>322735.54399999999</v>
      </c>
      <c r="R187">
        <v>319163.30900000001</v>
      </c>
      <c r="S187">
        <v>314761.98</v>
      </c>
      <c r="T187">
        <v>289814.07699999999</v>
      </c>
      <c r="U187">
        <v>262774.30800000002</v>
      </c>
      <c r="V187">
        <v>276544.891</v>
      </c>
      <c r="W187">
        <v>274975.71600000001</v>
      </c>
      <c r="X187">
        <v>296757.11200000002</v>
      </c>
      <c r="Y187">
        <v>268480.65999999997</v>
      </c>
      <c r="Z187">
        <v>273614</v>
      </c>
      <c r="AA187">
        <v>259687.9</v>
      </c>
      <c r="AB187">
        <v>243000.4</v>
      </c>
      <c r="AC187">
        <v>242485.2</v>
      </c>
      <c r="AD187">
        <v>233838.65</v>
      </c>
      <c r="AE187">
        <v>227931.75</v>
      </c>
      <c r="AF187">
        <v>224083.55</v>
      </c>
      <c r="AG187">
        <v>225378.8</v>
      </c>
      <c r="AH187">
        <v>208995.9</v>
      </c>
    </row>
    <row r="188" spans="1:34" x14ac:dyDescent="0.35">
      <c r="A188" t="s">
        <v>616</v>
      </c>
      <c r="B188" t="s">
        <v>151</v>
      </c>
      <c r="C188" t="s">
        <v>615</v>
      </c>
      <c r="D188" t="s">
        <v>619</v>
      </c>
      <c r="E188" t="str" cm="1">
        <f t="array" ref="E188">IFERROR(INDEX('Eurostat-EPS Mapping'!$G$3:$G$35,MATCH('Eurostat_nrg_bal_c EU28'!B188,'Eurostat-EPS Mapping'!$E$3:$E$35,0),0),"")</f>
        <v/>
      </c>
      <c r="F188">
        <v>711666.89099999995</v>
      </c>
      <c r="G188">
        <v>718094.49300000002</v>
      </c>
      <c r="H188">
        <v>719989.74300000002</v>
      </c>
      <c r="I188">
        <v>749818.076</v>
      </c>
      <c r="J188">
        <v>669062.73600000003</v>
      </c>
      <c r="K188">
        <v>674154.01800000004</v>
      </c>
      <c r="L188">
        <v>672533.05200000003</v>
      </c>
      <c r="M188">
        <v>791075.71299999999</v>
      </c>
      <c r="N188">
        <v>807125.53099999996</v>
      </c>
      <c r="O188">
        <v>853793.50300000003</v>
      </c>
      <c r="P188">
        <v>871868.40800000005</v>
      </c>
      <c r="Q188">
        <v>892801.16500000004</v>
      </c>
      <c r="R188">
        <v>905953.04399999999</v>
      </c>
      <c r="S188">
        <v>865539.63500000001</v>
      </c>
      <c r="T188">
        <v>856621.37300000002</v>
      </c>
      <c r="U188">
        <v>784785.87699999998</v>
      </c>
      <c r="V188">
        <v>796763.08900000004</v>
      </c>
      <c r="W188">
        <v>781561.38500000001</v>
      </c>
      <c r="X188">
        <v>800879.23300000001</v>
      </c>
      <c r="Y188">
        <v>827431.73300000001</v>
      </c>
      <c r="Z188">
        <v>814622.03700000001</v>
      </c>
      <c r="AA188">
        <v>782951.31700000004</v>
      </c>
      <c r="AB188">
        <v>747167.72199999995</v>
      </c>
      <c r="AC188">
        <v>771129.72100000002</v>
      </c>
      <c r="AD188">
        <v>810568.79299999995</v>
      </c>
      <c r="AE188">
        <v>758019.14199999999</v>
      </c>
      <c r="AF188">
        <v>793954.41099999996</v>
      </c>
      <c r="AG188">
        <v>802537.91599999997</v>
      </c>
      <c r="AH188">
        <v>803535.96400000004</v>
      </c>
    </row>
    <row r="189" spans="1:34" x14ac:dyDescent="0.35">
      <c r="A189" t="s">
        <v>616</v>
      </c>
      <c r="B189" t="s">
        <v>152</v>
      </c>
      <c r="C189" t="s">
        <v>615</v>
      </c>
      <c r="D189" t="s">
        <v>619</v>
      </c>
      <c r="E189" t="str" cm="1">
        <f t="array" ref="E189">IFERROR(INDEX('Eurostat-EPS Mapping'!$G$3:$G$35,MATCH('Eurostat_nrg_bal_c EU28'!B189,'Eurostat-EPS Mapping'!$E$3:$E$35,0),0),"")</f>
        <v/>
      </c>
      <c r="F189">
        <v>760426.68400000001</v>
      </c>
      <c r="G189">
        <v>866645.29700000002</v>
      </c>
      <c r="H189">
        <v>907478.90399999998</v>
      </c>
      <c r="I189">
        <v>851541.62699999998</v>
      </c>
      <c r="J189">
        <v>793686.43700000003</v>
      </c>
      <c r="K189">
        <v>818565.40300000005</v>
      </c>
      <c r="L189">
        <v>925410.37600000005</v>
      </c>
      <c r="M189">
        <v>874011.53500000003</v>
      </c>
      <c r="N189">
        <v>1057606.301</v>
      </c>
      <c r="O189">
        <v>894393.52500000002</v>
      </c>
      <c r="P189">
        <v>997211.21100000001</v>
      </c>
      <c r="Q189">
        <v>957394.87100000004</v>
      </c>
      <c r="R189">
        <v>901173.20900000003</v>
      </c>
      <c r="S189">
        <v>884129.02099999995</v>
      </c>
      <c r="T189">
        <v>1047842.862</v>
      </c>
      <c r="U189">
        <v>1008958.053</v>
      </c>
      <c r="V189">
        <v>1019878.22</v>
      </c>
      <c r="W189">
        <v>815570.14399999997</v>
      </c>
      <c r="X189">
        <v>705679.12199999997</v>
      </c>
      <c r="Y189">
        <v>703814.69</v>
      </c>
      <c r="Z189">
        <v>726031.50199999998</v>
      </c>
      <c r="AA189">
        <v>666914.68500000006</v>
      </c>
      <c r="AB189">
        <v>635124.772</v>
      </c>
      <c r="AC189">
        <v>593673.50600000005</v>
      </c>
      <c r="AD189">
        <v>603189.80000000005</v>
      </c>
      <c r="AE189">
        <v>540722.49699999997</v>
      </c>
      <c r="AF189">
        <v>523199.03</v>
      </c>
      <c r="AG189">
        <v>506590.777</v>
      </c>
      <c r="AH189">
        <v>490953.52899999998</v>
      </c>
    </row>
    <row r="190" spans="1:34" x14ac:dyDescent="0.35">
      <c r="A190" t="s">
        <v>616</v>
      </c>
      <c r="B190" t="s">
        <v>188</v>
      </c>
      <c r="C190" t="s">
        <v>615</v>
      </c>
      <c r="D190" t="s">
        <v>619</v>
      </c>
      <c r="E190" t="str" cm="1">
        <f t="array" ref="E190">IFERROR(INDEX('Eurostat-EPS Mapping'!$G$3:$G$35,MATCH('Eurostat_nrg_bal_c EU28'!B190,'Eurostat-EPS Mapping'!$E$3:$E$35,0),0),"")</f>
        <v/>
      </c>
      <c r="F190">
        <v>26935723.022</v>
      </c>
      <c r="G190">
        <v>27307097.23</v>
      </c>
      <c r="H190">
        <v>26873262.010000002</v>
      </c>
      <c r="I190">
        <v>26923794.993000001</v>
      </c>
      <c r="J190">
        <v>25778097.796</v>
      </c>
      <c r="K190">
        <v>25809666.059</v>
      </c>
      <c r="L190">
        <v>27071492.798999999</v>
      </c>
      <c r="M190">
        <v>27213895.688000001</v>
      </c>
      <c r="N190">
        <v>27718346.438999999</v>
      </c>
      <c r="O190">
        <v>28003079.456</v>
      </c>
      <c r="P190">
        <v>30062517.631999999</v>
      </c>
      <c r="Q190">
        <v>30098190.265000001</v>
      </c>
      <c r="R190">
        <v>30472551.853999998</v>
      </c>
      <c r="S190">
        <v>30515771.050000001</v>
      </c>
      <c r="T190">
        <v>30612509.103999998</v>
      </c>
      <c r="U190">
        <v>29969619.328000002</v>
      </c>
      <c r="V190">
        <v>29575564.984999999</v>
      </c>
      <c r="W190">
        <v>29791327.278000001</v>
      </c>
      <c r="X190">
        <v>29870579.66</v>
      </c>
      <c r="Y190">
        <v>29484517.745000001</v>
      </c>
      <c r="Z190">
        <v>31060206.454</v>
      </c>
      <c r="AA190">
        <v>30162107.844000001</v>
      </c>
      <c r="AB190">
        <v>29639367.513</v>
      </c>
      <c r="AC190">
        <v>28844755.851</v>
      </c>
      <c r="AD190">
        <v>28916441.533</v>
      </c>
      <c r="AE190">
        <v>28561059.583999999</v>
      </c>
      <c r="AF190">
        <v>27992715.370999999</v>
      </c>
      <c r="AG190">
        <v>27741263.938999999</v>
      </c>
      <c r="AH190">
        <v>27880550.623</v>
      </c>
    </row>
  </sheetData>
  <autoFilter ref="A1:AH190" xr:uid="{1EDE2B13-4A90-45D7-90FF-E7BDF4CD68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D319-C9A8-4D94-82B8-9A41DD87AD3B}">
  <dimension ref="A1:AH190"/>
  <sheetViews>
    <sheetView topLeftCell="A5" zoomScale="85" zoomScaleNormal="85" workbookViewId="0">
      <selection activeCell="E7" sqref="E7"/>
    </sheetView>
  </sheetViews>
  <sheetFormatPr defaultRowHeight="14.5" x14ac:dyDescent="0.35"/>
  <cols>
    <col min="5" max="5" width="11.81640625" bestFit="1" customWidth="1"/>
  </cols>
  <sheetData>
    <row r="1" spans="1:34" x14ac:dyDescent="0.35">
      <c r="A1" s="1" t="s">
        <v>74</v>
      </c>
      <c r="B1" s="1" t="s">
        <v>75</v>
      </c>
      <c r="C1" s="1" t="s">
        <v>613</v>
      </c>
      <c r="D1" s="1" t="s">
        <v>614</v>
      </c>
      <c r="E1" s="1" t="s">
        <v>368</v>
      </c>
      <c r="F1" s="49">
        <v>2018</v>
      </c>
      <c r="G1" s="49">
        <v>2017</v>
      </c>
      <c r="H1" s="49">
        <v>2016</v>
      </c>
      <c r="I1" s="49">
        <v>2015</v>
      </c>
      <c r="J1" s="49">
        <v>2014</v>
      </c>
      <c r="K1" s="49">
        <v>2013</v>
      </c>
      <c r="L1" s="49">
        <v>2012</v>
      </c>
      <c r="M1" s="49">
        <v>2011</v>
      </c>
      <c r="N1" s="49">
        <v>2010</v>
      </c>
      <c r="O1" s="49">
        <v>2009</v>
      </c>
      <c r="P1" s="49">
        <v>2008</v>
      </c>
      <c r="Q1" s="49">
        <v>2007</v>
      </c>
      <c r="R1" s="49">
        <v>2006</v>
      </c>
      <c r="S1" s="49">
        <v>2005</v>
      </c>
      <c r="T1" s="49">
        <v>2004</v>
      </c>
      <c r="U1" s="49">
        <v>2003</v>
      </c>
      <c r="V1" s="49">
        <v>2002</v>
      </c>
      <c r="W1" s="49">
        <v>2001</v>
      </c>
      <c r="X1" s="49">
        <v>2000</v>
      </c>
      <c r="Y1" s="49">
        <v>1999</v>
      </c>
      <c r="Z1" s="49">
        <v>1998</v>
      </c>
      <c r="AA1" s="49">
        <v>1997</v>
      </c>
      <c r="AB1" s="49">
        <v>1996</v>
      </c>
      <c r="AC1" s="49">
        <v>1995</v>
      </c>
      <c r="AD1" s="49">
        <v>1994</v>
      </c>
      <c r="AE1" s="49">
        <v>1993</v>
      </c>
      <c r="AF1" s="49">
        <v>1992</v>
      </c>
      <c r="AG1" s="49">
        <v>1991</v>
      </c>
      <c r="AH1" s="49">
        <v>1990</v>
      </c>
    </row>
    <row r="2" spans="1:34" x14ac:dyDescent="0.35">
      <c r="A2" t="s">
        <v>199</v>
      </c>
      <c r="B2" t="s">
        <v>77</v>
      </c>
      <c r="C2" t="s">
        <v>615</v>
      </c>
      <c r="D2" t="s">
        <v>620</v>
      </c>
      <c r="E2" t="str" cm="1">
        <f t="array" ref="E2">IFERROR(INDEX('Eurostat-EPS Mapping'!$G$3:$G$35,MATCH('Eurostat_nrg_bal_c EU27'!B2,'Eurostat-EPS Mapping'!$E$3:$E$35,0),0),"")</f>
        <v/>
      </c>
      <c r="F2">
        <v>5475973.1169999996</v>
      </c>
      <c r="G2">
        <v>5321776.7220000001</v>
      </c>
      <c r="H2">
        <v>5210347.0580000002</v>
      </c>
      <c r="I2">
        <v>5178522.1399999997</v>
      </c>
      <c r="J2">
        <v>5011705.6619999995</v>
      </c>
      <c r="K2">
        <v>5141285.42</v>
      </c>
      <c r="L2">
        <v>4977698.1749999998</v>
      </c>
      <c r="M2">
        <v>4535317.8289999999</v>
      </c>
      <c r="N2">
        <v>4706895.1639999999</v>
      </c>
      <c r="O2">
        <v>4298372.2470000004</v>
      </c>
      <c r="P2">
        <v>4134020.79</v>
      </c>
      <c r="Q2">
        <v>3845902.7629999998</v>
      </c>
      <c r="R2">
        <v>3534888.5550000002</v>
      </c>
      <c r="S2">
        <v>3315274.733</v>
      </c>
      <c r="T2">
        <v>3048649.7209999999</v>
      </c>
      <c r="U2">
        <v>2928442.9720000001</v>
      </c>
      <c r="V2">
        <v>2604806.9610000001</v>
      </c>
      <c r="W2">
        <v>2501865.1460000002</v>
      </c>
      <c r="X2">
        <v>2462888.9879999999</v>
      </c>
      <c r="Y2">
        <v>2392715.4810000001</v>
      </c>
      <c r="Z2">
        <v>2390873.2659999998</v>
      </c>
      <c r="AA2">
        <v>2354261.463</v>
      </c>
      <c r="AB2">
        <v>2250313.2960000001</v>
      </c>
      <c r="AC2">
        <v>2111590.9330000002</v>
      </c>
      <c r="AD2">
        <v>2024603.6810000001</v>
      </c>
      <c r="AE2">
        <v>2037776.2790000001</v>
      </c>
      <c r="AF2">
        <v>1888055.6950000001</v>
      </c>
      <c r="AG2">
        <v>1870015.1710000001</v>
      </c>
      <c r="AH2">
        <v>1792546.8</v>
      </c>
    </row>
    <row r="3" spans="1:34" x14ac:dyDescent="0.35">
      <c r="A3" t="s">
        <v>199</v>
      </c>
      <c r="B3" t="s">
        <v>79</v>
      </c>
      <c r="C3" t="s">
        <v>615</v>
      </c>
      <c r="D3" t="s">
        <v>621</v>
      </c>
      <c r="E3" t="str" cm="1">
        <f t="array" ref="E3">IFERROR(INDEX('Eurostat-EPS Mapping'!$G$3:$G$35,MATCH('Eurostat_nrg_bal_c EU27'!B3,'Eurostat-EPS Mapping'!$E$3:$E$35,0),0),"")</f>
        <v/>
      </c>
      <c r="F3">
        <v>4860476.0719999997</v>
      </c>
      <c r="G3">
        <v>5134217.4069999997</v>
      </c>
      <c r="H3">
        <v>5219657.1840000004</v>
      </c>
      <c r="I3">
        <v>5601133.4869999997</v>
      </c>
      <c r="J3">
        <v>5661700.6430000002</v>
      </c>
      <c r="K3">
        <v>5895443.8039999995</v>
      </c>
      <c r="L3">
        <v>6322966.6339999996</v>
      </c>
      <c r="M3">
        <v>6255895.2999999998</v>
      </c>
      <c r="N3">
        <v>6138745.5410000002</v>
      </c>
      <c r="O3">
        <v>6274272.5159999998</v>
      </c>
      <c r="P3">
        <v>6743017.2989999996</v>
      </c>
      <c r="Q3">
        <v>7087152.6129999999</v>
      </c>
      <c r="R3">
        <v>7232013.6720000003</v>
      </c>
      <c r="S3">
        <v>7404417.9440000001</v>
      </c>
      <c r="T3">
        <v>7575252.5729999999</v>
      </c>
      <c r="U3">
        <v>7737095.2489999998</v>
      </c>
      <c r="V3">
        <v>7788363.7989999996</v>
      </c>
      <c r="W3">
        <v>7840022.4809999997</v>
      </c>
      <c r="X3">
        <v>7945605.2939999998</v>
      </c>
      <c r="Y3">
        <v>8203702.9220000003</v>
      </c>
      <c r="Z3">
        <v>8666089.2589999996</v>
      </c>
      <c r="AA3">
        <v>9620607.5059999991</v>
      </c>
      <c r="AB3">
        <v>9764375.5820000004</v>
      </c>
      <c r="AC3">
        <v>9986240.5130000003</v>
      </c>
      <c r="AD3">
        <v>10048145.561000001</v>
      </c>
      <c r="AE3">
        <v>10507837.726</v>
      </c>
      <c r="AF3">
        <v>11161373.51</v>
      </c>
      <c r="AG3">
        <v>11702852.956</v>
      </c>
      <c r="AH3">
        <v>12790998.18</v>
      </c>
    </row>
    <row r="4" spans="1:34" x14ac:dyDescent="0.35">
      <c r="A4" t="s">
        <v>199</v>
      </c>
      <c r="B4" t="s">
        <v>81</v>
      </c>
      <c r="C4" t="s">
        <v>615</v>
      </c>
      <c r="D4" t="s">
        <v>622</v>
      </c>
      <c r="E4" t="str" cm="1">
        <f t="array" ref="E4">IFERROR(INDEX('Eurostat-EPS Mapping'!$G$3:$G$35,MATCH('Eurostat_nrg_bal_c EU27'!B4,'Eurostat-EPS Mapping'!$E$3:$E$35,0),0),"")</f>
        <v>hard coal</v>
      </c>
      <c r="F4">
        <v>30653.88</v>
      </c>
      <c r="G4">
        <v>38053.300000000003</v>
      </c>
      <c r="H4">
        <v>48109.86</v>
      </c>
      <c r="I4">
        <v>65221.061000000002</v>
      </c>
      <c r="J4">
        <v>86167.392000000007</v>
      </c>
      <c r="K4">
        <v>74716.385999999999</v>
      </c>
      <c r="L4">
        <v>102140.66</v>
      </c>
      <c r="M4">
        <v>107570.603</v>
      </c>
      <c r="N4">
        <v>117166.64</v>
      </c>
      <c r="O4">
        <v>129845.14</v>
      </c>
      <c r="P4">
        <v>115573.25</v>
      </c>
      <c r="Q4">
        <v>124398.3</v>
      </c>
      <c r="R4">
        <v>127383.87300000001</v>
      </c>
      <c r="S4">
        <v>134225.26</v>
      </c>
      <c r="T4">
        <v>131397.82999999999</v>
      </c>
      <c r="U4">
        <v>56402.67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199</v>
      </c>
      <c r="B5" t="s">
        <v>83</v>
      </c>
      <c r="C5" t="s">
        <v>615</v>
      </c>
      <c r="D5" t="s">
        <v>623</v>
      </c>
      <c r="E5" t="str" cm="1">
        <f t="array" ref="E5">IFERROR(INDEX('Eurostat-EPS Mapping'!$G$3:$G$35,MATCH('Eurostat_nrg_bal_c EU27'!B5,'Eurostat-EPS Mapping'!$E$3:$E$35,0),0),"")</f>
        <v>hard coal</v>
      </c>
      <c r="F5">
        <v>461350.87800000003</v>
      </c>
      <c r="G5">
        <v>519481.28499999997</v>
      </c>
      <c r="H5">
        <v>549677.70400000003</v>
      </c>
      <c r="I5">
        <v>611900.31000000006</v>
      </c>
      <c r="J5">
        <v>632184.04</v>
      </c>
      <c r="K5">
        <v>627696.36699999997</v>
      </c>
      <c r="L5">
        <v>676818.53399999999</v>
      </c>
      <c r="M5">
        <v>698406.56499999994</v>
      </c>
      <c r="N5">
        <v>752346.99199999997</v>
      </c>
      <c r="O5">
        <v>684385.9</v>
      </c>
      <c r="P5">
        <v>876218.44799999997</v>
      </c>
      <c r="Q5">
        <v>1020309.468</v>
      </c>
      <c r="R5">
        <v>1032261.339</v>
      </c>
      <c r="S5">
        <v>1059265.72</v>
      </c>
      <c r="T5">
        <v>1179757.662</v>
      </c>
      <c r="U5">
        <v>1200678.94</v>
      </c>
      <c r="V5">
        <v>1205416.0120000001</v>
      </c>
      <c r="W5">
        <v>1224859.922</v>
      </c>
      <c r="X5">
        <v>1284756.8770000001</v>
      </c>
      <c r="Y5">
        <v>1549354.9650000001</v>
      </c>
      <c r="Z5">
        <v>1614991.26</v>
      </c>
      <c r="AA5">
        <v>1864357.0379999999</v>
      </c>
      <c r="AB5">
        <v>1844283.02</v>
      </c>
      <c r="AC5">
        <v>2089779.2150000001</v>
      </c>
      <c r="AD5">
        <v>1980119.0179999999</v>
      </c>
      <c r="AE5">
        <v>2168348.8470000001</v>
      </c>
      <c r="AF5">
        <v>2321012.9559999998</v>
      </c>
      <c r="AG5">
        <v>2362025.8119999999</v>
      </c>
      <c r="AH5">
        <v>2648408.1430000002</v>
      </c>
    </row>
    <row r="6" spans="1:34" x14ac:dyDescent="0.35">
      <c r="A6" t="s">
        <v>199</v>
      </c>
      <c r="B6" t="s">
        <v>84</v>
      </c>
      <c r="C6" t="s">
        <v>615</v>
      </c>
      <c r="D6" t="s">
        <v>624</v>
      </c>
      <c r="E6" t="str" cm="1">
        <f t="array" ref="E6">IFERROR(INDEX('Eurostat-EPS Mapping'!$G$3:$G$35,MATCH('Eurostat_nrg_bal_c EU27'!B6,'Eurostat-EPS Mapping'!$E$3:$E$35,0),0),"")</f>
        <v>hard coal</v>
      </c>
      <c r="F6">
        <v>1214145.4210000001</v>
      </c>
      <c r="G6">
        <v>1284713.7560000001</v>
      </c>
      <c r="H6">
        <v>1420859.2760000001</v>
      </c>
      <c r="I6">
        <v>1503061.335</v>
      </c>
      <c r="J6">
        <v>1524809.7649999999</v>
      </c>
      <c r="K6">
        <v>1647850.449</v>
      </c>
      <c r="L6">
        <v>1794140.686</v>
      </c>
      <c r="M6">
        <v>1726270.213</v>
      </c>
      <c r="N6">
        <v>1758713.307</v>
      </c>
      <c r="O6">
        <v>1865401.0689999999</v>
      </c>
      <c r="P6">
        <v>2020247.254</v>
      </c>
      <c r="Q6">
        <v>2110056.1770000001</v>
      </c>
      <c r="R6">
        <v>2273707.98</v>
      </c>
      <c r="S6">
        <v>2420335.6290000002</v>
      </c>
      <c r="T6">
        <v>2350401.2089999998</v>
      </c>
      <c r="U6">
        <v>2545264.2799999998</v>
      </c>
      <c r="V6">
        <v>2656092.3289999999</v>
      </c>
      <c r="W6">
        <v>2736162.446</v>
      </c>
      <c r="X6">
        <v>2891063.28</v>
      </c>
      <c r="Y6">
        <v>3037909.182</v>
      </c>
      <c r="Z6">
        <v>3230131.3840000001</v>
      </c>
      <c r="AA6">
        <v>3718481.12</v>
      </c>
      <c r="AB6">
        <v>3738394.7149999999</v>
      </c>
      <c r="AC6">
        <v>3687236.2689999999</v>
      </c>
      <c r="AD6">
        <v>3732115.4309999999</v>
      </c>
      <c r="AE6">
        <v>3742794.1749999998</v>
      </c>
      <c r="AF6">
        <v>4057921.395</v>
      </c>
      <c r="AG6">
        <v>4154512.95</v>
      </c>
      <c r="AH6">
        <v>4304158.5760000004</v>
      </c>
    </row>
    <row r="7" spans="1:34" x14ac:dyDescent="0.35">
      <c r="A7" t="s">
        <v>199</v>
      </c>
      <c r="B7" t="s">
        <v>86</v>
      </c>
      <c r="C7" t="s">
        <v>615</v>
      </c>
      <c r="D7" t="s">
        <v>625</v>
      </c>
      <c r="E7" t="str" cm="1">
        <f t="array" ref="E7">IFERROR(INDEX('Eurostat-EPS Mapping'!$G$3:$G$35,MATCH('Eurostat_nrg_bal_c EU27'!B7,'Eurostat-EPS Mapping'!$E$3:$E$35,0),0),"")</f>
        <v>hard coal</v>
      </c>
      <c r="F7">
        <v>21859.442999999999</v>
      </c>
      <c r="G7">
        <v>24536.240000000002</v>
      </c>
      <c r="H7">
        <v>9869.6</v>
      </c>
      <c r="I7">
        <v>17890.395</v>
      </c>
      <c r="J7">
        <v>18784.16</v>
      </c>
      <c r="K7">
        <v>25341.742999999999</v>
      </c>
      <c r="L7">
        <v>32247.125</v>
      </c>
      <c r="M7">
        <v>32289.277999999998</v>
      </c>
      <c r="N7">
        <v>32145.063999999998</v>
      </c>
      <c r="O7">
        <v>32900.784</v>
      </c>
      <c r="P7">
        <v>37694.269</v>
      </c>
      <c r="Q7">
        <v>37061.904000000002</v>
      </c>
      <c r="R7">
        <v>42625.881000000001</v>
      </c>
      <c r="S7">
        <v>40968.947999999997</v>
      </c>
      <c r="T7">
        <v>41159.144999999997</v>
      </c>
      <c r="U7">
        <v>40128.686999999998</v>
      </c>
      <c r="V7">
        <v>45747.94</v>
      </c>
      <c r="W7">
        <v>42219.696000000004</v>
      </c>
      <c r="X7">
        <v>44137.17</v>
      </c>
      <c r="Y7">
        <v>67731.217999999993</v>
      </c>
      <c r="Z7">
        <v>75594.535999999993</v>
      </c>
      <c r="AA7">
        <v>82428.039999999994</v>
      </c>
      <c r="AB7">
        <v>117240.927</v>
      </c>
      <c r="AC7">
        <v>113144.465</v>
      </c>
      <c r="AD7">
        <v>99084.822</v>
      </c>
      <c r="AE7">
        <v>103297.976</v>
      </c>
      <c r="AF7">
        <v>95463.548999999999</v>
      </c>
      <c r="AG7">
        <v>93052.081999999995</v>
      </c>
      <c r="AH7">
        <v>62311.576999999997</v>
      </c>
    </row>
    <row r="8" spans="1:34" x14ac:dyDescent="0.35">
      <c r="A8" t="s">
        <v>199</v>
      </c>
      <c r="B8" t="s">
        <v>88</v>
      </c>
      <c r="C8" t="s">
        <v>615</v>
      </c>
      <c r="D8" t="s">
        <v>626</v>
      </c>
      <c r="E8" t="str" cm="1">
        <f t="array" ref="E8">IFERROR(INDEX('Eurostat-EPS Mapping'!$G$3:$G$35,MATCH('Eurostat_nrg_bal_c EU27'!B8,'Eurostat-EPS Mapping'!$E$3:$E$35,0),0),"")</f>
        <v>lignite</v>
      </c>
      <c r="F8">
        <v>3132466.45</v>
      </c>
      <c r="G8">
        <v>3267432.8250000002</v>
      </c>
      <c r="H8">
        <v>3191140.7439999999</v>
      </c>
      <c r="I8">
        <v>3403060.3859999999</v>
      </c>
      <c r="J8">
        <v>3399755.2859999998</v>
      </c>
      <c r="K8">
        <v>3519838.8590000002</v>
      </c>
      <c r="L8">
        <v>3717619.6290000002</v>
      </c>
      <c r="M8">
        <v>3691358.6409999998</v>
      </c>
      <c r="N8">
        <v>3478373.5380000002</v>
      </c>
      <c r="O8">
        <v>3561739.6230000001</v>
      </c>
      <c r="P8">
        <v>3693284.0780000002</v>
      </c>
      <c r="Q8">
        <v>3795326.764</v>
      </c>
      <c r="R8">
        <v>3756034.5989999999</v>
      </c>
      <c r="S8">
        <v>3749622.3870000001</v>
      </c>
      <c r="T8">
        <v>3872536.727</v>
      </c>
      <c r="U8">
        <v>3894620.6719999998</v>
      </c>
      <c r="V8">
        <v>3881107.5180000002</v>
      </c>
      <c r="W8">
        <v>3836780.4169999999</v>
      </c>
      <c r="X8">
        <v>3725647.9670000002</v>
      </c>
      <c r="Y8">
        <v>3548707.557</v>
      </c>
      <c r="Z8">
        <v>3745372.0789999999</v>
      </c>
      <c r="AA8">
        <v>3955341.3080000002</v>
      </c>
      <c r="AB8">
        <v>4064456.92</v>
      </c>
      <c r="AC8">
        <v>4096080.5639999998</v>
      </c>
      <c r="AD8">
        <v>4236826.29</v>
      </c>
      <c r="AE8">
        <v>4493396.7280000001</v>
      </c>
      <c r="AF8">
        <v>4686975.6100000003</v>
      </c>
      <c r="AG8">
        <v>5093262.1119999997</v>
      </c>
      <c r="AH8">
        <v>5776119.8839999996</v>
      </c>
    </row>
    <row r="9" spans="1:34" x14ac:dyDescent="0.35">
      <c r="A9" t="s">
        <v>199</v>
      </c>
      <c r="B9" t="s">
        <v>111</v>
      </c>
      <c r="C9" t="s">
        <v>615</v>
      </c>
      <c r="D9" t="s">
        <v>627</v>
      </c>
      <c r="E9" t="str" cm="1">
        <f t="array" ref="E9">IFERROR(INDEX('Eurostat-EPS Mapping'!$G$3:$G$35,MATCH('Eurostat_nrg_bal_c EU27'!B9,'Eurostat-EPS Mapping'!$E$3:$E$35,0),0),"")</f>
        <v/>
      </c>
      <c r="F9">
        <v>9220942.4839999992</v>
      </c>
      <c r="G9">
        <v>9775540.7449999992</v>
      </c>
      <c r="H9">
        <v>10042904.574999999</v>
      </c>
      <c r="I9">
        <v>10549499.153000001</v>
      </c>
      <c r="J9">
        <v>11265496.865</v>
      </c>
      <c r="K9">
        <v>12087753.221000001</v>
      </c>
      <c r="L9">
        <v>12438967.051999999</v>
      </c>
      <c r="M9">
        <v>12631663.524</v>
      </c>
      <c r="N9">
        <v>12852973.204</v>
      </c>
      <c r="O9">
        <v>12713438.494000001</v>
      </c>
      <c r="P9">
        <v>13567978.869999999</v>
      </c>
      <c r="Q9">
        <v>13789217.018999999</v>
      </c>
      <c r="R9">
        <v>14301368.857999999</v>
      </c>
      <c r="S9">
        <v>14554349.867000001</v>
      </c>
      <c r="T9">
        <v>14981658.854</v>
      </c>
      <c r="U9">
        <v>14801189.435000001</v>
      </c>
      <c r="V9">
        <v>15015047.056</v>
      </c>
      <c r="W9">
        <v>14915276.155999999</v>
      </c>
      <c r="X9">
        <v>14971536.548</v>
      </c>
      <c r="Y9">
        <v>15227066.545</v>
      </c>
      <c r="Z9">
        <v>15784003.584000001</v>
      </c>
      <c r="AA9">
        <v>17114093.671</v>
      </c>
      <c r="AB9">
        <v>17647716.646000002</v>
      </c>
      <c r="AC9">
        <v>17517971.289000001</v>
      </c>
      <c r="AD9">
        <v>17475489.486000001</v>
      </c>
      <c r="AE9">
        <v>17989605.074999999</v>
      </c>
      <c r="AF9">
        <v>18588407.677000001</v>
      </c>
      <c r="AG9">
        <v>19224754.087000001</v>
      </c>
      <c r="AH9">
        <v>20194200.418000001</v>
      </c>
    </row>
    <row r="10" spans="1:34" x14ac:dyDescent="0.35">
      <c r="A10" t="s">
        <v>199</v>
      </c>
      <c r="B10" t="s">
        <v>112</v>
      </c>
      <c r="C10" t="s">
        <v>615</v>
      </c>
      <c r="D10" t="s">
        <v>628</v>
      </c>
      <c r="E10" t="str" cm="1">
        <f t="array" ref="E10">IFERROR(INDEX('Eurostat-EPS Mapping'!$G$3:$G$35,MATCH('Eurostat_nrg_bal_c EU27'!B10,'Eurostat-EPS Mapping'!$E$3:$E$35,0),0),"")</f>
        <v>natural gas</v>
      </c>
      <c r="F10">
        <v>2478395.1359999999</v>
      </c>
      <c r="G10">
        <v>2788822.8659999999</v>
      </c>
      <c r="H10">
        <v>2990892.12</v>
      </c>
      <c r="I10">
        <v>3030350.7250000001</v>
      </c>
      <c r="J10">
        <v>3595063.6949999998</v>
      </c>
      <c r="K10">
        <v>4164252.2119999998</v>
      </c>
      <c r="L10">
        <v>4161854.8360000001</v>
      </c>
      <c r="M10">
        <v>4307102.6579999998</v>
      </c>
      <c r="N10">
        <v>4584699.4649999999</v>
      </c>
      <c r="O10">
        <v>4320426.1169999996</v>
      </c>
      <c r="P10">
        <v>4625207.2640000004</v>
      </c>
      <c r="Q10">
        <v>4403166.977</v>
      </c>
      <c r="R10">
        <v>4625806.1639999999</v>
      </c>
      <c r="S10">
        <v>4652299.5149999997</v>
      </c>
      <c r="T10">
        <v>4940845.7390000001</v>
      </c>
      <c r="U10">
        <v>4556882.199</v>
      </c>
      <c r="V10">
        <v>4728997.9309999999</v>
      </c>
      <c r="W10">
        <v>4791498.2309999997</v>
      </c>
      <c r="X10">
        <v>4698886.0070000002</v>
      </c>
      <c r="Y10">
        <v>4819321.5140000004</v>
      </c>
      <c r="Z10">
        <v>5026072.7439999999</v>
      </c>
      <c r="AA10">
        <v>5261924.18</v>
      </c>
      <c r="AB10">
        <v>5695804.0279999999</v>
      </c>
      <c r="AC10">
        <v>5328786.0360000003</v>
      </c>
      <c r="AD10">
        <v>5240338.0659999996</v>
      </c>
      <c r="AE10">
        <v>5426543.7060000002</v>
      </c>
      <c r="AF10">
        <v>5308224.9400000004</v>
      </c>
      <c r="AG10">
        <v>5381871.5300000003</v>
      </c>
      <c r="AH10">
        <v>5152579.7659999998</v>
      </c>
    </row>
    <row r="11" spans="1:34" x14ac:dyDescent="0.35">
      <c r="A11" t="s">
        <v>199</v>
      </c>
      <c r="B11" t="s">
        <v>113</v>
      </c>
      <c r="C11" t="s">
        <v>615</v>
      </c>
      <c r="D11" t="s">
        <v>629</v>
      </c>
      <c r="E11" t="str" cm="1">
        <f t="array" ref="E11">IFERROR(INDEX('Eurostat-EPS Mapping'!$G$3:$G$35,MATCH('Eurostat_nrg_bal_c EU27'!B11,'Eurostat-EPS Mapping'!$E$3:$E$35,0),0),"")</f>
        <v/>
      </c>
      <c r="F11">
        <v>45041.989000000001</v>
      </c>
      <c r="G11">
        <v>47402.226000000002</v>
      </c>
      <c r="H11">
        <v>45617.22</v>
      </c>
      <c r="I11">
        <v>41788.006000000001</v>
      </c>
      <c r="J11">
        <v>36397.266000000003</v>
      </c>
      <c r="K11">
        <v>34446.158000000003</v>
      </c>
      <c r="L11">
        <v>32199.686000000002</v>
      </c>
      <c r="M11">
        <v>30845.107</v>
      </c>
      <c r="N11">
        <v>30391.279999999999</v>
      </c>
      <c r="O11">
        <v>24949.047999999999</v>
      </c>
      <c r="P11">
        <v>29667.133000000002</v>
      </c>
      <c r="Q11">
        <v>25058.629000000001</v>
      </c>
      <c r="R11">
        <v>23090.755000000001</v>
      </c>
      <c r="S11">
        <v>22412.624</v>
      </c>
      <c r="T11">
        <v>19267.400000000001</v>
      </c>
      <c r="U11">
        <v>14087.2</v>
      </c>
      <c r="V11">
        <v>13055.6</v>
      </c>
      <c r="W11">
        <v>9495</v>
      </c>
      <c r="X11">
        <v>10800</v>
      </c>
      <c r="Y11">
        <v>5482</v>
      </c>
      <c r="Z11">
        <v>5189.3999999999996</v>
      </c>
      <c r="AA11">
        <v>4135.8</v>
      </c>
      <c r="AB11">
        <v>3743.8</v>
      </c>
      <c r="AC11">
        <v>2715.8</v>
      </c>
      <c r="AD11">
        <v>1662.4</v>
      </c>
      <c r="AE11">
        <v>2067.4</v>
      </c>
      <c r="AF11">
        <v>3895.4</v>
      </c>
      <c r="AG11">
        <v>3627.8</v>
      </c>
      <c r="AH11">
        <v>3826.6</v>
      </c>
    </row>
    <row r="12" spans="1:34" x14ac:dyDescent="0.35">
      <c r="A12" t="s">
        <v>199</v>
      </c>
      <c r="B12" t="s">
        <v>200</v>
      </c>
      <c r="C12" t="s">
        <v>615</v>
      </c>
      <c r="D12" t="s">
        <v>630</v>
      </c>
      <c r="E12" t="str" cm="1">
        <f t="array" ref="E12">IFERROR(INDEX('Eurostat-EPS Mapping'!$G$3:$G$35,MATCH('Eurostat_nrg_bal_c EU27'!B12,'Eurostat-EPS Mapping'!$E$3:$E$35,0),0),"")</f>
        <v>nuclear</v>
      </c>
      <c r="F12">
        <v>8174627.0190000003</v>
      </c>
      <c r="G12">
        <v>8160025.3439999996</v>
      </c>
      <c r="H12">
        <v>8250206.2910000002</v>
      </c>
      <c r="I12">
        <v>8531930.193</v>
      </c>
      <c r="J12">
        <v>8748994.5820000004</v>
      </c>
      <c r="K12">
        <v>8646330.0930000003</v>
      </c>
      <c r="L12">
        <v>8724135.4680000003</v>
      </c>
      <c r="M12">
        <v>9016102.6989999991</v>
      </c>
      <c r="N12">
        <v>9195080.1989999991</v>
      </c>
      <c r="O12">
        <v>8898772.693</v>
      </c>
      <c r="P12">
        <v>9574006.1999999993</v>
      </c>
      <c r="Q12">
        <v>9439366.1999999993</v>
      </c>
      <c r="R12">
        <v>9895477.8000000007</v>
      </c>
      <c r="S12">
        <v>9913264.8000000007</v>
      </c>
      <c r="T12">
        <v>10046747.4</v>
      </c>
      <c r="U12">
        <v>9814276.1999999993</v>
      </c>
      <c r="V12">
        <v>9761861.4000000004</v>
      </c>
      <c r="W12">
        <v>9616662.5999999996</v>
      </c>
      <c r="X12">
        <v>9296847</v>
      </c>
      <c r="Y12">
        <v>9171373.8000000007</v>
      </c>
      <c r="Z12">
        <v>9010857</v>
      </c>
      <c r="AA12">
        <v>9079330.8000000007</v>
      </c>
      <c r="AB12">
        <v>8990828.4000000004</v>
      </c>
      <c r="AC12">
        <v>8563326.5999999996</v>
      </c>
      <c r="AD12">
        <v>8330859.5999999996</v>
      </c>
      <c r="AE12">
        <v>8356761</v>
      </c>
      <c r="AF12">
        <v>8116030.7999999998</v>
      </c>
      <c r="AG12">
        <v>8099946.5999999996</v>
      </c>
      <c r="AH12">
        <v>7895476.2000000002</v>
      </c>
    </row>
    <row r="13" spans="1:34" x14ac:dyDescent="0.35">
      <c r="A13" t="s">
        <v>199</v>
      </c>
      <c r="B13" t="s">
        <v>115</v>
      </c>
      <c r="C13" t="s">
        <v>615</v>
      </c>
      <c r="D13" t="s">
        <v>631</v>
      </c>
      <c r="E13" t="str" cm="1">
        <f t="array" ref="E13">IFERROR(INDEX('Eurostat-EPS Mapping'!$G$3:$G$35,MATCH('Eurostat_nrg_bal_c EU27'!B13,'Eurostat-EPS Mapping'!$E$3:$E$35,0),0),"")</f>
        <v/>
      </c>
      <c r="F13">
        <v>1026647.035</v>
      </c>
      <c r="G13">
        <v>1048835.3319999999</v>
      </c>
      <c r="H13">
        <v>1056909.996</v>
      </c>
      <c r="I13">
        <v>1183394.774</v>
      </c>
      <c r="J13">
        <v>1213891.2849999999</v>
      </c>
      <c r="K13">
        <v>1230210.8640000001</v>
      </c>
      <c r="L13">
        <v>1266739.196</v>
      </c>
      <c r="M13">
        <v>1315734.6680000001</v>
      </c>
      <c r="N13">
        <v>1385980.8060000001</v>
      </c>
      <c r="O13">
        <v>1452071.666</v>
      </c>
      <c r="P13">
        <v>1591351.219</v>
      </c>
      <c r="Q13">
        <v>1702550.83</v>
      </c>
      <c r="R13">
        <v>1795203</v>
      </c>
      <c r="S13">
        <v>1920956.111</v>
      </c>
      <c r="T13">
        <v>1964598.7379999999</v>
      </c>
      <c r="U13">
        <v>1984274.3489999999</v>
      </c>
      <c r="V13">
        <v>1980477.219</v>
      </c>
      <c r="W13">
        <v>1774733.61</v>
      </c>
      <c r="X13">
        <v>1865926.095</v>
      </c>
      <c r="Y13">
        <v>1714214.2080000001</v>
      </c>
      <c r="Z13">
        <v>1670579.888</v>
      </c>
      <c r="AA13">
        <v>1687358.11</v>
      </c>
      <c r="AB13">
        <v>1642763.361</v>
      </c>
      <c r="AC13">
        <v>1657257.9950000001</v>
      </c>
      <c r="AD13">
        <v>1678928.584</v>
      </c>
      <c r="AE13">
        <v>1618139.952</v>
      </c>
      <c r="AF13">
        <v>1620952.071</v>
      </c>
      <c r="AG13">
        <v>1646933.851</v>
      </c>
      <c r="AH13">
        <v>1692094.7320000001</v>
      </c>
    </row>
    <row r="14" spans="1:34" x14ac:dyDescent="0.35">
      <c r="A14" t="s">
        <v>199</v>
      </c>
      <c r="B14" t="s">
        <v>117</v>
      </c>
      <c r="C14" t="s">
        <v>615</v>
      </c>
      <c r="D14" t="s">
        <v>632</v>
      </c>
      <c r="E14" t="str" cm="1">
        <f t="array" ref="E14">IFERROR(INDEX('Eurostat-EPS Mapping'!$G$3:$G$35,MATCH('Eurostat_nrg_bal_c EU27'!B14,'Eurostat-EPS Mapping'!$E$3:$E$35,0),0),"")</f>
        <v>crude oil</v>
      </c>
      <c r="F14">
        <v>895490.66500000004</v>
      </c>
      <c r="G14">
        <v>923604.11499999999</v>
      </c>
      <c r="H14">
        <v>936893.75800000003</v>
      </c>
      <c r="I14">
        <v>1066776.9480000001</v>
      </c>
      <c r="J14">
        <v>1108722.6740000001</v>
      </c>
      <c r="K14">
        <v>1117054.9129999999</v>
      </c>
      <c r="L14">
        <v>1141932.9369999999</v>
      </c>
      <c r="M14">
        <v>1185020.727</v>
      </c>
      <c r="N14">
        <v>1240310.3859999999</v>
      </c>
      <c r="O14">
        <v>1289873.8149999999</v>
      </c>
      <c r="P14">
        <v>1412155.281</v>
      </c>
      <c r="Q14">
        <v>1516317.257</v>
      </c>
      <c r="R14">
        <v>1579755.3529999999</v>
      </c>
      <c r="S14">
        <v>1704094.611</v>
      </c>
      <c r="T14">
        <v>1779101.997</v>
      </c>
      <c r="U14">
        <v>1760633.098</v>
      </c>
      <c r="V14">
        <v>1757854.9350000001</v>
      </c>
      <c r="W14">
        <v>1609689.8929999999</v>
      </c>
      <c r="X14">
        <v>1673888.3670000001</v>
      </c>
      <c r="Y14">
        <v>1526664.21</v>
      </c>
      <c r="Z14">
        <v>1483177.6569999999</v>
      </c>
      <c r="AA14">
        <v>1500143.26</v>
      </c>
      <c r="AB14">
        <v>1469401.0530000001</v>
      </c>
      <c r="AC14">
        <v>1476511.2490000001</v>
      </c>
      <c r="AD14">
        <v>1499715.013</v>
      </c>
      <c r="AE14">
        <v>1443724.3189999999</v>
      </c>
      <c r="AF14">
        <v>1450552.365</v>
      </c>
      <c r="AG14">
        <v>1478339.1769999999</v>
      </c>
      <c r="AH14">
        <v>1523104.5959999999</v>
      </c>
    </row>
    <row r="15" spans="1:34" x14ac:dyDescent="0.35">
      <c r="A15" t="s">
        <v>199</v>
      </c>
      <c r="B15" t="s">
        <v>118</v>
      </c>
      <c r="C15" t="s">
        <v>615</v>
      </c>
      <c r="D15" t="s">
        <v>633</v>
      </c>
      <c r="E15" t="str" cm="1">
        <f t="array" ref="E15">IFERROR(INDEX('Eurostat-EPS Mapping'!$G$3:$G$35,MATCH('Eurostat_nrg_bal_c EU27'!B15,'Eurostat-EPS Mapping'!$E$3:$E$35,0),0),"")</f>
        <v/>
      </c>
      <c r="F15">
        <v>27419.557000000001</v>
      </c>
      <c r="G15">
        <v>32081.757000000001</v>
      </c>
      <c r="H15">
        <v>32820.021000000001</v>
      </c>
      <c r="I15">
        <v>36210.745000000003</v>
      </c>
      <c r="J15">
        <v>34723.129000000001</v>
      </c>
      <c r="K15">
        <v>38496.847000000002</v>
      </c>
      <c r="L15">
        <v>42611.338000000003</v>
      </c>
      <c r="M15">
        <v>46045.182999999997</v>
      </c>
      <c r="N15">
        <v>50747.506000000001</v>
      </c>
      <c r="O15">
        <v>53707.847000000002</v>
      </c>
      <c r="P15">
        <v>57814.25</v>
      </c>
      <c r="Q15">
        <v>62859.142</v>
      </c>
      <c r="R15">
        <v>74275.938999999998</v>
      </c>
      <c r="S15">
        <v>83669.414999999994</v>
      </c>
      <c r="T15">
        <v>88979.319000000003</v>
      </c>
      <c r="U15">
        <v>86348.35</v>
      </c>
      <c r="V15">
        <v>94750.706000000006</v>
      </c>
      <c r="W15">
        <v>94826.437000000005</v>
      </c>
      <c r="X15">
        <v>99484.702999999994</v>
      </c>
      <c r="Y15">
        <v>100627.819</v>
      </c>
      <c r="Z15">
        <v>105137.726</v>
      </c>
      <c r="AA15">
        <v>107616.423</v>
      </c>
      <c r="AB15">
        <v>110968.514</v>
      </c>
      <c r="AC15">
        <v>112700.966</v>
      </c>
      <c r="AD15">
        <v>109143.76700000001</v>
      </c>
      <c r="AE15">
        <v>99253.421000000002</v>
      </c>
      <c r="AF15">
        <v>95385.547999999995</v>
      </c>
      <c r="AG15">
        <v>85994.282000000007</v>
      </c>
      <c r="AH15">
        <v>87090.006999999998</v>
      </c>
    </row>
    <row r="16" spans="1:34" x14ac:dyDescent="0.35">
      <c r="A16" t="s">
        <v>199</v>
      </c>
      <c r="B16" t="s">
        <v>121</v>
      </c>
      <c r="C16" t="s">
        <v>615</v>
      </c>
      <c r="D16" t="s">
        <v>634</v>
      </c>
      <c r="E16" t="str" cm="1">
        <f t="array" ref="E16">IFERROR(INDEX('Eurostat-EPS Mapping'!$G$3:$G$35,MATCH('Eurostat_nrg_bal_c EU27'!B16,'Eurostat-EPS Mapping'!$E$3:$E$35,0),0),"")</f>
        <v/>
      </c>
      <c r="F16">
        <v>103736.81299999999</v>
      </c>
      <c r="G16">
        <v>93149.46</v>
      </c>
      <c r="H16">
        <v>87196.217000000004</v>
      </c>
      <c r="I16">
        <v>80167.081000000006</v>
      </c>
      <c r="J16">
        <v>70285.482000000004</v>
      </c>
      <c r="K16">
        <v>74659.104000000007</v>
      </c>
      <c r="L16">
        <v>79474.921000000002</v>
      </c>
      <c r="M16">
        <v>84428.758000000002</v>
      </c>
      <c r="N16">
        <v>94922.914000000004</v>
      </c>
      <c r="O16">
        <v>108490.004</v>
      </c>
      <c r="P16">
        <v>121381.689</v>
      </c>
      <c r="Q16">
        <v>112604.432</v>
      </c>
      <c r="R16">
        <v>109636.709</v>
      </c>
      <c r="S16">
        <v>109732.086</v>
      </c>
      <c r="T16">
        <v>85509.922000000006</v>
      </c>
      <c r="U16">
        <v>77070.400999999998</v>
      </c>
      <c r="V16">
        <v>67309.077999999994</v>
      </c>
      <c r="W16">
        <v>62780.411999999997</v>
      </c>
      <c r="X16">
        <v>84225.553</v>
      </c>
      <c r="Y16">
        <v>79272.179000000004</v>
      </c>
      <c r="Z16">
        <v>71299.505000000005</v>
      </c>
      <c r="AA16">
        <v>67953.426999999996</v>
      </c>
      <c r="AB16">
        <v>61118.794000000002</v>
      </c>
      <c r="AC16">
        <v>62648.28</v>
      </c>
      <c r="AD16">
        <v>66117.304000000004</v>
      </c>
      <c r="AE16">
        <v>70742.212</v>
      </c>
      <c r="AF16">
        <v>70339.157999999996</v>
      </c>
      <c r="AG16">
        <v>77882.892000000007</v>
      </c>
      <c r="AH16">
        <v>76205.129000000001</v>
      </c>
    </row>
    <row r="17" spans="1:34" x14ac:dyDescent="0.35">
      <c r="A17" t="s">
        <v>199</v>
      </c>
      <c r="B17" t="s">
        <v>123</v>
      </c>
      <c r="C17" t="s">
        <v>615</v>
      </c>
      <c r="D17" t="s">
        <v>635</v>
      </c>
      <c r="E17" t="str" cm="1">
        <f t="array" ref="E17">IFERROR(INDEX('Eurostat-EPS Mapping'!$G$3:$G$35,MATCH('Eurostat_nrg_bal_c EU27'!B17,'Eurostat-EPS Mapping'!$E$3:$E$35,0),0),"")</f>
        <v/>
      </c>
      <c r="F17">
        <v>0</v>
      </c>
      <c r="G17">
        <v>0</v>
      </c>
      <c r="H17">
        <v>0</v>
      </c>
      <c r="I17">
        <v>240</v>
      </c>
      <c r="J17">
        <v>160</v>
      </c>
      <c r="K17">
        <v>0</v>
      </c>
      <c r="L17">
        <v>2720</v>
      </c>
      <c r="M17">
        <v>240</v>
      </c>
      <c r="N17">
        <v>0</v>
      </c>
      <c r="O17">
        <v>0</v>
      </c>
      <c r="P17">
        <v>0</v>
      </c>
      <c r="Q17">
        <v>10770</v>
      </c>
      <c r="R17">
        <v>31535</v>
      </c>
      <c r="S17">
        <v>23460</v>
      </c>
      <c r="T17">
        <v>11007.5</v>
      </c>
      <c r="U17">
        <v>60222.5</v>
      </c>
      <c r="V17">
        <v>60562.5</v>
      </c>
      <c r="W17">
        <v>7436.8680000000004</v>
      </c>
      <c r="X17">
        <v>8327.4719999999998</v>
      </c>
      <c r="Y17">
        <v>7650</v>
      </c>
      <c r="Z17">
        <v>10965</v>
      </c>
      <c r="AA17">
        <v>11645</v>
      </c>
      <c r="AB17">
        <v>1275</v>
      </c>
      <c r="AC17">
        <v>5397.5</v>
      </c>
      <c r="AD17">
        <v>3952.5</v>
      </c>
      <c r="AE17">
        <v>4420</v>
      </c>
      <c r="AF17">
        <v>4675</v>
      </c>
      <c r="AG17">
        <v>4717.5</v>
      </c>
      <c r="AH17">
        <v>5695</v>
      </c>
    </row>
    <row r="18" spans="1:34" x14ac:dyDescent="0.35">
      <c r="A18" t="s">
        <v>199</v>
      </c>
      <c r="B18" t="s">
        <v>154</v>
      </c>
      <c r="C18" t="s">
        <v>615</v>
      </c>
      <c r="D18" t="s">
        <v>636</v>
      </c>
      <c r="E18" t="str" cm="1">
        <f t="array" ref="E18">IFERROR(INDEX('Eurostat-EPS Mapping'!$G$3:$G$35,MATCH('Eurostat_nrg_bal_c EU27'!B18,'Eurostat-EPS Mapping'!$E$3:$E$35,0),0),"")</f>
        <v>lignite</v>
      </c>
      <c r="F18">
        <v>119987.916</v>
      </c>
      <c r="G18">
        <v>67147.087</v>
      </c>
      <c r="H18">
        <v>65295.002</v>
      </c>
      <c r="I18">
        <v>74056.468999999997</v>
      </c>
      <c r="J18">
        <v>117849.96400000001</v>
      </c>
      <c r="K18">
        <v>138395.087</v>
      </c>
      <c r="L18">
        <v>63365.131999999998</v>
      </c>
      <c r="M18">
        <v>116110.735</v>
      </c>
      <c r="N18">
        <v>132176.91800000001</v>
      </c>
      <c r="O18">
        <v>129217.837</v>
      </c>
      <c r="P18">
        <v>85464.758000000002</v>
      </c>
      <c r="Q18">
        <v>84685.152000000002</v>
      </c>
      <c r="R18">
        <v>181259.671</v>
      </c>
      <c r="S18">
        <v>139361.33100000001</v>
      </c>
      <c r="T18">
        <v>91264.187999999995</v>
      </c>
      <c r="U18">
        <v>136526.18799999999</v>
      </c>
      <c r="V18">
        <v>136890.55799999999</v>
      </c>
      <c r="W18">
        <v>121125.349</v>
      </c>
      <c r="X18">
        <v>98644.778000000006</v>
      </c>
      <c r="Y18">
        <v>147837.87899999999</v>
      </c>
      <c r="Z18">
        <v>63743.379000000001</v>
      </c>
      <c r="AA18">
        <v>161342.78700000001</v>
      </c>
      <c r="AB18">
        <v>164379.87599999999</v>
      </c>
      <c r="AC18">
        <v>175183.842</v>
      </c>
      <c r="AD18">
        <v>160532.40100000001</v>
      </c>
      <c r="AE18">
        <v>111302.443</v>
      </c>
      <c r="AF18">
        <v>138784.943</v>
      </c>
      <c r="AG18">
        <v>115277.681</v>
      </c>
      <c r="AH18">
        <v>157007.277</v>
      </c>
    </row>
    <row r="19" spans="1:34" x14ac:dyDescent="0.35">
      <c r="A19" t="s">
        <v>199</v>
      </c>
      <c r="B19" t="s">
        <v>156</v>
      </c>
      <c r="C19" t="s">
        <v>615</v>
      </c>
      <c r="D19" t="s">
        <v>637</v>
      </c>
      <c r="E19" t="str" cm="1">
        <f t="array" ref="E19">IFERROR(INDEX('Eurostat-EPS Mapping'!$G$3:$G$35,MATCH('Eurostat_nrg_bal_c EU27'!B19,'Eurostat-EPS Mapping'!$E$3:$E$35,0),0),"")</f>
        <v/>
      </c>
      <c r="F19">
        <v>119987.916</v>
      </c>
      <c r="G19">
        <v>67147.087</v>
      </c>
      <c r="H19">
        <v>65295.002</v>
      </c>
      <c r="I19">
        <v>74056.468999999997</v>
      </c>
      <c r="J19">
        <v>117849.96400000001</v>
      </c>
      <c r="K19">
        <v>138395.087</v>
      </c>
      <c r="L19">
        <v>63365.131999999998</v>
      </c>
      <c r="M19">
        <v>116110.735</v>
      </c>
      <c r="N19">
        <v>132176.91800000001</v>
      </c>
      <c r="O19">
        <v>129217.837</v>
      </c>
      <c r="P19">
        <v>85464.758000000002</v>
      </c>
      <c r="Q19">
        <v>84685.152000000002</v>
      </c>
      <c r="R19">
        <v>181259.671</v>
      </c>
      <c r="S19">
        <v>139361.33100000001</v>
      </c>
      <c r="T19">
        <v>91264.187999999995</v>
      </c>
      <c r="U19">
        <v>136526.18799999999</v>
      </c>
      <c r="V19">
        <v>136890.55799999999</v>
      </c>
      <c r="W19">
        <v>121125.349</v>
      </c>
      <c r="X19">
        <v>98644.778000000006</v>
      </c>
      <c r="Y19">
        <v>147837.87899999999</v>
      </c>
      <c r="Z19">
        <v>63743.379000000001</v>
      </c>
      <c r="AA19">
        <v>161342.78700000001</v>
      </c>
      <c r="AB19">
        <v>164379.87599999999</v>
      </c>
      <c r="AC19">
        <v>175183.842</v>
      </c>
      <c r="AD19">
        <v>160532.40100000001</v>
      </c>
      <c r="AE19">
        <v>111302.443</v>
      </c>
      <c r="AF19">
        <v>138784.943</v>
      </c>
      <c r="AG19">
        <v>115277.681</v>
      </c>
      <c r="AH19">
        <v>157007.277</v>
      </c>
    </row>
    <row r="20" spans="1:34" x14ac:dyDescent="0.35">
      <c r="A20" t="s">
        <v>199</v>
      </c>
      <c r="B20" t="s">
        <v>160</v>
      </c>
      <c r="C20" t="s">
        <v>615</v>
      </c>
      <c r="D20" t="s">
        <v>638</v>
      </c>
      <c r="E20" t="str" cm="1">
        <f t="array" ref="E20">IFERROR(INDEX('Eurostat-EPS Mapping'!$G$3:$G$35,MATCH('Eurostat_nrg_bal_c EU27'!B20,'Eurostat-EPS Mapping'!$E$3:$E$35,0),0),"")</f>
        <v>biomass</v>
      </c>
      <c r="F20">
        <v>3897305.727</v>
      </c>
      <c r="G20">
        <v>3768301.7560000001</v>
      </c>
      <c r="H20">
        <v>3729583.8909999998</v>
      </c>
      <c r="I20">
        <v>3707418.142</v>
      </c>
      <c r="J20">
        <v>3556109.781</v>
      </c>
      <c r="K20">
        <v>3786986.7420000001</v>
      </c>
      <c r="L20">
        <v>3753182.7889999999</v>
      </c>
      <c r="M20">
        <v>3425522.003</v>
      </c>
      <c r="N20">
        <v>3638121.446</v>
      </c>
      <c r="O20">
        <v>3339515.4679999999</v>
      </c>
      <c r="P20">
        <v>3290178.858</v>
      </c>
      <c r="Q20">
        <v>3095349.7659999998</v>
      </c>
      <c r="R20">
        <v>2940070.4670000002</v>
      </c>
      <c r="S20">
        <v>2830572.6710000001</v>
      </c>
      <c r="T20">
        <v>2654281.0490000001</v>
      </c>
      <c r="U20">
        <v>2580672.2179999999</v>
      </c>
      <c r="V20">
        <v>2302084.7200000002</v>
      </c>
      <c r="W20">
        <v>2239030.7579999999</v>
      </c>
      <c r="X20">
        <v>2230447.7069999999</v>
      </c>
      <c r="Y20">
        <v>2187978.8859999999</v>
      </c>
      <c r="Z20">
        <v>2202217.253</v>
      </c>
      <c r="AA20">
        <v>2172811.023</v>
      </c>
      <c r="AB20">
        <v>2085259.335</v>
      </c>
      <c r="AC20">
        <v>1963830.4809999999</v>
      </c>
      <c r="AD20">
        <v>1895696.6470000001</v>
      </c>
      <c r="AE20">
        <v>1915024</v>
      </c>
      <c r="AF20">
        <v>1773824</v>
      </c>
      <c r="AG20">
        <v>1761418.311</v>
      </c>
      <c r="AH20">
        <v>1687902</v>
      </c>
    </row>
    <row r="21" spans="1:34" x14ac:dyDescent="0.35">
      <c r="A21" t="s">
        <v>199</v>
      </c>
      <c r="B21" t="s">
        <v>166</v>
      </c>
      <c r="C21" t="s">
        <v>615</v>
      </c>
      <c r="D21" t="s">
        <v>639</v>
      </c>
      <c r="E21" t="str" cm="1">
        <f t="array" ref="E21">IFERROR(INDEX('Eurostat-EPS Mapping'!$G$3:$G$35,MATCH('Eurostat_nrg_bal_c EU27'!B21,'Eurostat-EPS Mapping'!$E$3:$E$35,0),0),"")</f>
        <v>biofuel gasoline</v>
      </c>
      <c r="F21">
        <v>99131.148000000001</v>
      </c>
      <c r="G21">
        <v>94778.217000000004</v>
      </c>
      <c r="H21">
        <v>93789.934999999998</v>
      </c>
      <c r="I21">
        <v>95212.157000000007</v>
      </c>
      <c r="J21">
        <v>91592.175000000003</v>
      </c>
      <c r="K21">
        <v>100810.527</v>
      </c>
      <c r="L21">
        <v>88040.115000000005</v>
      </c>
      <c r="M21">
        <v>76352.323000000004</v>
      </c>
      <c r="N21">
        <v>72342.258000000002</v>
      </c>
      <c r="O21">
        <v>64386.572</v>
      </c>
      <c r="P21">
        <v>53662.392999999996</v>
      </c>
      <c r="Q21">
        <v>36201.732000000004</v>
      </c>
      <c r="R21">
        <v>26640.511999999999</v>
      </c>
      <c r="S21">
        <v>16034.39</v>
      </c>
      <c r="T21">
        <v>13051.341</v>
      </c>
      <c r="U21">
        <v>11055.396000000001</v>
      </c>
      <c r="V21">
        <v>6711</v>
      </c>
      <c r="W21">
        <v>2955.625</v>
      </c>
      <c r="X21">
        <v>2497.5</v>
      </c>
      <c r="Y21">
        <v>2454.3000000000002</v>
      </c>
      <c r="Z21">
        <v>2643.3</v>
      </c>
      <c r="AA21">
        <v>2251.8000000000002</v>
      </c>
      <c r="AB21">
        <v>1628.1</v>
      </c>
      <c r="AC21">
        <v>1026</v>
      </c>
      <c r="AD21">
        <v>1039.5</v>
      </c>
      <c r="AE21">
        <v>764.1</v>
      </c>
      <c r="AF21">
        <v>94.5</v>
      </c>
      <c r="AG21">
        <v>0</v>
      </c>
      <c r="AH21">
        <v>0</v>
      </c>
    </row>
    <row r="22" spans="1:34" x14ac:dyDescent="0.35">
      <c r="A22" t="s">
        <v>199</v>
      </c>
      <c r="B22" t="s">
        <v>170</v>
      </c>
      <c r="C22" t="s">
        <v>615</v>
      </c>
      <c r="D22" t="s">
        <v>640</v>
      </c>
      <c r="E22" t="str" cm="1">
        <f t="array" ref="E22">IFERROR(INDEX('Eurostat-EPS Mapping'!$G$3:$G$35,MATCH('Eurostat_nrg_bal_c EU27'!B22,'Eurostat-EPS Mapping'!$E$3:$E$35,0),0),"")</f>
        <v>biofuel diesel</v>
      </c>
      <c r="F22">
        <v>502494.79100000003</v>
      </c>
      <c r="G22">
        <v>477534.32199999999</v>
      </c>
      <c r="H22">
        <v>430760.429</v>
      </c>
      <c r="I22">
        <v>448278.93400000001</v>
      </c>
      <c r="J22">
        <v>462392.533</v>
      </c>
      <c r="K22">
        <v>393514.87199999997</v>
      </c>
      <c r="L22">
        <v>364379.66600000003</v>
      </c>
      <c r="M22">
        <v>341492.42800000001</v>
      </c>
      <c r="N22">
        <v>360647.15899999999</v>
      </c>
      <c r="O22">
        <v>314880.87699999998</v>
      </c>
      <c r="P22">
        <v>250178.114</v>
      </c>
      <c r="Q22">
        <v>193478.87599999999</v>
      </c>
      <c r="R22">
        <v>138083.64600000001</v>
      </c>
      <c r="S22">
        <v>102387.423</v>
      </c>
      <c r="T22">
        <v>71860.528999999995</v>
      </c>
      <c r="U22">
        <v>47951.938000000002</v>
      </c>
      <c r="V22">
        <v>38432.516000000003</v>
      </c>
      <c r="W22">
        <v>29154.428</v>
      </c>
      <c r="X22">
        <v>23601.773000000001</v>
      </c>
      <c r="Y22">
        <v>15513.893</v>
      </c>
      <c r="Z22">
        <v>13044.084999999999</v>
      </c>
      <c r="AA22">
        <v>14215.502</v>
      </c>
      <c r="AB22">
        <v>11284.362999999999</v>
      </c>
      <c r="AC22">
        <v>7883.6390000000001</v>
      </c>
      <c r="AD22">
        <v>4004.7759999999998</v>
      </c>
      <c r="AE22">
        <v>1047.579</v>
      </c>
      <c r="AF22">
        <v>659.995</v>
      </c>
      <c r="AG22">
        <v>290.86</v>
      </c>
      <c r="AH22">
        <v>261.8</v>
      </c>
    </row>
    <row r="23" spans="1:34" x14ac:dyDescent="0.35">
      <c r="A23" t="s">
        <v>199</v>
      </c>
      <c r="B23" t="s">
        <v>174</v>
      </c>
      <c r="C23" t="s">
        <v>615</v>
      </c>
      <c r="D23" t="s">
        <v>641</v>
      </c>
      <c r="E23" t="str" cm="1">
        <f t="array" ref="E23">IFERROR(INDEX('Eurostat-EPS Mapping'!$G$3:$G$35,MATCH('Eurostat_nrg_bal_c EU27'!B23,'Eurostat-EPS Mapping'!$E$3:$E$35,0),0),"")</f>
        <v/>
      </c>
      <c r="F23">
        <v>301.7</v>
      </c>
      <c r="G23">
        <v>0</v>
      </c>
      <c r="H23">
        <v>0</v>
      </c>
      <c r="I23">
        <v>43.1</v>
      </c>
      <c r="J23">
        <v>0</v>
      </c>
      <c r="K23">
        <v>0</v>
      </c>
      <c r="L23">
        <v>0</v>
      </c>
      <c r="M23">
        <v>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t="s">
        <v>199</v>
      </c>
      <c r="B24" t="s">
        <v>176</v>
      </c>
      <c r="C24" t="s">
        <v>615</v>
      </c>
      <c r="D24" t="s">
        <v>642</v>
      </c>
      <c r="E24" t="str" cm="1">
        <f t="array" ref="E24">IFERROR(INDEX('Eurostat-EPS Mapping'!$G$3:$G$35,MATCH('Eurostat_nrg_bal_c EU27'!B24,'Eurostat-EPS Mapping'!$E$3:$E$35,0),0),"")</f>
        <v>biomass</v>
      </c>
      <c r="F24">
        <v>22684.995999999999</v>
      </c>
      <c r="G24">
        <v>18493.599999999999</v>
      </c>
      <c r="H24">
        <v>18145.37</v>
      </c>
      <c r="I24">
        <v>13918.887000000001</v>
      </c>
      <c r="J24">
        <v>12476.013000000001</v>
      </c>
      <c r="K24">
        <v>14071.58</v>
      </c>
      <c r="L24">
        <v>12770.571</v>
      </c>
      <c r="M24">
        <v>13992.325000000001</v>
      </c>
      <c r="N24">
        <v>34171.803</v>
      </c>
      <c r="O24">
        <v>39154.462</v>
      </c>
      <c r="P24">
        <v>35391.944000000003</v>
      </c>
      <c r="Q24">
        <v>51315.093000000001</v>
      </c>
      <c r="R24">
        <v>46114.461000000003</v>
      </c>
      <c r="S24">
        <v>16767.087</v>
      </c>
      <c r="T24">
        <v>4624.1180000000004</v>
      </c>
      <c r="U24">
        <v>2127.098</v>
      </c>
      <c r="V24">
        <v>1229.5350000000001</v>
      </c>
      <c r="W24">
        <v>1056.17</v>
      </c>
      <c r="X24">
        <v>637.63099999999997</v>
      </c>
      <c r="Y24">
        <v>546.40200000000004</v>
      </c>
      <c r="Z24">
        <v>423.62799999999999</v>
      </c>
      <c r="AA24">
        <v>386.13799999999998</v>
      </c>
      <c r="AB24">
        <v>232.49799999999999</v>
      </c>
      <c r="AC24">
        <v>372.81299999999999</v>
      </c>
      <c r="AD24">
        <v>512.75800000000004</v>
      </c>
      <c r="AE24">
        <v>167.6</v>
      </c>
      <c r="AF24">
        <v>75.2</v>
      </c>
      <c r="AG24">
        <v>0</v>
      </c>
      <c r="AH24">
        <v>0</v>
      </c>
    </row>
    <row r="25" spans="1:34" x14ac:dyDescent="0.35">
      <c r="A25" t="s">
        <v>199</v>
      </c>
      <c r="B25" t="s">
        <v>178</v>
      </c>
      <c r="C25" t="s">
        <v>615</v>
      </c>
      <c r="D25" t="s">
        <v>643</v>
      </c>
      <c r="E25" t="str" cm="1">
        <f t="array" ref="E25">IFERROR(INDEX('Eurostat-EPS Mapping'!$G$3:$G$35,MATCH('Eurostat_nrg_bal_c EU27'!B25,'Eurostat-EPS Mapping'!$E$3:$E$35,0),0),"")</f>
        <v>biomass</v>
      </c>
      <c r="F25">
        <v>580303.15599999996</v>
      </c>
      <c r="G25">
        <v>582048.42700000003</v>
      </c>
      <c r="H25">
        <v>569047.43500000006</v>
      </c>
      <c r="I25">
        <v>551335.39099999995</v>
      </c>
      <c r="J25">
        <v>530924.826</v>
      </c>
      <c r="K25">
        <v>497822.94500000001</v>
      </c>
      <c r="L25">
        <v>431225.59700000001</v>
      </c>
      <c r="M25">
        <v>362947.54300000001</v>
      </c>
      <c r="N25">
        <v>292896.12800000003</v>
      </c>
      <c r="O25">
        <v>248451.93400000001</v>
      </c>
      <c r="P25">
        <v>215667.269</v>
      </c>
      <c r="Q25">
        <v>181405.08199999999</v>
      </c>
      <c r="R25">
        <v>127120.61599999999</v>
      </c>
      <c r="S25">
        <v>112199.63499999999</v>
      </c>
      <c r="T25">
        <v>98145.148000000001</v>
      </c>
      <c r="U25">
        <v>94192.462</v>
      </c>
      <c r="V25">
        <v>98368.501999999993</v>
      </c>
      <c r="W25">
        <v>74215.660999999993</v>
      </c>
      <c r="X25">
        <v>57626.741000000002</v>
      </c>
      <c r="Y25">
        <v>45819</v>
      </c>
      <c r="Z25">
        <v>44806</v>
      </c>
      <c r="AA25">
        <v>42991</v>
      </c>
      <c r="AB25">
        <v>36883</v>
      </c>
      <c r="AC25">
        <v>32752</v>
      </c>
      <c r="AD25">
        <v>29063</v>
      </c>
      <c r="AE25">
        <v>27455</v>
      </c>
      <c r="AF25">
        <v>23667</v>
      </c>
      <c r="AG25">
        <v>20411</v>
      </c>
      <c r="AH25">
        <v>19637</v>
      </c>
    </row>
    <row r="26" spans="1:34" x14ac:dyDescent="0.35">
      <c r="A26" t="s">
        <v>199</v>
      </c>
      <c r="B26" t="s">
        <v>180</v>
      </c>
      <c r="C26" t="s">
        <v>615</v>
      </c>
      <c r="D26" t="s">
        <v>644</v>
      </c>
      <c r="E26" t="str" cm="1">
        <f t="array" ref="E26">IFERROR(INDEX('Eurostat-EPS Mapping'!$G$3:$G$35,MATCH('Eurostat_nrg_bal_c EU27'!B26,'Eurostat-EPS Mapping'!$E$3:$E$35,0),0),"")</f>
        <v/>
      </c>
      <c r="F26">
        <v>9207506.2080000006</v>
      </c>
      <c r="G26">
        <v>8802943.6160000004</v>
      </c>
      <c r="H26">
        <v>8512150.2249999996</v>
      </c>
      <c r="I26">
        <v>8388607.9649999999</v>
      </c>
      <c r="J26">
        <v>8129490.051</v>
      </c>
      <c r="K26">
        <v>8107180.4450000003</v>
      </c>
      <c r="L26">
        <v>7640453.1699999999</v>
      </c>
      <c r="M26">
        <v>6891262.6229999997</v>
      </c>
      <c r="N26">
        <v>7041747.1040000003</v>
      </c>
      <c r="O26">
        <v>6353010.3360000001</v>
      </c>
      <c r="P26">
        <v>6092916.2630000003</v>
      </c>
      <c r="Q26">
        <v>5656941.8140000002</v>
      </c>
      <c r="R26">
        <v>5250308.43</v>
      </c>
      <c r="S26">
        <v>4956763.9249999998</v>
      </c>
      <c r="T26">
        <v>4696737.858</v>
      </c>
      <c r="U26">
        <v>4447131.7369999997</v>
      </c>
      <c r="V26">
        <v>4084888.088</v>
      </c>
      <c r="W26">
        <v>4159171.3560000001</v>
      </c>
      <c r="X26">
        <v>4023641.324</v>
      </c>
      <c r="Y26">
        <v>3877976.1680000001</v>
      </c>
      <c r="Z26">
        <v>3861576.6030000001</v>
      </c>
      <c r="AA26">
        <v>3759389.21</v>
      </c>
      <c r="AB26">
        <v>3621966.8169999998</v>
      </c>
      <c r="AC26">
        <v>3462210.7560000001</v>
      </c>
      <c r="AD26">
        <v>3371843.747</v>
      </c>
      <c r="AE26">
        <v>3351298.3679999998</v>
      </c>
      <c r="AF26">
        <v>3161842.95</v>
      </c>
      <c r="AG26">
        <v>3085935.6439999999</v>
      </c>
      <c r="AH26">
        <v>2964348.8220000002</v>
      </c>
    </row>
    <row r="27" spans="1:34" x14ac:dyDescent="0.35">
      <c r="A27" t="s">
        <v>199</v>
      </c>
      <c r="B27" t="s">
        <v>202</v>
      </c>
      <c r="C27" t="s">
        <v>615</v>
      </c>
      <c r="D27" t="s">
        <v>645</v>
      </c>
      <c r="E27" t="str" cm="1">
        <f t="array" ref="E27">IFERROR(INDEX('Eurostat-EPS Mapping'!$G$3:$G$35,MATCH('Eurostat_nrg_bal_c EU27'!B27,'Eurostat-EPS Mapping'!$E$3:$E$35,0),0),"")</f>
        <v/>
      </c>
      <c r="F27">
        <v>1237973.148</v>
      </c>
      <c r="G27">
        <v>1059645.473</v>
      </c>
      <c r="H27">
        <v>1244130.6170000001</v>
      </c>
      <c r="I27">
        <v>1209557.534</v>
      </c>
      <c r="J27">
        <v>1332179.9709999999</v>
      </c>
      <c r="K27">
        <v>1324854.223</v>
      </c>
      <c r="L27">
        <v>1194025.8640000001</v>
      </c>
      <c r="M27">
        <v>1106734.091</v>
      </c>
      <c r="N27">
        <v>1344010.8060000001</v>
      </c>
      <c r="O27">
        <v>1189796.3629999999</v>
      </c>
      <c r="P27">
        <v>1177552.6029999999</v>
      </c>
      <c r="Q27">
        <v>1113548.361</v>
      </c>
      <c r="R27">
        <v>1121087.2609999999</v>
      </c>
      <c r="S27">
        <v>1110063.9240000001</v>
      </c>
      <c r="T27">
        <v>1169001.098</v>
      </c>
      <c r="U27">
        <v>1102493.257</v>
      </c>
      <c r="V27">
        <v>1130843.3400000001</v>
      </c>
      <c r="W27">
        <v>1350211.176</v>
      </c>
      <c r="X27">
        <v>1266360.3319999999</v>
      </c>
      <c r="Y27">
        <v>1233071.7549999999</v>
      </c>
      <c r="Z27">
        <v>1239362.06</v>
      </c>
      <c r="AA27">
        <v>1200272.1740000001</v>
      </c>
      <c r="AB27">
        <v>1182822.311</v>
      </c>
      <c r="AC27">
        <v>1177271.4879999999</v>
      </c>
      <c r="AD27">
        <v>1179343.6740000001</v>
      </c>
      <c r="AE27">
        <v>1142491.7239999999</v>
      </c>
      <c r="AF27">
        <v>1112962.5789999999</v>
      </c>
      <c r="AG27">
        <v>1068805.4580000001</v>
      </c>
      <c r="AH27">
        <v>1025262.097</v>
      </c>
    </row>
    <row r="28" spans="1:34" x14ac:dyDescent="0.35">
      <c r="A28" t="s">
        <v>199</v>
      </c>
      <c r="B28" t="s">
        <v>182</v>
      </c>
      <c r="C28" t="s">
        <v>615</v>
      </c>
      <c r="D28" t="s">
        <v>646</v>
      </c>
      <c r="E28" t="str" cm="1">
        <f t="array" ref="E28">IFERROR(INDEX('Eurostat-EPS Mapping'!$G$3:$G$35,MATCH('Eurostat_nrg_bal_c EU27'!B28,'Eurostat-EPS Mapping'!$E$3:$E$35,0),0),"")</f>
        <v/>
      </c>
      <c r="F28">
        <v>284078.49200000003</v>
      </c>
      <c r="G28">
        <v>283517.74900000001</v>
      </c>
      <c r="H28">
        <v>280380.93300000002</v>
      </c>
      <c r="I28">
        <v>272235.81199999998</v>
      </c>
      <c r="J28">
        <v>259144.55799999999</v>
      </c>
      <c r="K28">
        <v>249112.41699999999</v>
      </c>
      <c r="L28">
        <v>239061.628</v>
      </c>
      <c r="M28">
        <v>242382.90400000001</v>
      </c>
      <c r="N28">
        <v>229990.019</v>
      </c>
      <c r="O28">
        <v>228367.19500000001</v>
      </c>
      <c r="P28">
        <v>234847.93400000001</v>
      </c>
      <c r="Q28">
        <v>234949.86900000001</v>
      </c>
      <c r="R28">
        <v>229376.318</v>
      </c>
      <c r="S28">
        <v>222082.09</v>
      </c>
      <c r="T28">
        <v>221916.83499999999</v>
      </c>
      <c r="U28">
        <v>218308.76500000001</v>
      </c>
      <c r="V28">
        <v>192757.06599999999</v>
      </c>
      <c r="W28">
        <v>186513.48</v>
      </c>
      <c r="X28">
        <v>191962.48</v>
      </c>
      <c r="Y28">
        <v>181012.734</v>
      </c>
      <c r="Z28">
        <v>172364.655</v>
      </c>
      <c r="AA28">
        <v>160960.655</v>
      </c>
      <c r="AB28">
        <v>155823.655</v>
      </c>
      <c r="AC28">
        <v>143925.655</v>
      </c>
      <c r="AD28">
        <v>142663.655</v>
      </c>
      <c r="AE28">
        <v>150360.655</v>
      </c>
      <c r="AF28">
        <v>143148.655</v>
      </c>
      <c r="AG28">
        <v>131920.26800000001</v>
      </c>
      <c r="AH28">
        <v>133276.26800000001</v>
      </c>
    </row>
    <row r="29" spans="1:34" x14ac:dyDescent="0.35">
      <c r="A29" t="s">
        <v>199</v>
      </c>
      <c r="B29" t="s">
        <v>204</v>
      </c>
      <c r="C29" t="s">
        <v>615</v>
      </c>
      <c r="D29" t="s">
        <v>647</v>
      </c>
      <c r="E29" t="str" cm="1">
        <f t="array" ref="E29">IFERROR(INDEX('Eurostat-EPS Mapping'!$G$3:$G$35,MATCH('Eurostat_nrg_bal_c EU27'!B29,'Eurostat-EPS Mapping'!$E$3:$E$35,0),0),"")</f>
        <v/>
      </c>
      <c r="F29">
        <v>1154207.5120000001</v>
      </c>
      <c r="G29">
        <v>1124318.625</v>
      </c>
      <c r="H29">
        <v>960524.72499999998</v>
      </c>
      <c r="I29">
        <v>947537.08900000004</v>
      </c>
      <c r="J29">
        <v>800483.978</v>
      </c>
      <c r="K29">
        <v>754109.29799999995</v>
      </c>
      <c r="L29">
        <v>674858.21799999999</v>
      </c>
      <c r="M29">
        <v>595248.84400000004</v>
      </c>
      <c r="N29">
        <v>503431.788</v>
      </c>
      <c r="O29">
        <v>448401.30300000001</v>
      </c>
      <c r="P29">
        <v>407645.43599999999</v>
      </c>
      <c r="Q29">
        <v>359667.09399999998</v>
      </c>
      <c r="R29">
        <v>283361.26</v>
      </c>
      <c r="S29">
        <v>245140.51199999999</v>
      </c>
      <c r="T29">
        <v>207094.09599999999</v>
      </c>
      <c r="U29">
        <v>155906.33100000001</v>
      </c>
      <c r="V29">
        <v>126225.058</v>
      </c>
      <c r="W29">
        <v>92658.528000000006</v>
      </c>
      <c r="X29">
        <v>76593.56</v>
      </c>
      <c r="Y29">
        <v>48069.485999999997</v>
      </c>
      <c r="Z29">
        <v>37428.167000000001</v>
      </c>
      <c r="AA29">
        <v>24094.451000000001</v>
      </c>
      <c r="AB29">
        <v>15798.431</v>
      </c>
      <c r="AC29">
        <v>13236.778</v>
      </c>
      <c r="AD29">
        <v>11343.679</v>
      </c>
      <c r="AE29">
        <v>7694.6540000000005</v>
      </c>
      <c r="AF29">
        <v>5462.9639999999999</v>
      </c>
      <c r="AG29">
        <v>3907.7640000000001</v>
      </c>
      <c r="AH29">
        <v>2769.3789999999999</v>
      </c>
    </row>
    <row r="30" spans="1:34" x14ac:dyDescent="0.35">
      <c r="A30" t="s">
        <v>199</v>
      </c>
      <c r="B30" t="s">
        <v>184</v>
      </c>
      <c r="C30" t="s">
        <v>615</v>
      </c>
      <c r="D30" t="s">
        <v>648</v>
      </c>
      <c r="E30" t="str" cm="1">
        <f t="array" ref="E30">IFERROR(INDEX('Eurostat-EPS Mapping'!$G$3:$G$35,MATCH('Eurostat_nrg_bal_c EU27'!B30,'Eurostat-EPS Mapping'!$E$3:$E$35,0),0),"")</f>
        <v/>
      </c>
      <c r="F30">
        <v>179916.057</v>
      </c>
      <c r="G30">
        <v>190133.45199999999</v>
      </c>
      <c r="H30">
        <v>182131.96599999999</v>
      </c>
      <c r="I30">
        <v>179765.239</v>
      </c>
      <c r="J30">
        <v>172679.693</v>
      </c>
      <c r="K30">
        <v>156213.39300000001</v>
      </c>
      <c r="L30">
        <v>136270.81400000001</v>
      </c>
      <c r="M30">
        <v>91150.887000000002</v>
      </c>
      <c r="N30">
        <v>75255.619000000006</v>
      </c>
      <c r="O30">
        <v>56123.491999999998</v>
      </c>
      <c r="P30">
        <v>46844.091</v>
      </c>
      <c r="Q30">
        <v>40044.427000000003</v>
      </c>
      <c r="R30">
        <v>34981.644999999997</v>
      </c>
      <c r="S30">
        <v>30793.871999999999</v>
      </c>
      <c r="T30">
        <v>28303.516</v>
      </c>
      <c r="U30">
        <v>27001.992999999999</v>
      </c>
      <c r="V30">
        <v>23508.217000000001</v>
      </c>
      <c r="W30">
        <v>21754.174999999999</v>
      </c>
      <c r="X30">
        <v>20007.214</v>
      </c>
      <c r="Y30">
        <v>17510.173999999999</v>
      </c>
      <c r="Z30">
        <v>16082.656999999999</v>
      </c>
      <c r="AA30">
        <v>14664.636</v>
      </c>
      <c r="AB30">
        <v>12362.746999999999</v>
      </c>
      <c r="AC30">
        <v>11413.996999999999</v>
      </c>
      <c r="AD30">
        <v>9311.1270000000004</v>
      </c>
      <c r="AE30">
        <v>8549.6919999999991</v>
      </c>
      <c r="AF30">
        <v>7911.5370000000003</v>
      </c>
      <c r="AG30">
        <v>7135.42</v>
      </c>
      <c r="AH30">
        <v>6360.5050000000001</v>
      </c>
    </row>
    <row r="31" spans="1:34" x14ac:dyDescent="0.35">
      <c r="A31" t="s">
        <v>199</v>
      </c>
      <c r="B31" t="s">
        <v>206</v>
      </c>
      <c r="C31" t="s">
        <v>615</v>
      </c>
      <c r="D31" t="s">
        <v>649</v>
      </c>
      <c r="E31" t="str" cm="1">
        <f t="array" ref="E31">IFERROR(INDEX('Eurostat-EPS Mapping'!$G$3:$G$35,MATCH('Eurostat_nrg_bal_c EU27'!B31,'Eurostat-EPS Mapping'!$E$3:$E$35,0),0),"")</f>
        <v/>
      </c>
      <c r="F31">
        <v>389374.00699999998</v>
      </c>
      <c r="G31">
        <v>367375.18900000001</v>
      </c>
      <c r="H31">
        <v>343639.22899999999</v>
      </c>
      <c r="I31">
        <v>342953.57799999998</v>
      </c>
      <c r="J31">
        <v>319369.39899999998</v>
      </c>
      <c r="K31">
        <v>285605.005</v>
      </c>
      <c r="L31">
        <v>239045.52</v>
      </c>
      <c r="M31">
        <v>163186.299</v>
      </c>
      <c r="N31">
        <v>80866.308000000005</v>
      </c>
      <c r="O31">
        <v>50403.531999999999</v>
      </c>
      <c r="P31">
        <v>26717.306</v>
      </c>
      <c r="Q31">
        <v>13559.462</v>
      </c>
      <c r="R31">
        <v>8962.0920000000006</v>
      </c>
      <c r="S31">
        <v>5251.2780000000002</v>
      </c>
      <c r="T31">
        <v>2487.288</v>
      </c>
      <c r="U31">
        <v>1495.2049999999999</v>
      </c>
      <c r="V31">
        <v>958.45</v>
      </c>
      <c r="W31">
        <v>649.80799999999999</v>
      </c>
      <c r="X31">
        <v>407.59199999999998</v>
      </c>
      <c r="Y31">
        <v>313.06099999999998</v>
      </c>
      <c r="Z31">
        <v>303.584</v>
      </c>
      <c r="AA31">
        <v>221.184</v>
      </c>
      <c r="AB31">
        <v>184.608</v>
      </c>
      <c r="AC31">
        <v>165.45599999999999</v>
      </c>
      <c r="AD31">
        <v>137.05600000000001</v>
      </c>
      <c r="AE31">
        <v>112.363</v>
      </c>
      <c r="AF31">
        <v>101.196</v>
      </c>
      <c r="AG31">
        <v>68.94</v>
      </c>
      <c r="AH31">
        <v>57.15</v>
      </c>
    </row>
    <row r="32" spans="1:34" x14ac:dyDescent="0.35">
      <c r="A32" t="s">
        <v>199</v>
      </c>
      <c r="B32" t="s">
        <v>208</v>
      </c>
      <c r="C32" t="s">
        <v>615</v>
      </c>
      <c r="D32" t="s">
        <v>650</v>
      </c>
      <c r="E32" t="str" cm="1">
        <f t="array" ref="E32">IFERROR(INDEX('Eurostat-EPS Mapping'!$G$3:$G$35,MATCH('Eurostat_nrg_bal_c EU27'!B32,'Eurostat-EPS Mapping'!$E$3:$E$35,0),0),"")</f>
        <v/>
      </c>
      <c r="F32">
        <v>1727.748</v>
      </c>
      <c r="G32">
        <v>1878.164</v>
      </c>
      <c r="H32">
        <v>1801.836</v>
      </c>
      <c r="I32">
        <v>1754.73</v>
      </c>
      <c r="J32">
        <v>1729.9190000000001</v>
      </c>
      <c r="K32">
        <v>1488.866</v>
      </c>
      <c r="L32">
        <v>1648.761</v>
      </c>
      <c r="M32">
        <v>1718.201</v>
      </c>
      <c r="N32">
        <v>1715.029</v>
      </c>
      <c r="O32">
        <v>1613.509</v>
      </c>
      <c r="P32">
        <v>1674.4280000000001</v>
      </c>
      <c r="Q32">
        <v>1675.0509999999999</v>
      </c>
      <c r="R32">
        <v>1671.354</v>
      </c>
      <c r="S32">
        <v>1731.222</v>
      </c>
      <c r="T32">
        <v>1692.634</v>
      </c>
      <c r="U32">
        <v>1765.325</v>
      </c>
      <c r="V32">
        <v>1779.9590000000001</v>
      </c>
      <c r="W32">
        <v>1745.759</v>
      </c>
      <c r="X32">
        <v>1826.3050000000001</v>
      </c>
      <c r="Y32">
        <v>1853.9749999999999</v>
      </c>
      <c r="Z32">
        <v>1878.095</v>
      </c>
      <c r="AA32">
        <v>1834.25</v>
      </c>
      <c r="AB32">
        <v>1766.3440000000001</v>
      </c>
      <c r="AC32">
        <v>1826.6980000000001</v>
      </c>
      <c r="AD32">
        <v>1804.982</v>
      </c>
      <c r="AE32">
        <v>1779.278</v>
      </c>
      <c r="AF32">
        <v>1858.421</v>
      </c>
      <c r="AG32">
        <v>1862.2619999999999</v>
      </c>
      <c r="AH32">
        <v>1809.623</v>
      </c>
    </row>
    <row r="33" spans="1:34" x14ac:dyDescent="0.35">
      <c r="A33" t="s">
        <v>199</v>
      </c>
      <c r="B33" t="s">
        <v>210</v>
      </c>
      <c r="C33" t="s">
        <v>615</v>
      </c>
      <c r="D33" t="s">
        <v>651</v>
      </c>
      <c r="E33" t="str" cm="1">
        <f t="array" ref="E33">IFERROR(INDEX('Eurostat-EPS Mapping'!$G$3:$G$35,MATCH('Eurostat_nrg_bal_c EU27'!B33,'Eurostat-EPS Mapping'!$E$3:$E$35,0),0),"")</f>
        <v/>
      </c>
      <c r="F33">
        <v>484256.12599999999</v>
      </c>
      <c r="G33">
        <v>454298.24300000002</v>
      </c>
      <c r="H33">
        <v>289193.864</v>
      </c>
      <c r="I33">
        <v>256281.84299999999</v>
      </c>
      <c r="J33">
        <v>232196.86799999999</v>
      </c>
      <c r="K33">
        <v>194511.818</v>
      </c>
      <c r="L33">
        <v>177844.19099999999</v>
      </c>
      <c r="M33">
        <v>155523.56899999999</v>
      </c>
      <c r="N33">
        <v>99582.366999999998</v>
      </c>
      <c r="O33">
        <v>79932.691000000006</v>
      </c>
      <c r="P33">
        <v>63613.675999999999</v>
      </c>
      <c r="Q33">
        <v>47594.788999999997</v>
      </c>
      <c r="R33">
        <v>35979.945</v>
      </c>
      <c r="S33">
        <v>26426.292000000001</v>
      </c>
      <c r="T33">
        <v>17592.669999999998</v>
      </c>
      <c r="U33">
        <v>11717.888999999999</v>
      </c>
      <c r="V33">
        <v>4009.0390000000002</v>
      </c>
      <c r="W33">
        <v>3773.2840000000001</v>
      </c>
      <c r="X33">
        <v>3594.8519999999999</v>
      </c>
      <c r="Y33">
        <v>3429.5030000000002</v>
      </c>
      <c r="Z33">
        <v>3284.1190000000001</v>
      </c>
      <c r="AA33">
        <v>3080.3969999999999</v>
      </c>
      <c r="AB33">
        <v>2895.4250000000002</v>
      </c>
      <c r="AC33">
        <v>2779.7489999999998</v>
      </c>
      <c r="AD33">
        <v>2635.893</v>
      </c>
      <c r="AE33">
        <v>2533.723</v>
      </c>
      <c r="AF33">
        <v>2341.9029999999998</v>
      </c>
      <c r="AG33">
        <v>2220.3609999999999</v>
      </c>
      <c r="AH33">
        <v>2267</v>
      </c>
    </row>
    <row r="34" spans="1:34" x14ac:dyDescent="0.35">
      <c r="A34" t="s">
        <v>199</v>
      </c>
      <c r="B34" t="s">
        <v>186</v>
      </c>
      <c r="C34" t="s">
        <v>615</v>
      </c>
      <c r="D34" t="s">
        <v>652</v>
      </c>
      <c r="E34" t="str" cm="1">
        <f t="array" ref="E34">IFERROR(INDEX('Eurostat-EPS Mapping'!$G$3:$G$35,MATCH('Eurostat_nrg_bal_c EU27'!B34,'Eurostat-EPS Mapping'!$E$3:$E$35,0),0),"")</f>
        <v/>
      </c>
      <c r="F34">
        <v>174990.65700000001</v>
      </c>
      <c r="G34">
        <v>179743.386</v>
      </c>
      <c r="H34">
        <v>155583.054</v>
      </c>
      <c r="I34">
        <v>147160.23199999999</v>
      </c>
      <c r="J34">
        <v>168078.64300000001</v>
      </c>
      <c r="K34">
        <v>172156.658</v>
      </c>
      <c r="L34">
        <v>153031.75</v>
      </c>
      <c r="M34">
        <v>168304.75700000001</v>
      </c>
      <c r="N34">
        <v>166436.71100000001</v>
      </c>
      <c r="O34">
        <v>119285.659</v>
      </c>
      <c r="P34">
        <v>142176.889</v>
      </c>
      <c r="Q34">
        <v>161273.774</v>
      </c>
      <c r="R34">
        <v>135989.02499999999</v>
      </c>
      <c r="S34">
        <v>136611.56400000001</v>
      </c>
      <c r="T34">
        <v>135314.33900000001</v>
      </c>
      <c r="U34">
        <v>133020.95800000001</v>
      </c>
      <c r="V34">
        <v>115411.97100000001</v>
      </c>
      <c r="W34">
        <v>116037.53200000001</v>
      </c>
      <c r="X34">
        <v>116749.99</v>
      </c>
      <c r="Y34">
        <v>109431.022</v>
      </c>
      <c r="Z34">
        <v>121969.314</v>
      </c>
      <c r="AA34">
        <v>142430.08799999999</v>
      </c>
      <c r="AB34">
        <v>146868.799</v>
      </c>
      <c r="AC34">
        <v>140494.90299999999</v>
      </c>
      <c r="AD34">
        <v>148970.87400000001</v>
      </c>
      <c r="AE34">
        <v>143557.24799999999</v>
      </c>
      <c r="AF34">
        <v>175762.21299999999</v>
      </c>
      <c r="AG34">
        <v>213836.06899999999</v>
      </c>
      <c r="AH34">
        <v>245591.462</v>
      </c>
    </row>
    <row r="35" spans="1:34" x14ac:dyDescent="0.35">
      <c r="A35" t="s">
        <v>199</v>
      </c>
      <c r="B35" t="s">
        <v>188</v>
      </c>
      <c r="C35" t="s">
        <v>615</v>
      </c>
      <c r="D35" t="s">
        <v>653</v>
      </c>
      <c r="E35" t="str" cm="1">
        <f t="array" ref="E35">IFERROR(INDEX('Eurostat-EPS Mapping'!$G$3:$G$35,MATCH('Eurostat_nrg_bal_c EU27'!B35,'Eurostat-EPS Mapping'!$E$3:$E$35,0),0),"")</f>
        <v/>
      </c>
      <c r="F35">
        <v>26648117.695999999</v>
      </c>
      <c r="G35">
        <v>26785911.929000001</v>
      </c>
      <c r="H35">
        <v>26850878.311999999</v>
      </c>
      <c r="I35">
        <v>27511825.315000001</v>
      </c>
      <c r="J35">
        <v>28180378.763999999</v>
      </c>
      <c r="K35">
        <v>28875709.916999999</v>
      </c>
      <c r="L35">
        <v>28835755.375999998</v>
      </c>
      <c r="M35">
        <v>28569873.951000001</v>
      </c>
      <c r="N35">
        <v>29120191.787</v>
      </c>
      <c r="O35">
        <v>27990170.567000002</v>
      </c>
      <c r="P35">
        <v>29264568.465999998</v>
      </c>
      <c r="Q35">
        <v>28910583.660999998</v>
      </c>
      <c r="R35">
        <v>29470245.842999998</v>
      </c>
      <c r="S35">
        <v>29446791.217</v>
      </c>
      <c r="T35">
        <v>29744411.513</v>
      </c>
      <c r="U35">
        <v>29076684.570999999</v>
      </c>
      <c r="V35">
        <v>28874852.145</v>
      </c>
      <c r="W35">
        <v>28700605.111000001</v>
      </c>
      <c r="X35">
        <v>28302824.873</v>
      </c>
      <c r="Y35">
        <v>28281898.513</v>
      </c>
      <c r="Z35">
        <v>28661626.588</v>
      </c>
      <c r="AA35">
        <v>29956949.480999999</v>
      </c>
      <c r="AB35">
        <v>30264255.662</v>
      </c>
      <c r="AC35">
        <v>29546224.445</v>
      </c>
      <c r="AD35">
        <v>29179855.232999999</v>
      </c>
      <c r="AE35">
        <v>29699731.844000001</v>
      </c>
      <c r="AF35">
        <v>29870176.827</v>
      </c>
      <c r="AG35">
        <v>30414264.131000001</v>
      </c>
      <c r="AH35">
        <v>31057852.039999999</v>
      </c>
    </row>
    <row r="36" spans="1:34" x14ac:dyDescent="0.35">
      <c r="A36" t="s">
        <v>199</v>
      </c>
      <c r="B36" t="s">
        <v>190</v>
      </c>
      <c r="C36" t="s">
        <v>615</v>
      </c>
      <c r="D36" t="s">
        <v>654</v>
      </c>
      <c r="E36" t="str" cm="1">
        <f t="array" ref="E36">IFERROR(INDEX('Eurostat-EPS Mapping'!$G$3:$G$35,MATCH('Eurostat_nrg_bal_c EU27'!B36,'Eurostat-EPS Mapping'!$E$3:$E$35,0),0),"")</f>
        <v/>
      </c>
      <c r="F36">
        <v>188977.36300000001</v>
      </c>
      <c r="G36">
        <v>179299.522</v>
      </c>
      <c r="H36">
        <v>187913.14799999999</v>
      </c>
      <c r="I36">
        <v>170401.954</v>
      </c>
      <c r="J36">
        <v>165626.66</v>
      </c>
      <c r="K36">
        <v>154273.72899999999</v>
      </c>
      <c r="L36">
        <v>162796.44</v>
      </c>
      <c r="M36">
        <v>165623.663</v>
      </c>
      <c r="N36">
        <v>146683.372</v>
      </c>
      <c r="O36">
        <v>128203.52</v>
      </c>
      <c r="P36">
        <v>97306.448000000004</v>
      </c>
      <c r="Q36">
        <v>66475.180999999997</v>
      </c>
      <c r="R36">
        <v>58477.114000000001</v>
      </c>
      <c r="S36">
        <v>52484.764000000003</v>
      </c>
      <c r="T36">
        <v>58061.387999999999</v>
      </c>
      <c r="U36">
        <v>52919.430999999997</v>
      </c>
      <c r="V36">
        <v>106744.64599999999</v>
      </c>
      <c r="W36">
        <v>116474.715</v>
      </c>
      <c r="X36">
        <v>98795.441999999995</v>
      </c>
      <c r="Y36">
        <v>92263</v>
      </c>
      <c r="Z36">
        <v>108005</v>
      </c>
      <c r="AA36">
        <v>118509</v>
      </c>
      <c r="AB36">
        <v>118612</v>
      </c>
      <c r="AC36">
        <v>124544</v>
      </c>
      <c r="AD36">
        <v>104941</v>
      </c>
      <c r="AE36">
        <v>90063</v>
      </c>
      <c r="AF36">
        <v>94731</v>
      </c>
      <c r="AG36">
        <v>77443</v>
      </c>
      <c r="AH36">
        <v>72986</v>
      </c>
    </row>
    <row r="37" spans="1:34" x14ac:dyDescent="0.35">
      <c r="A37" t="s">
        <v>199</v>
      </c>
      <c r="B37" t="s">
        <v>192</v>
      </c>
      <c r="C37" t="s">
        <v>615</v>
      </c>
      <c r="D37" t="s">
        <v>655</v>
      </c>
      <c r="E37" t="str" cm="1">
        <f t="array" ref="E37">IFERROR(INDEX('Eurostat-EPS Mapping'!$G$3:$G$35,MATCH('Eurostat_nrg_bal_c EU27'!B37,'Eurostat-EPS Mapping'!$E$3:$E$35,0),0),"")</f>
        <v>municipal solid waste</v>
      </c>
      <c r="F37">
        <v>560445.66700000002</v>
      </c>
      <c r="G37">
        <v>556774.66799999995</v>
      </c>
      <c r="H37">
        <v>554567.22</v>
      </c>
      <c r="I37">
        <v>513403.46500000003</v>
      </c>
      <c r="J37">
        <v>508912.636</v>
      </c>
      <c r="K37">
        <v>487294.59700000001</v>
      </c>
      <c r="L37">
        <v>471009.505</v>
      </c>
      <c r="M37">
        <v>468515.40700000001</v>
      </c>
      <c r="N37">
        <v>444933.76199999999</v>
      </c>
      <c r="O37">
        <v>418164.701</v>
      </c>
      <c r="P37">
        <v>380761.44099999999</v>
      </c>
      <c r="Q37">
        <v>350387.67300000001</v>
      </c>
      <c r="R37">
        <v>331097.326</v>
      </c>
      <c r="S37">
        <v>300703.402</v>
      </c>
      <c r="T37">
        <v>274383.277</v>
      </c>
      <c r="U37">
        <v>253390.492</v>
      </c>
      <c r="V37">
        <v>264905.57799999998</v>
      </c>
      <c r="W37">
        <v>271858.95299999998</v>
      </c>
      <c r="X37">
        <v>245724.38399999999</v>
      </c>
      <c r="Y37">
        <v>232559</v>
      </c>
      <c r="Z37">
        <v>235549</v>
      </c>
      <c r="AA37">
        <v>240431</v>
      </c>
      <c r="AB37">
        <v>233525</v>
      </c>
      <c r="AC37">
        <v>230008</v>
      </c>
      <c r="AD37">
        <v>198574</v>
      </c>
      <c r="AE37">
        <v>182224</v>
      </c>
      <c r="AF37">
        <v>183310</v>
      </c>
      <c r="AG37">
        <v>163982</v>
      </c>
      <c r="AH37">
        <v>155929</v>
      </c>
    </row>
    <row r="38" spans="1:34" x14ac:dyDescent="0.35">
      <c r="A38" t="s">
        <v>199</v>
      </c>
      <c r="B38" t="s">
        <v>194</v>
      </c>
      <c r="C38" t="s">
        <v>615</v>
      </c>
      <c r="D38" t="s">
        <v>656</v>
      </c>
      <c r="E38" t="str" cm="1">
        <f t="array" ref="E38">IFERROR(INDEX('Eurostat-EPS Mapping'!$G$3:$G$35,MATCH('Eurostat_nrg_bal_c EU27'!B38,'Eurostat-EPS Mapping'!$E$3:$E$35,0),0),"")</f>
        <v>municipal solid waste</v>
      </c>
      <c r="F38">
        <v>373751.598</v>
      </c>
      <c r="G38">
        <v>380620.4</v>
      </c>
      <c r="H38">
        <v>369019.99800000002</v>
      </c>
      <c r="I38">
        <v>362315.53</v>
      </c>
      <c r="J38">
        <v>358210.33299999998</v>
      </c>
      <c r="K38">
        <v>348078.75199999998</v>
      </c>
      <c r="L38">
        <v>328099.43599999999</v>
      </c>
      <c r="M38">
        <v>314967.20699999999</v>
      </c>
      <c r="N38">
        <v>308716.36900000001</v>
      </c>
      <c r="O38">
        <v>291982.93400000001</v>
      </c>
      <c r="P38">
        <v>288942.21299999999</v>
      </c>
      <c r="Q38">
        <v>288152.21500000003</v>
      </c>
      <c r="R38">
        <v>256858.853</v>
      </c>
      <c r="S38">
        <v>237313.52799999999</v>
      </c>
      <c r="T38">
        <v>206687.53599999999</v>
      </c>
      <c r="U38">
        <v>192443.859</v>
      </c>
      <c r="V38">
        <v>157980.68799999999</v>
      </c>
      <c r="W38">
        <v>155452.50399999999</v>
      </c>
      <c r="X38">
        <v>148077.636</v>
      </c>
      <c r="Y38">
        <v>140403</v>
      </c>
      <c r="Z38">
        <v>127739</v>
      </c>
      <c r="AA38">
        <v>121606</v>
      </c>
      <c r="AB38">
        <v>115026</v>
      </c>
      <c r="AC38">
        <v>105726</v>
      </c>
      <c r="AD38">
        <v>94287</v>
      </c>
      <c r="AE38">
        <v>93318</v>
      </c>
      <c r="AF38">
        <v>89735</v>
      </c>
      <c r="AG38">
        <v>87895</v>
      </c>
      <c r="AH38">
        <v>84746</v>
      </c>
    </row>
    <row r="39" spans="1:34" x14ac:dyDescent="0.35">
      <c r="A39" t="s">
        <v>199</v>
      </c>
      <c r="B39" t="s">
        <v>196</v>
      </c>
      <c r="C39" t="s">
        <v>615</v>
      </c>
      <c r="D39" t="s">
        <v>657</v>
      </c>
      <c r="E39" t="str" cm="1">
        <f t="array" ref="E39">IFERROR(INDEX('Eurostat-EPS Mapping'!$G$3:$G$35,MATCH('Eurostat_nrg_bal_c EU27'!B39,'Eurostat-EPS Mapping'!$E$3:$E$35,0),0),"")</f>
        <v/>
      </c>
      <c r="F39">
        <v>371468.304</v>
      </c>
      <c r="G39">
        <v>377475.14600000001</v>
      </c>
      <c r="H39">
        <v>366654.07199999999</v>
      </c>
      <c r="I39">
        <v>343001.511</v>
      </c>
      <c r="J39">
        <v>343285.97600000002</v>
      </c>
      <c r="K39">
        <v>333020.86800000002</v>
      </c>
      <c r="L39">
        <v>308213.065</v>
      </c>
      <c r="M39">
        <v>302891.74400000001</v>
      </c>
      <c r="N39">
        <v>298250.39</v>
      </c>
      <c r="O39">
        <v>289961.18099999998</v>
      </c>
      <c r="P39">
        <v>283454.99300000002</v>
      </c>
      <c r="Q39">
        <v>283912.49200000003</v>
      </c>
      <c r="R39">
        <v>272620.212</v>
      </c>
      <c r="S39">
        <v>248218.63800000001</v>
      </c>
      <c r="T39">
        <v>216321.889</v>
      </c>
      <c r="U39">
        <v>200471.06099999999</v>
      </c>
      <c r="V39">
        <v>158160.932</v>
      </c>
      <c r="W39">
        <v>155384.23800000001</v>
      </c>
      <c r="X39">
        <v>146928.94200000001</v>
      </c>
      <c r="Y39">
        <v>140296</v>
      </c>
      <c r="Z39">
        <v>127544</v>
      </c>
      <c r="AA39">
        <v>121922</v>
      </c>
      <c r="AB39">
        <v>114913</v>
      </c>
      <c r="AC39">
        <v>105464</v>
      </c>
      <c r="AD39">
        <v>93633</v>
      </c>
      <c r="AE39">
        <v>92161</v>
      </c>
      <c r="AF39">
        <v>88579</v>
      </c>
      <c r="AG39">
        <v>86539</v>
      </c>
      <c r="AH39">
        <v>82943</v>
      </c>
    </row>
    <row r="40" spans="1:34" x14ac:dyDescent="0.35">
      <c r="A40" t="s">
        <v>198</v>
      </c>
      <c r="B40" t="s">
        <v>77</v>
      </c>
      <c r="C40" t="s">
        <v>615</v>
      </c>
      <c r="D40" t="s">
        <v>658</v>
      </c>
      <c r="E40" t="str" cm="1">
        <f t="array" ref="E40">IFERROR(INDEX('Eurostat-EPS Mapping'!$G$3:$G$35,MATCH('Eurostat_nrg_bal_c EU27'!B40,'Eurostat-EPS Mapping'!$E$3:$E$35,0),0),"")</f>
        <v/>
      </c>
      <c r="F40">
        <v>886903.72499999998</v>
      </c>
      <c r="G40">
        <v>779988.18500000006</v>
      </c>
      <c r="H40">
        <v>720841.98600000003</v>
      </c>
      <c r="I40">
        <v>688139.15899999999</v>
      </c>
      <c r="J40">
        <v>718882.09400000004</v>
      </c>
      <c r="K40">
        <v>628075.223</v>
      </c>
      <c r="L40">
        <v>636460.625</v>
      </c>
      <c r="M40">
        <v>596464.01</v>
      </c>
      <c r="N40">
        <v>504415.42800000001</v>
      </c>
      <c r="O40">
        <v>397971.37400000001</v>
      </c>
      <c r="P40">
        <v>348271.75099999999</v>
      </c>
      <c r="Q40">
        <v>302179.69300000003</v>
      </c>
      <c r="R40">
        <v>262151.315</v>
      </c>
      <c r="S40">
        <v>193708.022</v>
      </c>
      <c r="T40">
        <v>126694.015</v>
      </c>
      <c r="U40">
        <v>101128.51</v>
      </c>
      <c r="V40">
        <v>74545.164999999994</v>
      </c>
      <c r="W40">
        <v>57175.186999999998</v>
      </c>
      <c r="X40">
        <v>50824.375</v>
      </c>
      <c r="Y40">
        <v>40523.917000000001</v>
      </c>
      <c r="Z40">
        <v>37612.167999999998</v>
      </c>
      <c r="AA40">
        <v>34105.445</v>
      </c>
      <c r="AB40">
        <v>28334.819</v>
      </c>
      <c r="AC40">
        <v>27554.615000000002</v>
      </c>
      <c r="AD40">
        <v>24843.425999999999</v>
      </c>
      <c r="AE40">
        <v>22664.316999999999</v>
      </c>
      <c r="AF40">
        <v>19422.278999999999</v>
      </c>
      <c r="AG40">
        <v>18499.504000000001</v>
      </c>
      <c r="AH40">
        <v>17024.728999999999</v>
      </c>
    </row>
    <row r="41" spans="1:34" x14ac:dyDescent="0.35">
      <c r="A41" t="s">
        <v>198</v>
      </c>
      <c r="B41" t="s">
        <v>79</v>
      </c>
      <c r="C41" t="s">
        <v>615</v>
      </c>
      <c r="D41" t="s">
        <v>659</v>
      </c>
      <c r="E41" t="str" cm="1">
        <f t="array" ref="E41">IFERROR(INDEX('Eurostat-EPS Mapping'!$G$3:$G$35,MATCH('Eurostat_nrg_bal_c EU27'!B41,'Eurostat-EPS Mapping'!$E$3:$E$35,0),0),"")</f>
        <v/>
      </c>
      <c r="F41">
        <v>4391866.5180000002</v>
      </c>
      <c r="G41">
        <v>4568473.7889999999</v>
      </c>
      <c r="H41">
        <v>4566242.8990000002</v>
      </c>
      <c r="I41">
        <v>4729756.5240000002</v>
      </c>
      <c r="J41">
        <v>4823486.1430000002</v>
      </c>
      <c r="K41">
        <v>4807028.5609999998</v>
      </c>
      <c r="L41">
        <v>4898076.335</v>
      </c>
      <c r="M41">
        <v>4966208.3039999995</v>
      </c>
      <c r="N41">
        <v>4771487.3789999997</v>
      </c>
      <c r="O41">
        <v>4324436.4380000001</v>
      </c>
      <c r="P41">
        <v>5405330.1100000003</v>
      </c>
      <c r="Q41">
        <v>5494837.4409999996</v>
      </c>
      <c r="R41">
        <v>5488614.3320000004</v>
      </c>
      <c r="S41">
        <v>5068891.9689999996</v>
      </c>
      <c r="T41">
        <v>5336197.8499999996</v>
      </c>
      <c r="U41">
        <v>4992312.3459999999</v>
      </c>
      <c r="V41">
        <v>4821256.4740000004</v>
      </c>
      <c r="W41">
        <v>4774849.3890000004</v>
      </c>
      <c r="X41">
        <v>4612092.3880000003</v>
      </c>
      <c r="Y41">
        <v>4164066.26</v>
      </c>
      <c r="Z41">
        <v>4361630.0449999999</v>
      </c>
      <c r="AA41">
        <v>4347111.9210000001</v>
      </c>
      <c r="AB41">
        <v>4300733.1140000001</v>
      </c>
      <c r="AC41">
        <v>4296969.2630000003</v>
      </c>
      <c r="AD41">
        <v>4083636.574</v>
      </c>
      <c r="AE41">
        <v>3842229.398</v>
      </c>
      <c r="AF41">
        <v>4459653.8320000004</v>
      </c>
      <c r="AG41">
        <v>4620851.5779999997</v>
      </c>
      <c r="AH41">
        <v>4624368.76</v>
      </c>
    </row>
    <row r="42" spans="1:34" x14ac:dyDescent="0.35">
      <c r="A42" t="s">
        <v>198</v>
      </c>
      <c r="B42" t="s">
        <v>81</v>
      </c>
      <c r="C42" t="s">
        <v>615</v>
      </c>
      <c r="D42" t="s">
        <v>660</v>
      </c>
      <c r="E42" t="str" cm="1">
        <f t="array" ref="E42">IFERROR(INDEX('Eurostat-EPS Mapping'!$G$3:$G$35,MATCH('Eurostat_nrg_bal_c EU27'!B42,'Eurostat-EPS Mapping'!$E$3:$E$35,0),0),"")</f>
        <v>hard coal</v>
      </c>
      <c r="F42">
        <v>113158.499</v>
      </c>
      <c r="G42">
        <v>100549.24400000001</v>
      </c>
      <c r="H42">
        <v>92509</v>
      </c>
      <c r="I42">
        <v>136936.005</v>
      </c>
      <c r="J42">
        <v>141309.15900000001</v>
      </c>
      <c r="K42">
        <v>156316.5</v>
      </c>
      <c r="L42">
        <v>177036.06</v>
      </c>
      <c r="M42">
        <v>196844.73800000001</v>
      </c>
      <c r="N42">
        <v>125883.37300000001</v>
      </c>
      <c r="O42">
        <v>120472.992</v>
      </c>
      <c r="P42">
        <v>164737.516</v>
      </c>
      <c r="Q42">
        <v>129131.01700000001</v>
      </c>
      <c r="R42">
        <v>97519.933999999994</v>
      </c>
      <c r="S42">
        <v>119570.284</v>
      </c>
      <c r="T42">
        <v>123341.72500000001</v>
      </c>
      <c r="U42">
        <v>90357.805999999997</v>
      </c>
      <c r="V42">
        <v>36555.313999999998</v>
      </c>
      <c r="W42">
        <v>4055.674</v>
      </c>
      <c r="X42">
        <v>4136.1279999999997</v>
      </c>
      <c r="Y42">
        <v>3561.221</v>
      </c>
      <c r="Z42">
        <v>3699.19</v>
      </c>
      <c r="AA42">
        <v>2838.723</v>
      </c>
      <c r="AB42">
        <v>5408.4970000000003</v>
      </c>
      <c r="AC42">
        <v>4421.2969999999996</v>
      </c>
      <c r="AD42">
        <v>5138.3100000000004</v>
      </c>
      <c r="AE42">
        <v>8461.1759999999995</v>
      </c>
      <c r="AF42">
        <v>8844.491</v>
      </c>
      <c r="AG42">
        <v>7492.7110000000002</v>
      </c>
      <c r="AH42">
        <v>8858.1110000000008</v>
      </c>
    </row>
    <row r="43" spans="1:34" x14ac:dyDescent="0.35">
      <c r="A43" t="s">
        <v>198</v>
      </c>
      <c r="B43" t="s">
        <v>83</v>
      </c>
      <c r="C43" t="s">
        <v>615</v>
      </c>
      <c r="D43" t="s">
        <v>661</v>
      </c>
      <c r="E43" t="str" cm="1">
        <f t="array" ref="E43">IFERROR(INDEX('Eurostat-EPS Mapping'!$G$3:$G$35,MATCH('Eurostat_nrg_bal_c EU27'!B43,'Eurostat-EPS Mapping'!$E$3:$E$35,0),0),"")</f>
        <v>hard coal</v>
      </c>
      <c r="F43">
        <v>1205405.8359999999</v>
      </c>
      <c r="G43">
        <v>1223617.7150000001</v>
      </c>
      <c r="H43">
        <v>1162094.1200000001</v>
      </c>
      <c r="I43">
        <v>1023672.399</v>
      </c>
      <c r="J43">
        <v>1123168.1340000001</v>
      </c>
      <c r="K43">
        <v>1067744.6159999999</v>
      </c>
      <c r="L43">
        <v>1137121.9240000001</v>
      </c>
      <c r="M43">
        <v>1181889.9809999999</v>
      </c>
      <c r="N43">
        <v>1207100.79</v>
      </c>
      <c r="O43">
        <v>898278.51199999999</v>
      </c>
      <c r="P43">
        <v>1446181.325</v>
      </c>
      <c r="Q43">
        <v>1478411.0970000001</v>
      </c>
      <c r="R43">
        <v>1397072.4809999999</v>
      </c>
      <c r="S43">
        <v>1336901.1969999999</v>
      </c>
      <c r="T43">
        <v>1325625.7169999999</v>
      </c>
      <c r="U43">
        <v>1166300.443</v>
      </c>
      <c r="V43">
        <v>1201367.8570000001</v>
      </c>
      <c r="W43">
        <v>1268767.8470000001</v>
      </c>
      <c r="X43">
        <v>1308079.6059999999</v>
      </c>
      <c r="Y43">
        <v>1305184.0349999999</v>
      </c>
      <c r="Z43">
        <v>1475580.1089999999</v>
      </c>
      <c r="AA43">
        <v>1474322.088</v>
      </c>
      <c r="AB43">
        <v>1391117.946</v>
      </c>
      <c r="AC43">
        <v>1393672.3160000001</v>
      </c>
      <c r="AD43">
        <v>1325997.5</v>
      </c>
      <c r="AE43">
        <v>1249572.496</v>
      </c>
      <c r="AF43">
        <v>1352169.595</v>
      </c>
      <c r="AG43">
        <v>1334957.358</v>
      </c>
      <c r="AH43">
        <v>1444747.5220000001</v>
      </c>
    </row>
    <row r="44" spans="1:34" x14ac:dyDescent="0.35">
      <c r="A44" t="s">
        <v>198</v>
      </c>
      <c r="B44" t="s">
        <v>84</v>
      </c>
      <c r="C44" t="s">
        <v>615</v>
      </c>
      <c r="D44" t="s">
        <v>662</v>
      </c>
      <c r="E44" t="str" cm="1">
        <f t="array" ref="E44">IFERROR(INDEX('Eurostat-EPS Mapping'!$G$3:$G$35,MATCH('Eurostat_nrg_bal_c EU27'!B44,'Eurostat-EPS Mapping'!$E$3:$E$35,0),0),"")</f>
        <v>hard coal</v>
      </c>
      <c r="F44">
        <v>2771536.1379999998</v>
      </c>
      <c r="G44">
        <v>2950906.7220000001</v>
      </c>
      <c r="H44">
        <v>3013095.1379999998</v>
      </c>
      <c r="I44">
        <v>3239811.4530000002</v>
      </c>
      <c r="J44">
        <v>3177689.7949999999</v>
      </c>
      <c r="K44">
        <v>3231404.5970000001</v>
      </c>
      <c r="L44">
        <v>3251702.2609999999</v>
      </c>
      <c r="M44">
        <v>3232924.6370000001</v>
      </c>
      <c r="N44">
        <v>3024867.08</v>
      </c>
      <c r="O44">
        <v>3012659.0970000001</v>
      </c>
      <c r="P44">
        <v>3345826.801</v>
      </c>
      <c r="Q44">
        <v>3430885.0410000002</v>
      </c>
      <c r="R44">
        <v>3559915.7390000001</v>
      </c>
      <c r="S44">
        <v>3202160.0070000002</v>
      </c>
      <c r="T44">
        <v>3443643.9980000001</v>
      </c>
      <c r="U44">
        <v>3250574.463</v>
      </c>
      <c r="V44">
        <v>3132997.9470000002</v>
      </c>
      <c r="W44">
        <v>2997605.963</v>
      </c>
      <c r="X44">
        <v>2843708.47</v>
      </c>
      <c r="Y44">
        <v>2497333.35</v>
      </c>
      <c r="Z44">
        <v>2493563.2599999998</v>
      </c>
      <c r="AA44">
        <v>2488189.304</v>
      </c>
      <c r="AB44">
        <v>2512080.0499999998</v>
      </c>
      <c r="AC44">
        <v>2475160.5219999999</v>
      </c>
      <c r="AD44">
        <v>2343071.091</v>
      </c>
      <c r="AE44">
        <v>2196999.9270000001</v>
      </c>
      <c r="AF44">
        <v>2698746.43</v>
      </c>
      <c r="AG44">
        <v>2779198.1669999999</v>
      </c>
      <c r="AH44">
        <v>2608378.92</v>
      </c>
    </row>
    <row r="45" spans="1:34" x14ac:dyDescent="0.35">
      <c r="A45" t="s">
        <v>198</v>
      </c>
      <c r="B45" t="s">
        <v>86</v>
      </c>
      <c r="C45" t="s">
        <v>615</v>
      </c>
      <c r="D45" t="s">
        <v>663</v>
      </c>
      <c r="E45" t="str" cm="1">
        <f t="array" ref="E45">IFERROR(INDEX('Eurostat-EPS Mapping'!$G$3:$G$35,MATCH('Eurostat_nrg_bal_c EU27'!B45,'Eurostat-EPS Mapping'!$E$3:$E$35,0),0),"")</f>
        <v>hard coal</v>
      </c>
      <c r="F45">
        <v>22714.438999999998</v>
      </c>
      <c r="G45">
        <v>25250.072</v>
      </c>
      <c r="H45">
        <v>29221.755000000001</v>
      </c>
      <c r="I45">
        <v>36664.478999999999</v>
      </c>
      <c r="J45">
        <v>34830.152000000002</v>
      </c>
      <c r="K45">
        <v>39842.139000000003</v>
      </c>
      <c r="L45">
        <v>49539.345999999998</v>
      </c>
      <c r="M45">
        <v>36829.671999999999</v>
      </c>
      <c r="N45">
        <v>42620.177000000003</v>
      </c>
      <c r="O45">
        <v>45543.993000000002</v>
      </c>
      <c r="P45">
        <v>61253.178</v>
      </c>
      <c r="Q45">
        <v>66764.373000000007</v>
      </c>
      <c r="R45">
        <v>49474.873</v>
      </c>
      <c r="S45">
        <v>47169.824000000001</v>
      </c>
      <c r="T45">
        <v>35852.006999999998</v>
      </c>
      <c r="U45">
        <v>22757.530999999999</v>
      </c>
      <c r="V45">
        <v>20896.661</v>
      </c>
      <c r="W45">
        <v>18100.937999999998</v>
      </c>
      <c r="X45">
        <v>21044.02</v>
      </c>
      <c r="Y45">
        <v>18609.276999999998</v>
      </c>
      <c r="Z45">
        <v>13360.876</v>
      </c>
      <c r="AA45">
        <v>18707.651999999998</v>
      </c>
      <c r="AB45">
        <v>19301.883000000002</v>
      </c>
      <c r="AC45">
        <v>21254.190999999999</v>
      </c>
      <c r="AD45">
        <v>16368.571</v>
      </c>
      <c r="AE45">
        <v>13428.616</v>
      </c>
      <c r="AF45">
        <v>15900.938</v>
      </c>
      <c r="AG45">
        <v>39735.339</v>
      </c>
      <c r="AH45">
        <v>23198.792000000001</v>
      </c>
    </row>
    <row r="46" spans="1:34" x14ac:dyDescent="0.35">
      <c r="A46" t="s">
        <v>198</v>
      </c>
      <c r="B46" t="s">
        <v>88</v>
      </c>
      <c r="C46" t="s">
        <v>615</v>
      </c>
      <c r="D46" t="s">
        <v>664</v>
      </c>
      <c r="E46" t="str" cm="1">
        <f t="array" ref="E46">IFERROR(INDEX('Eurostat-EPS Mapping'!$G$3:$G$35,MATCH('Eurostat_nrg_bal_c EU27'!B46,'Eurostat-EPS Mapping'!$E$3:$E$35,0),0),"")</f>
        <v>lignite</v>
      </c>
      <c r="F46">
        <v>19193.580999999998</v>
      </c>
      <c r="G46">
        <v>20194.91</v>
      </c>
      <c r="H46">
        <v>17711.330000000002</v>
      </c>
      <c r="I46">
        <v>28591.736000000001</v>
      </c>
      <c r="J46">
        <v>32970.1</v>
      </c>
      <c r="K46">
        <v>20672.057000000001</v>
      </c>
      <c r="L46">
        <v>21775.672999999999</v>
      </c>
      <c r="M46">
        <v>17494.982</v>
      </c>
      <c r="N46">
        <v>16026.976000000001</v>
      </c>
      <c r="O46">
        <v>19282.268</v>
      </c>
      <c r="P46">
        <v>23318.475999999999</v>
      </c>
      <c r="Q46">
        <v>23603.050999999999</v>
      </c>
      <c r="R46">
        <v>21776.073</v>
      </c>
      <c r="S46">
        <v>16266.835999999999</v>
      </c>
      <c r="T46">
        <v>12451.486000000001</v>
      </c>
      <c r="U46">
        <v>28065.692999999999</v>
      </c>
      <c r="V46">
        <v>23893.918000000001</v>
      </c>
      <c r="W46">
        <v>52228.205999999998</v>
      </c>
      <c r="X46">
        <v>44856.394</v>
      </c>
      <c r="Y46">
        <v>52999.256000000001</v>
      </c>
      <c r="Z46">
        <v>58421.165000000001</v>
      </c>
      <c r="AA46">
        <v>79015.16</v>
      </c>
      <c r="AB46">
        <v>99379.921000000002</v>
      </c>
      <c r="AC46">
        <v>83614.137000000002</v>
      </c>
      <c r="AD46">
        <v>102213.276</v>
      </c>
      <c r="AE46">
        <v>127897.09299999999</v>
      </c>
      <c r="AF46">
        <v>146529.326</v>
      </c>
      <c r="AG46">
        <v>174481.823</v>
      </c>
      <c r="AH46">
        <v>167722.481</v>
      </c>
    </row>
    <row r="47" spans="1:34" x14ac:dyDescent="0.35">
      <c r="A47" t="s">
        <v>198</v>
      </c>
      <c r="B47" t="s">
        <v>89</v>
      </c>
      <c r="C47" t="s">
        <v>615</v>
      </c>
      <c r="D47" t="s">
        <v>665</v>
      </c>
      <c r="E47" t="str" cm="1">
        <f t="array" ref="E47">IFERROR(INDEX('Eurostat-EPS Mapping'!$G$3:$G$35,MATCH('Eurostat_nrg_bal_c EU27'!B47,'Eurostat-EPS Mapping'!$E$3:$E$35,0),0),"")</f>
        <v>hard coal</v>
      </c>
      <c r="F47">
        <v>218304.141</v>
      </c>
      <c r="G47">
        <v>206808.33199999999</v>
      </c>
      <c r="H47">
        <v>208065.856</v>
      </c>
      <c r="I47">
        <v>219745.253</v>
      </c>
      <c r="J47">
        <v>269683.495</v>
      </c>
      <c r="K47">
        <v>245140.1</v>
      </c>
      <c r="L47">
        <v>216876.10200000001</v>
      </c>
      <c r="M47">
        <v>255936.611</v>
      </c>
      <c r="N47">
        <v>308976.84700000001</v>
      </c>
      <c r="O47">
        <v>192589.91899999999</v>
      </c>
      <c r="P47">
        <v>328892.63900000002</v>
      </c>
      <c r="Q47">
        <v>332217.61499999999</v>
      </c>
      <c r="R47">
        <v>328456.7</v>
      </c>
      <c r="S47">
        <v>316561.408</v>
      </c>
      <c r="T47">
        <v>363304.484</v>
      </c>
      <c r="U47">
        <v>405435.212</v>
      </c>
      <c r="V47">
        <v>376906.61599999998</v>
      </c>
      <c r="W47">
        <v>413451.12</v>
      </c>
      <c r="X47">
        <v>371152.77600000001</v>
      </c>
      <c r="Y47">
        <v>272910.55200000003</v>
      </c>
      <c r="Z47">
        <v>297181.91100000002</v>
      </c>
      <c r="AA47">
        <v>259814.375</v>
      </c>
      <c r="AB47">
        <v>245692.465</v>
      </c>
      <c r="AC47">
        <v>295311.98800000001</v>
      </c>
      <c r="AD47">
        <v>268421.67099999997</v>
      </c>
      <c r="AE47">
        <v>221118.89600000001</v>
      </c>
      <c r="AF47">
        <v>215975.579</v>
      </c>
      <c r="AG47">
        <v>258826.04500000001</v>
      </c>
      <c r="AH47">
        <v>295962.29499999998</v>
      </c>
    </row>
    <row r="48" spans="1:34" x14ac:dyDescent="0.35">
      <c r="A48" t="s">
        <v>198</v>
      </c>
      <c r="B48" t="s">
        <v>91</v>
      </c>
      <c r="C48" t="s">
        <v>615</v>
      </c>
      <c r="D48" t="s">
        <v>666</v>
      </c>
      <c r="E48" t="str" cm="1">
        <f t="array" ref="E48">IFERROR(INDEX('Eurostat-EPS Mapping'!$G$3:$G$35,MATCH('Eurostat_nrg_bal_c EU27'!B48,'Eurostat-EPS Mapping'!$E$3:$E$35,0),0),"")</f>
        <v>hard coal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t="s">
        <v>198</v>
      </c>
      <c r="B49" t="s">
        <v>93</v>
      </c>
      <c r="C49" t="s">
        <v>615</v>
      </c>
      <c r="D49" t="s">
        <v>667</v>
      </c>
      <c r="E49" t="str" cm="1">
        <f t="array" ref="E49">IFERROR(INDEX('Eurostat-EPS Mapping'!$G$3:$G$35,MATCH('Eurostat_nrg_bal_c EU27'!B49,'Eurostat-EPS Mapping'!$E$3:$E$35,0),0),"")</f>
        <v>hard coal</v>
      </c>
      <c r="F49">
        <v>5384.3280000000004</v>
      </c>
      <c r="G49">
        <v>5375.47</v>
      </c>
      <c r="H49">
        <v>6187.6469999999999</v>
      </c>
      <c r="I49">
        <v>6617.6139999999996</v>
      </c>
      <c r="J49">
        <v>5187.3090000000002</v>
      </c>
      <c r="K49">
        <v>7511.6679999999997</v>
      </c>
      <c r="L49">
        <v>8337.4590000000007</v>
      </c>
      <c r="M49">
        <v>11465.949000000001</v>
      </c>
      <c r="N49">
        <v>15322.186</v>
      </c>
      <c r="O49">
        <v>6329.6679999999997</v>
      </c>
      <c r="P49">
        <v>6275.9350000000004</v>
      </c>
      <c r="Q49">
        <v>4721.0010000000002</v>
      </c>
      <c r="R49">
        <v>4924.96</v>
      </c>
      <c r="S49">
        <v>4928.5469999999996</v>
      </c>
      <c r="T49">
        <v>3173.6019999999999</v>
      </c>
      <c r="U49">
        <v>3223.451</v>
      </c>
      <c r="V49">
        <v>3927.9369999999999</v>
      </c>
      <c r="W49">
        <v>3937.9720000000002</v>
      </c>
      <c r="X49">
        <v>3862.23</v>
      </c>
      <c r="Y49">
        <v>4686.3959999999997</v>
      </c>
      <c r="Z49">
        <v>7558.4480000000003</v>
      </c>
      <c r="AA49">
        <v>8553.4760000000006</v>
      </c>
      <c r="AB49">
        <v>7535.1279999999997</v>
      </c>
      <c r="AC49">
        <v>5203.4110000000001</v>
      </c>
      <c r="AD49">
        <v>4792.9809999999998</v>
      </c>
      <c r="AE49">
        <v>6247.5039999999999</v>
      </c>
      <c r="AF49">
        <v>4734.308</v>
      </c>
      <c r="AG49">
        <v>5094.7979999999998</v>
      </c>
      <c r="AH49">
        <v>6110.8149999999996</v>
      </c>
    </row>
    <row r="50" spans="1:34" x14ac:dyDescent="0.35">
      <c r="A50" t="s">
        <v>198</v>
      </c>
      <c r="B50" t="s">
        <v>95</v>
      </c>
      <c r="C50" t="s">
        <v>615</v>
      </c>
      <c r="D50" t="s">
        <v>668</v>
      </c>
      <c r="E50" t="str" cm="1">
        <f t="array" ref="E50">IFERROR(INDEX('Eurostat-EPS Mapping'!$G$3:$G$35,MATCH('Eurostat_nrg_bal_c EU27'!B50,'Eurostat-EPS Mapping'!$E$3:$E$35,0),0),"")</f>
        <v>lignite</v>
      </c>
      <c r="F50">
        <v>16696.964</v>
      </c>
      <c r="G50">
        <v>16461.934000000001</v>
      </c>
      <c r="H50">
        <v>15604.029</v>
      </c>
      <c r="I50">
        <v>15750.032999999999</v>
      </c>
      <c r="J50">
        <v>17629.581999999999</v>
      </c>
      <c r="K50">
        <v>18938.773000000001</v>
      </c>
      <c r="L50">
        <v>18106.738000000001</v>
      </c>
      <c r="M50">
        <v>18153.079000000002</v>
      </c>
      <c r="N50">
        <v>15121.387000000001</v>
      </c>
      <c r="O50">
        <v>12351.062</v>
      </c>
      <c r="P50">
        <v>11747.17</v>
      </c>
      <c r="Q50">
        <v>12100.624</v>
      </c>
      <c r="R50">
        <v>12078.44</v>
      </c>
      <c r="S50">
        <v>9328.3950000000004</v>
      </c>
      <c r="T50">
        <v>8817.8539999999994</v>
      </c>
      <c r="U50">
        <v>10191.996999999999</v>
      </c>
      <c r="V50">
        <v>10169.609</v>
      </c>
      <c r="W50">
        <v>11067.754000000001</v>
      </c>
      <c r="X50">
        <v>11226.912</v>
      </c>
      <c r="Y50">
        <v>8116.74</v>
      </c>
      <c r="Z50">
        <v>9650.2209999999995</v>
      </c>
      <c r="AA50">
        <v>13569.011</v>
      </c>
      <c r="AB50">
        <v>17459.595000000001</v>
      </c>
      <c r="AC50">
        <v>15913.938</v>
      </c>
      <c r="AD50">
        <v>16300.144</v>
      </c>
      <c r="AE50">
        <v>17503.057000000001</v>
      </c>
      <c r="AF50">
        <v>15794.432000000001</v>
      </c>
      <c r="AG50">
        <v>20017.837</v>
      </c>
      <c r="AH50">
        <v>67257.892000000007</v>
      </c>
    </row>
    <row r="51" spans="1:34" x14ac:dyDescent="0.35">
      <c r="A51" t="s">
        <v>198</v>
      </c>
      <c r="B51" t="s">
        <v>97</v>
      </c>
      <c r="C51" t="s">
        <v>615</v>
      </c>
      <c r="D51" t="s">
        <v>669</v>
      </c>
      <c r="E51" t="str" cm="1">
        <f t="array" ref="E51">IFERROR(INDEX('Eurostat-EPS Mapping'!$G$3:$G$35,MATCH('Eurostat_nrg_bal_c EU27'!B51,'Eurostat-EPS Mapping'!$E$3:$E$35,0),0),"")</f>
        <v>hard coal</v>
      </c>
      <c r="F51">
        <v>19472.592000000001</v>
      </c>
      <c r="G51">
        <v>19309.393</v>
      </c>
      <c r="H51">
        <v>21754.022000000001</v>
      </c>
      <c r="I51">
        <v>21967.554</v>
      </c>
      <c r="J51">
        <v>21018.416000000001</v>
      </c>
      <c r="K51">
        <v>19458.115000000002</v>
      </c>
      <c r="L51">
        <v>17580.772000000001</v>
      </c>
      <c r="M51">
        <v>14668.654</v>
      </c>
      <c r="N51">
        <v>15568.563</v>
      </c>
      <c r="O51">
        <v>16928.924999999999</v>
      </c>
      <c r="P51">
        <v>17097.071</v>
      </c>
      <c r="Q51">
        <v>17003.623</v>
      </c>
      <c r="R51">
        <v>17395.133000000002</v>
      </c>
      <c r="S51">
        <v>16005.47</v>
      </c>
      <c r="T51">
        <v>19986.977999999999</v>
      </c>
      <c r="U51">
        <v>15405.752</v>
      </c>
      <c r="V51">
        <v>14540.616</v>
      </c>
      <c r="W51">
        <v>5633.9160000000002</v>
      </c>
      <c r="X51">
        <v>4025.8519999999999</v>
      </c>
      <c r="Y51">
        <v>665.43299999999999</v>
      </c>
      <c r="Z51">
        <v>2614.8649999999998</v>
      </c>
      <c r="AA51">
        <v>2102.1309999999999</v>
      </c>
      <c r="AB51">
        <v>2757.63</v>
      </c>
      <c r="AC51">
        <v>2417.4630000000002</v>
      </c>
      <c r="AD51">
        <v>1333.03</v>
      </c>
      <c r="AE51">
        <v>1000.633</v>
      </c>
      <c r="AF51">
        <v>958.73299999999995</v>
      </c>
      <c r="AG51">
        <v>1047.5</v>
      </c>
      <c r="AH51">
        <v>2131.933</v>
      </c>
    </row>
    <row r="52" spans="1:34" x14ac:dyDescent="0.35">
      <c r="A52" t="s">
        <v>198</v>
      </c>
      <c r="B52" t="s">
        <v>99</v>
      </c>
      <c r="C52" t="s">
        <v>615</v>
      </c>
      <c r="D52" t="s">
        <v>670</v>
      </c>
      <c r="E52" t="str" cm="1">
        <f t="array" ref="E52">IFERROR(INDEX('Eurostat-EPS Mapping'!$G$3:$G$35,MATCH('Eurostat_nrg_bal_c EU27'!B52,'Eurostat-EPS Mapping'!$E$3:$E$35,0),0),"")</f>
        <v/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t="s">
        <v>198</v>
      </c>
      <c r="B53" t="s">
        <v>101</v>
      </c>
      <c r="C53" t="s">
        <v>615</v>
      </c>
      <c r="D53" t="s">
        <v>671</v>
      </c>
      <c r="E53" t="str" cm="1">
        <f t="array" ref="E53">IFERROR(INDEX('Eurostat-EPS Mapping'!$G$3:$G$35,MATCH('Eurostat_nrg_bal_c EU27'!B53,'Eurostat-EPS Mapping'!$E$3:$E$35,0),0),"")</f>
        <v/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67.5</v>
      </c>
      <c r="AE53">
        <v>164.7</v>
      </c>
      <c r="AF53">
        <v>183.6</v>
      </c>
      <c r="AG53">
        <v>191.7</v>
      </c>
      <c r="AH53">
        <v>186.3</v>
      </c>
    </row>
    <row r="54" spans="1:34" x14ac:dyDescent="0.35">
      <c r="A54" t="s">
        <v>198</v>
      </c>
      <c r="B54" t="s">
        <v>103</v>
      </c>
      <c r="C54" t="s">
        <v>615</v>
      </c>
      <c r="D54" t="s">
        <v>672</v>
      </c>
      <c r="E54" t="str" cm="1">
        <f t="array" ref="E54">IFERROR(INDEX('Eurostat-EPS Mapping'!$G$3:$G$35,MATCH('Eurostat_nrg_bal_c EU27'!B54,'Eurostat-EPS Mapping'!$E$3:$E$35,0),0),"")</f>
        <v/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67.5</v>
      </c>
      <c r="AE54">
        <v>164.7</v>
      </c>
      <c r="AF54">
        <v>183.6</v>
      </c>
      <c r="AG54">
        <v>191.7</v>
      </c>
      <c r="AH54">
        <v>186.3</v>
      </c>
    </row>
    <row r="55" spans="1:34" x14ac:dyDescent="0.35">
      <c r="A55" t="s">
        <v>198</v>
      </c>
      <c r="B55" t="s">
        <v>105</v>
      </c>
      <c r="C55" t="s">
        <v>615</v>
      </c>
      <c r="D55" t="s">
        <v>673</v>
      </c>
      <c r="E55" t="str" cm="1">
        <f t="array" ref="E55">IFERROR(INDEX('Eurostat-EPS Mapping'!$G$3:$G$35,MATCH('Eurostat_nrg_bal_c EU27'!B55,'Eurostat-EPS Mapping'!$E$3:$E$35,0),0),"")</f>
        <v/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t="s">
        <v>198</v>
      </c>
      <c r="B56" t="s">
        <v>107</v>
      </c>
      <c r="C56" t="s">
        <v>615</v>
      </c>
      <c r="D56" t="s">
        <v>674</v>
      </c>
      <c r="E56" t="str" cm="1">
        <f t="array" ref="E56">IFERROR(INDEX('Eurostat-EPS Mapping'!$G$3:$G$35,MATCH('Eurostat_nrg_bal_c EU27'!B56,'Eurostat-EPS Mapping'!$E$3:$E$35,0),0),"")</f>
        <v/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t="s">
        <v>198</v>
      </c>
      <c r="B57" t="s">
        <v>109</v>
      </c>
      <c r="C57" t="s">
        <v>615</v>
      </c>
      <c r="D57" t="s">
        <v>675</v>
      </c>
      <c r="E57" t="str" cm="1">
        <f t="array" ref="E57">IFERROR(INDEX('Eurostat-EPS Mapping'!$G$3:$G$35,MATCH('Eurostat_nrg_bal_c EU27'!B57,'Eurostat-EPS Mapping'!$E$3:$E$35,0),0),"")</f>
        <v/>
      </c>
      <c r="F57">
        <v>1340453.7879999999</v>
      </c>
      <c r="G57">
        <v>1319595.584</v>
      </c>
      <c r="H57">
        <v>1305088.5179999999</v>
      </c>
      <c r="I57">
        <v>1395499.1359999999</v>
      </c>
      <c r="J57">
        <v>1309272.8910000001</v>
      </c>
      <c r="K57">
        <v>1195424.128</v>
      </c>
      <c r="L57">
        <v>1258034.9080000001</v>
      </c>
      <c r="M57">
        <v>1156012.8230000001</v>
      </c>
      <c r="N57">
        <v>1049544.338</v>
      </c>
      <c r="O57">
        <v>1052196.31</v>
      </c>
      <c r="P57">
        <v>1098461.585</v>
      </c>
      <c r="Q57">
        <v>1141063.459</v>
      </c>
      <c r="R57">
        <v>1111871.7790000001</v>
      </c>
      <c r="S57">
        <v>1166268.4129999999</v>
      </c>
      <c r="T57">
        <v>997921.11600000004</v>
      </c>
      <c r="U57">
        <v>1043705.434</v>
      </c>
      <c r="V57">
        <v>1006879.115</v>
      </c>
      <c r="W57">
        <v>907830.9</v>
      </c>
      <c r="X57">
        <v>906452.56099999999</v>
      </c>
      <c r="Y57">
        <v>771714</v>
      </c>
      <c r="Z57">
        <v>676540.8</v>
      </c>
      <c r="AA57">
        <v>700272</v>
      </c>
      <c r="AB57">
        <v>696711.6</v>
      </c>
      <c r="AC57">
        <v>652806</v>
      </c>
      <c r="AD57">
        <v>608572.80000000005</v>
      </c>
      <c r="AE57">
        <v>632181.6</v>
      </c>
      <c r="AF57">
        <v>630946.80000000005</v>
      </c>
      <c r="AG57">
        <v>644130</v>
      </c>
      <c r="AH57">
        <v>786542.4</v>
      </c>
    </row>
    <row r="58" spans="1:34" x14ac:dyDescent="0.35">
      <c r="A58" t="s">
        <v>198</v>
      </c>
      <c r="B58" t="s">
        <v>111</v>
      </c>
      <c r="C58" t="s">
        <v>615</v>
      </c>
      <c r="D58" t="s">
        <v>676</v>
      </c>
      <c r="E58" t="str" cm="1">
        <f t="array" ref="E58">IFERROR(INDEX('Eurostat-EPS Mapping'!$G$3:$G$35,MATCH('Eurostat_nrg_bal_c EU27'!B58,'Eurostat-EPS Mapping'!$E$3:$E$35,0),0),"")</f>
        <v/>
      </c>
      <c r="F58">
        <v>55018000.953000002</v>
      </c>
      <c r="G58">
        <v>56597209.427000001</v>
      </c>
      <c r="H58">
        <v>54527495.016000003</v>
      </c>
      <c r="I58">
        <v>54114500.884999998</v>
      </c>
      <c r="J58">
        <v>51153443.336000003</v>
      </c>
      <c r="K58">
        <v>52144444.075999998</v>
      </c>
      <c r="L58">
        <v>52621310.659999996</v>
      </c>
      <c r="M58">
        <v>52939905.456</v>
      </c>
      <c r="N58">
        <v>53842100.098999999</v>
      </c>
      <c r="O58">
        <v>52308106.578000002</v>
      </c>
      <c r="P58">
        <v>56016307.402999997</v>
      </c>
      <c r="Q58">
        <v>54917558.589000002</v>
      </c>
      <c r="R58">
        <v>56410123.116999999</v>
      </c>
      <c r="S58">
        <v>55475434.836000003</v>
      </c>
      <c r="T58">
        <v>53760540.839000002</v>
      </c>
      <c r="U58">
        <v>51798544.258000001</v>
      </c>
      <c r="V58">
        <v>50049544.879000001</v>
      </c>
      <c r="W58">
        <v>49443302.653999999</v>
      </c>
      <c r="X58">
        <v>48656939.836000003</v>
      </c>
      <c r="Y58">
        <v>46581516.950000003</v>
      </c>
      <c r="Z58">
        <v>47258072.695</v>
      </c>
      <c r="AA58">
        <v>45848326.479000002</v>
      </c>
      <c r="AB58">
        <v>45209627.006999999</v>
      </c>
      <c r="AC58">
        <v>43243861.689000003</v>
      </c>
      <c r="AD58">
        <v>41963550.983999997</v>
      </c>
      <c r="AE58">
        <v>41290217.707000002</v>
      </c>
      <c r="AF58">
        <v>41784029.112999998</v>
      </c>
      <c r="AG58">
        <v>41735070.332000002</v>
      </c>
      <c r="AH58">
        <v>42409604.877999999</v>
      </c>
    </row>
    <row r="59" spans="1:34" x14ac:dyDescent="0.35">
      <c r="A59" t="s">
        <v>198</v>
      </c>
      <c r="B59" t="s">
        <v>112</v>
      </c>
      <c r="C59" t="s">
        <v>615</v>
      </c>
      <c r="D59" t="s">
        <v>677</v>
      </c>
      <c r="E59" t="str" cm="1">
        <f t="array" ref="E59">IFERROR(INDEX('Eurostat-EPS Mapping'!$G$3:$G$35,MATCH('Eurostat_nrg_bal_c EU27'!B59,'Eurostat-EPS Mapping'!$E$3:$E$35,0),0),"")</f>
        <v>natural gas</v>
      </c>
      <c r="F59">
        <v>13812256.971999999</v>
      </c>
      <c r="G59">
        <v>14728468.737</v>
      </c>
      <c r="H59">
        <v>13248802.086999999</v>
      </c>
      <c r="I59">
        <v>12811296.111</v>
      </c>
      <c r="J59">
        <v>11972952.347999999</v>
      </c>
      <c r="K59">
        <v>12814813.65</v>
      </c>
      <c r="L59">
        <v>12742963.492000001</v>
      </c>
      <c r="M59">
        <v>13066498.631999999</v>
      </c>
      <c r="N59">
        <v>13402429.601</v>
      </c>
      <c r="O59">
        <v>12657269.385</v>
      </c>
      <c r="P59">
        <v>13319275.506999999</v>
      </c>
      <c r="Q59">
        <v>12705945.934</v>
      </c>
      <c r="R59">
        <v>13278490.882999999</v>
      </c>
      <c r="S59">
        <v>12995272.221000001</v>
      </c>
      <c r="T59">
        <v>12109138.813999999</v>
      </c>
      <c r="U59">
        <v>11652767.468</v>
      </c>
      <c r="V59">
        <v>11005180.486</v>
      </c>
      <c r="W59">
        <v>10258573.077</v>
      </c>
      <c r="X59">
        <v>10065615.788000001</v>
      </c>
      <c r="Y59">
        <v>9401274.4509999994</v>
      </c>
      <c r="Z59">
        <v>8637109.9069999997</v>
      </c>
      <c r="AA59">
        <v>8433024.6600000001</v>
      </c>
      <c r="AB59">
        <v>8376038.1030000001</v>
      </c>
      <c r="AC59">
        <v>7480515.3830000004</v>
      </c>
      <c r="AD59">
        <v>6733364.5870000003</v>
      </c>
      <c r="AE59">
        <v>6593130.5369999995</v>
      </c>
      <c r="AF59">
        <v>6678964.8990000002</v>
      </c>
      <c r="AG59">
        <v>6664680.3310000002</v>
      </c>
      <c r="AH59">
        <v>6606146.9749999996</v>
      </c>
    </row>
    <row r="60" spans="1:34" x14ac:dyDescent="0.35">
      <c r="A60" t="s">
        <v>198</v>
      </c>
      <c r="B60" t="s">
        <v>113</v>
      </c>
      <c r="C60" t="s">
        <v>615</v>
      </c>
      <c r="D60" t="s">
        <v>678</v>
      </c>
      <c r="E60" t="str" cm="1">
        <f t="array" ref="E60">IFERROR(INDEX('Eurostat-EPS Mapping'!$G$3:$G$35,MATCH('Eurostat_nrg_bal_c EU27'!B60,'Eurostat-EPS Mapping'!$E$3:$E$35,0),0),"")</f>
        <v/>
      </c>
      <c r="F60">
        <v>241.15899999999999</v>
      </c>
      <c r="G60">
        <v>260.24700000000001</v>
      </c>
      <c r="H60">
        <v>244.149</v>
      </c>
      <c r="I60">
        <v>259.59100000000001</v>
      </c>
      <c r="J60">
        <v>242</v>
      </c>
      <c r="K60">
        <v>187</v>
      </c>
      <c r="L60">
        <v>177</v>
      </c>
      <c r="M60">
        <v>169</v>
      </c>
      <c r="N60">
        <v>193</v>
      </c>
      <c r="O60">
        <v>162</v>
      </c>
      <c r="P60">
        <v>153</v>
      </c>
      <c r="Q60">
        <v>148</v>
      </c>
      <c r="R60">
        <v>153</v>
      </c>
      <c r="S60">
        <v>153</v>
      </c>
      <c r="T60">
        <v>155</v>
      </c>
      <c r="U60">
        <v>152</v>
      </c>
      <c r="V60">
        <v>152</v>
      </c>
      <c r="W60">
        <v>152</v>
      </c>
      <c r="X60">
        <v>144</v>
      </c>
      <c r="Y60">
        <v>146</v>
      </c>
      <c r="Z60">
        <v>183</v>
      </c>
      <c r="AA60">
        <v>145</v>
      </c>
      <c r="AB60">
        <v>159</v>
      </c>
      <c r="AC60">
        <v>141</v>
      </c>
      <c r="AD60">
        <v>141</v>
      </c>
      <c r="AE60">
        <v>122</v>
      </c>
      <c r="AF60">
        <v>122</v>
      </c>
      <c r="AG60">
        <v>122</v>
      </c>
      <c r="AH60">
        <v>122</v>
      </c>
    </row>
    <row r="61" spans="1:34" x14ac:dyDescent="0.35">
      <c r="A61" t="s">
        <v>198</v>
      </c>
      <c r="B61" t="s">
        <v>115</v>
      </c>
      <c r="C61" t="s">
        <v>615</v>
      </c>
      <c r="D61" t="s">
        <v>679</v>
      </c>
      <c r="E61" t="str" cm="1">
        <f t="array" ref="E61">IFERROR(INDEX('Eurostat-EPS Mapping'!$G$3:$G$35,MATCH('Eurostat_nrg_bal_c EU27'!B61,'Eurostat-EPS Mapping'!$E$3:$E$35,0),0),"")</f>
        <v/>
      </c>
      <c r="F61">
        <v>36237168.204000004</v>
      </c>
      <c r="G61">
        <v>36727777.269000001</v>
      </c>
      <c r="H61">
        <v>36133355.328000002</v>
      </c>
      <c r="I61">
        <v>35904602.577</v>
      </c>
      <c r="J61">
        <v>33741583.075000003</v>
      </c>
      <c r="K61">
        <v>33933687.464000002</v>
      </c>
      <c r="L61">
        <v>34314692.104000002</v>
      </c>
      <c r="M61">
        <v>34270491.461999997</v>
      </c>
      <c r="N61">
        <v>35112489.420999996</v>
      </c>
      <c r="O61">
        <v>34762729.737000003</v>
      </c>
      <c r="P61">
        <v>36662534.368000001</v>
      </c>
      <c r="Q61">
        <v>36054806.104999997</v>
      </c>
      <c r="R61">
        <v>37001359.162</v>
      </c>
      <c r="S61">
        <v>36725102.479999997</v>
      </c>
      <c r="T61">
        <v>35714906.270999998</v>
      </c>
      <c r="U61">
        <v>34528054.972000003</v>
      </c>
      <c r="V61">
        <v>33617432.685000002</v>
      </c>
      <c r="W61">
        <v>33860177.181000002</v>
      </c>
      <c r="X61">
        <v>33450506.249000002</v>
      </c>
      <c r="Y61">
        <v>32539600.642000001</v>
      </c>
      <c r="Z61">
        <v>33840339.343000002</v>
      </c>
      <c r="AA61">
        <v>32639552.734999999</v>
      </c>
      <c r="AB61">
        <v>32122425.010000002</v>
      </c>
      <c r="AC61">
        <v>31057666.618999999</v>
      </c>
      <c r="AD61">
        <v>30770267.368000001</v>
      </c>
      <c r="AE61">
        <v>30454171.254000001</v>
      </c>
      <c r="AF61">
        <v>30249178.173999999</v>
      </c>
      <c r="AG61">
        <v>30028843.035999998</v>
      </c>
      <c r="AH61">
        <v>30671779.919</v>
      </c>
    </row>
    <row r="62" spans="1:34" x14ac:dyDescent="0.35">
      <c r="A62" t="s">
        <v>198</v>
      </c>
      <c r="B62" t="s">
        <v>117</v>
      </c>
      <c r="C62" t="s">
        <v>615</v>
      </c>
      <c r="D62" t="s">
        <v>680</v>
      </c>
      <c r="E62" t="str" cm="1">
        <f t="array" ref="E62">IFERROR(INDEX('Eurostat-EPS Mapping'!$G$3:$G$35,MATCH('Eurostat_nrg_bal_c EU27'!B62,'Eurostat-EPS Mapping'!$E$3:$E$35,0),0),"")</f>
        <v>crude oil</v>
      </c>
      <c r="F62">
        <v>21714421.059999999</v>
      </c>
      <c r="G62">
        <v>22083946.612</v>
      </c>
      <c r="H62">
        <v>21486256.964000002</v>
      </c>
      <c r="I62">
        <v>21673812.829999998</v>
      </c>
      <c r="J62">
        <v>20122735.147999998</v>
      </c>
      <c r="K62">
        <v>20183607.278000001</v>
      </c>
      <c r="L62">
        <v>21271425.660999998</v>
      </c>
      <c r="M62">
        <v>20921224.015999999</v>
      </c>
      <c r="N62">
        <v>21721112.993000001</v>
      </c>
      <c r="O62">
        <v>21735702.155000001</v>
      </c>
      <c r="P62">
        <v>23728224.614</v>
      </c>
      <c r="Q62">
        <v>23551700.614</v>
      </c>
      <c r="R62">
        <v>23907665.100000001</v>
      </c>
      <c r="S62">
        <v>24188852.988000002</v>
      </c>
      <c r="T62">
        <v>24101331.059</v>
      </c>
      <c r="U62">
        <v>23472246.644000001</v>
      </c>
      <c r="V62">
        <v>22522304.065000001</v>
      </c>
      <c r="W62">
        <v>23177192.258000001</v>
      </c>
      <c r="X62">
        <v>23175494.857999999</v>
      </c>
      <c r="Y62">
        <v>22715384.186999999</v>
      </c>
      <c r="Z62">
        <v>24186612.489</v>
      </c>
      <c r="AA62">
        <v>22883740.226</v>
      </c>
      <c r="AB62">
        <v>22384899.645</v>
      </c>
      <c r="AC62">
        <v>21688155.899999999</v>
      </c>
      <c r="AD62">
        <v>21370274.642000001</v>
      </c>
      <c r="AE62">
        <v>20759083.594999999</v>
      </c>
      <c r="AF62">
        <v>20589761.107999999</v>
      </c>
      <c r="AG62">
        <v>20086087.706</v>
      </c>
      <c r="AH62">
        <v>20629845.017999999</v>
      </c>
    </row>
    <row r="63" spans="1:34" x14ac:dyDescent="0.35">
      <c r="A63" t="s">
        <v>198</v>
      </c>
      <c r="B63" t="s">
        <v>118</v>
      </c>
      <c r="C63" t="s">
        <v>615</v>
      </c>
      <c r="D63" t="s">
        <v>681</v>
      </c>
      <c r="E63" t="str" cm="1">
        <f t="array" ref="E63">IFERROR(INDEX('Eurostat-EPS Mapping'!$G$3:$G$35,MATCH('Eurostat_nrg_bal_c EU27'!B63,'Eurostat-EPS Mapping'!$E$3:$E$35,0),0),"")</f>
        <v/>
      </c>
      <c r="F63">
        <v>334988.413</v>
      </c>
      <c r="G63">
        <v>394250.81199999998</v>
      </c>
      <c r="H63">
        <v>344638.348</v>
      </c>
      <c r="I63">
        <v>371305.603</v>
      </c>
      <c r="J63">
        <v>369661.05900000001</v>
      </c>
      <c r="K63">
        <v>383338.38199999998</v>
      </c>
      <c r="L63">
        <v>368285.71500000003</v>
      </c>
      <c r="M63">
        <v>368322.663</v>
      </c>
      <c r="N63">
        <v>398185.39600000001</v>
      </c>
      <c r="O63">
        <v>450028.07799999998</v>
      </c>
      <c r="P63">
        <v>392507.98800000001</v>
      </c>
      <c r="Q63">
        <v>460605.429</v>
      </c>
      <c r="R63">
        <v>559704.196</v>
      </c>
      <c r="S63">
        <v>434835.01199999999</v>
      </c>
      <c r="T63">
        <v>392744.07</v>
      </c>
      <c r="U63">
        <v>424818.45199999999</v>
      </c>
      <c r="V63">
        <v>400268.50400000002</v>
      </c>
      <c r="W63">
        <v>321477.02</v>
      </c>
      <c r="X63">
        <v>283472.38799999998</v>
      </c>
      <c r="Y63">
        <v>243927.908</v>
      </c>
      <c r="Z63">
        <v>229989.55600000001</v>
      </c>
      <c r="AA63">
        <v>236972.58799999999</v>
      </c>
      <c r="AB63">
        <v>236416.00399999999</v>
      </c>
      <c r="AC63">
        <v>228863.34</v>
      </c>
      <c r="AD63">
        <v>170953.66399999999</v>
      </c>
      <c r="AE63">
        <v>153291.54</v>
      </c>
      <c r="AF63">
        <v>129874.89200000001</v>
      </c>
      <c r="AG63">
        <v>135891.67199999999</v>
      </c>
      <c r="AH63">
        <v>152927.984</v>
      </c>
    </row>
    <row r="64" spans="1:34" x14ac:dyDescent="0.35">
      <c r="A64" t="s">
        <v>198</v>
      </c>
      <c r="B64" t="s">
        <v>119</v>
      </c>
      <c r="C64" t="s">
        <v>615</v>
      </c>
      <c r="D64" t="s">
        <v>682</v>
      </c>
      <c r="E64" t="str" cm="1">
        <f t="array" ref="E64">IFERROR(INDEX('Eurostat-EPS Mapping'!$G$3:$G$35,MATCH('Eurostat_nrg_bal_c EU27'!B64,'Eurostat-EPS Mapping'!$E$3:$E$35,0),0),"")</f>
        <v/>
      </c>
      <c r="F64">
        <v>714420.65700000001</v>
      </c>
      <c r="G64">
        <v>763193.28500000003</v>
      </c>
      <c r="H64">
        <v>831671.51</v>
      </c>
      <c r="I64">
        <v>882430.65700000001</v>
      </c>
      <c r="J64">
        <v>1013229.61</v>
      </c>
      <c r="K64">
        <v>1044893.683</v>
      </c>
      <c r="L64">
        <v>727610.51899999997</v>
      </c>
      <c r="M64">
        <v>744282.93099999998</v>
      </c>
      <c r="N64">
        <v>664791.78799999994</v>
      </c>
      <c r="O64">
        <v>761924.24800000002</v>
      </c>
      <c r="P64">
        <v>763478.46900000004</v>
      </c>
      <c r="Q64">
        <v>804717.51599999995</v>
      </c>
      <c r="R64">
        <v>698712.47100000002</v>
      </c>
      <c r="S64">
        <v>575212.06200000003</v>
      </c>
      <c r="T64">
        <v>575621.55299999996</v>
      </c>
      <c r="U64">
        <v>604900.82299999997</v>
      </c>
      <c r="V64">
        <v>704082.87699999998</v>
      </c>
      <c r="W64">
        <v>688235.09100000001</v>
      </c>
      <c r="X64">
        <v>622073.69900000002</v>
      </c>
      <c r="Y64">
        <v>641793.321</v>
      </c>
      <c r="Z64">
        <v>506702.24800000002</v>
      </c>
      <c r="AA64">
        <v>706941.54</v>
      </c>
      <c r="AB64">
        <v>702614.73499999999</v>
      </c>
      <c r="AC64">
        <v>786393.24800000002</v>
      </c>
      <c r="AD64">
        <v>910019.18500000006</v>
      </c>
      <c r="AE64">
        <v>946368.12600000005</v>
      </c>
      <c r="AF64">
        <v>1072235.6459999999</v>
      </c>
      <c r="AG64">
        <v>1114503.6240000001</v>
      </c>
      <c r="AH64">
        <v>1183252.811</v>
      </c>
    </row>
    <row r="65" spans="1:34" x14ac:dyDescent="0.35">
      <c r="A65" t="s">
        <v>198</v>
      </c>
      <c r="B65" t="s">
        <v>121</v>
      </c>
      <c r="C65" t="s">
        <v>615</v>
      </c>
      <c r="D65" t="s">
        <v>683</v>
      </c>
      <c r="E65" t="str" cm="1">
        <f t="array" ref="E65">IFERROR(INDEX('Eurostat-EPS Mapping'!$G$3:$G$35,MATCH('Eurostat_nrg_bal_c EU27'!B65,'Eurostat-EPS Mapping'!$E$3:$E$35,0),0),"")</f>
        <v/>
      </c>
      <c r="F65">
        <v>87164.275999999998</v>
      </c>
      <c r="G65">
        <v>61084.911</v>
      </c>
      <c r="H65">
        <v>64006.692000000003</v>
      </c>
      <c r="I65">
        <v>64484.771000000001</v>
      </c>
      <c r="J65">
        <v>67225.058999999994</v>
      </c>
      <c r="K65">
        <v>66718.164000000004</v>
      </c>
      <c r="L65">
        <v>63764.175999999999</v>
      </c>
      <c r="M65">
        <v>73898.543000000005</v>
      </c>
      <c r="N65">
        <v>81605.455000000002</v>
      </c>
      <c r="O65">
        <v>71587.634999999995</v>
      </c>
      <c r="P65">
        <v>74710.063999999998</v>
      </c>
      <c r="Q65">
        <v>85422.986999999994</v>
      </c>
      <c r="R65">
        <v>78712.202000000005</v>
      </c>
      <c r="S65">
        <v>57081.203999999998</v>
      </c>
      <c r="T65">
        <v>53867.311999999998</v>
      </c>
      <c r="U65">
        <v>46198.777000000002</v>
      </c>
      <c r="V65">
        <v>35674.03</v>
      </c>
      <c r="W65">
        <v>38054.067000000003</v>
      </c>
      <c r="X65">
        <v>36708.430999999997</v>
      </c>
      <c r="Y65">
        <v>31443.281999999999</v>
      </c>
      <c r="Z65">
        <v>25212.577000000001</v>
      </c>
      <c r="AA65">
        <v>27718.541000000001</v>
      </c>
      <c r="AB65">
        <v>31638.948</v>
      </c>
      <c r="AC65">
        <v>33860.423999999999</v>
      </c>
      <c r="AD65">
        <v>62551.139000000003</v>
      </c>
      <c r="AE65">
        <v>49341.72</v>
      </c>
      <c r="AF65">
        <v>29380.053</v>
      </c>
      <c r="AG65">
        <v>27887.487000000001</v>
      </c>
      <c r="AH65">
        <v>15455.236999999999</v>
      </c>
    </row>
    <row r="66" spans="1:34" x14ac:dyDescent="0.35">
      <c r="A66" t="s">
        <v>198</v>
      </c>
      <c r="B66" t="s">
        <v>123</v>
      </c>
      <c r="C66" t="s">
        <v>615</v>
      </c>
      <c r="D66" t="s">
        <v>684</v>
      </c>
      <c r="E66" t="str" cm="1">
        <f t="array" ref="E66">IFERROR(INDEX('Eurostat-EPS Mapping'!$G$3:$G$35,MATCH('Eurostat_nrg_bal_c EU27'!B66,'Eurostat-EPS Mapping'!$E$3:$E$35,0),0),"")</f>
        <v/>
      </c>
      <c r="F66">
        <v>8.3819999999999997</v>
      </c>
      <c r="G66">
        <v>18.100999999999999</v>
      </c>
      <c r="H66">
        <v>39.35</v>
      </c>
      <c r="I66">
        <v>39.35</v>
      </c>
      <c r="J66">
        <v>158.69999999999999</v>
      </c>
      <c r="K66">
        <v>358.05</v>
      </c>
      <c r="L66">
        <v>835.45</v>
      </c>
      <c r="M66">
        <v>157.4</v>
      </c>
      <c r="N66">
        <v>291.2</v>
      </c>
      <c r="O66">
        <v>78.7</v>
      </c>
      <c r="P66">
        <v>1496.05</v>
      </c>
      <c r="Q66">
        <v>1141.1500000000001</v>
      </c>
      <c r="R66">
        <v>2565</v>
      </c>
      <c r="S66">
        <v>2180.33</v>
      </c>
      <c r="T66">
        <v>18683.740000000002</v>
      </c>
      <c r="U66">
        <v>2509.75</v>
      </c>
      <c r="V66">
        <v>21982.69</v>
      </c>
      <c r="W66">
        <v>36763.300000000003</v>
      </c>
      <c r="X66">
        <v>38656.730000000003</v>
      </c>
      <c r="Y66">
        <v>34407.521000000001</v>
      </c>
      <c r="Z66">
        <v>34177.262999999999</v>
      </c>
      <c r="AA66">
        <v>43014.722999999998</v>
      </c>
      <c r="AB66">
        <v>38176.61</v>
      </c>
      <c r="AC66">
        <v>25958.62</v>
      </c>
      <c r="AD66">
        <v>0</v>
      </c>
      <c r="AE66">
        <v>0</v>
      </c>
      <c r="AF66">
        <v>0</v>
      </c>
      <c r="AG66">
        <v>0</v>
      </c>
      <c r="AH66">
        <v>340</v>
      </c>
    </row>
    <row r="67" spans="1:34" x14ac:dyDescent="0.35">
      <c r="A67" t="s">
        <v>198</v>
      </c>
      <c r="B67" t="s">
        <v>125</v>
      </c>
      <c r="C67" t="s">
        <v>615</v>
      </c>
      <c r="D67" t="s">
        <v>685</v>
      </c>
      <c r="E67" t="str" cm="1">
        <f t="array" ref="E67">IFERROR(INDEX('Eurostat-EPS Mapping'!$G$3:$G$35,MATCH('Eurostat_nrg_bal_c EU27'!B67,'Eurostat-EPS Mapping'!$E$3:$E$35,0),0),"")</f>
        <v/>
      </c>
      <c r="F67">
        <v>21021.011999999999</v>
      </c>
      <c r="G67">
        <v>20556.972000000002</v>
      </c>
      <c r="H67">
        <v>17817.599999999999</v>
      </c>
      <c r="I67">
        <v>12203.2</v>
      </c>
      <c r="J67">
        <v>15961.6</v>
      </c>
      <c r="K67">
        <v>14198.4</v>
      </c>
      <c r="L67">
        <v>16100.8</v>
      </c>
      <c r="M67">
        <v>16379.2</v>
      </c>
      <c r="N67">
        <v>15497.6</v>
      </c>
      <c r="O67">
        <v>13595.2</v>
      </c>
      <c r="P67">
        <v>15219.2</v>
      </c>
      <c r="Q67">
        <v>16611.2</v>
      </c>
      <c r="R67">
        <v>15822.4</v>
      </c>
      <c r="S67">
        <v>14569.6</v>
      </c>
      <c r="T67">
        <v>10996.8</v>
      </c>
      <c r="U67">
        <v>11089.6</v>
      </c>
      <c r="V67">
        <v>12342.4</v>
      </c>
      <c r="W67">
        <v>8908.7999999999993</v>
      </c>
      <c r="X67">
        <v>603.20000000000005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t="s">
        <v>198</v>
      </c>
      <c r="B68" t="s">
        <v>126</v>
      </c>
      <c r="C68" t="s">
        <v>615</v>
      </c>
      <c r="D68" t="s">
        <v>686</v>
      </c>
      <c r="E68" t="str" cm="1">
        <f t="array" ref="E68">IFERROR(INDEX('Eurostat-EPS Mapping'!$G$3:$G$35,MATCH('Eurostat_nrg_bal_c EU27'!B68,'Eurostat-EPS Mapping'!$E$3:$E$35,0),0),"")</f>
        <v>LPG propane or butane</v>
      </c>
      <c r="F68">
        <v>968593.9</v>
      </c>
      <c r="G68">
        <v>916449.08499999996</v>
      </c>
      <c r="H68">
        <v>938736.90599999996</v>
      </c>
      <c r="I68">
        <v>928614.49399999995</v>
      </c>
      <c r="J68">
        <v>871628.33600000001</v>
      </c>
      <c r="K68">
        <v>787676.83200000005</v>
      </c>
      <c r="L68">
        <v>670003.64500000002</v>
      </c>
      <c r="M68">
        <v>701474.54200000002</v>
      </c>
      <c r="N68">
        <v>667266.11600000004</v>
      </c>
      <c r="O68">
        <v>648140.00300000003</v>
      </c>
      <c r="P68">
        <v>652728.80799999996</v>
      </c>
      <c r="Q68">
        <v>617106.804</v>
      </c>
      <c r="R68">
        <v>616771.76599999995</v>
      </c>
      <c r="S68">
        <v>581382.68799999997</v>
      </c>
      <c r="T68">
        <v>552055.47</v>
      </c>
      <c r="U68">
        <v>497711.09899999999</v>
      </c>
      <c r="V68">
        <v>517858.61499999999</v>
      </c>
      <c r="W68">
        <v>497400.201</v>
      </c>
      <c r="X68">
        <v>499609.37599999999</v>
      </c>
      <c r="Y68">
        <v>507341.14199999999</v>
      </c>
      <c r="Z68">
        <v>489501.37699999998</v>
      </c>
      <c r="AA68">
        <v>505207.39399999997</v>
      </c>
      <c r="AB68">
        <v>496617.272</v>
      </c>
      <c r="AC68">
        <v>467817.41700000002</v>
      </c>
      <c r="AD68">
        <v>495782.52399999998</v>
      </c>
      <c r="AE68">
        <v>524458.57400000002</v>
      </c>
      <c r="AF68">
        <v>451192.79399999999</v>
      </c>
      <c r="AG68">
        <v>483970.06900000002</v>
      </c>
      <c r="AH68">
        <v>409610.55499999999</v>
      </c>
    </row>
    <row r="69" spans="1:34" x14ac:dyDescent="0.35">
      <c r="A69" t="s">
        <v>198</v>
      </c>
      <c r="B69" t="s">
        <v>128</v>
      </c>
      <c r="C69" t="s">
        <v>615</v>
      </c>
      <c r="D69" t="s">
        <v>687</v>
      </c>
      <c r="E69" t="str" cm="1">
        <f t="array" ref="E69">IFERROR(INDEX('Eurostat-EPS Mapping'!$G$3:$G$35,MATCH('Eurostat_nrg_bal_c EU27'!B69,'Eurostat-EPS Mapping'!$E$3:$E$35,0),0),"")</f>
        <v/>
      </c>
      <c r="F69">
        <v>1786605.2209999999</v>
      </c>
      <c r="G69">
        <v>1687414.5179999999</v>
      </c>
      <c r="H69">
        <v>1482539.193</v>
      </c>
      <c r="I69">
        <v>1421322.7309999999</v>
      </c>
      <c r="J69">
        <v>1423532.527</v>
      </c>
      <c r="K69">
        <v>1367254.29</v>
      </c>
      <c r="L69">
        <v>1414856.4069999999</v>
      </c>
      <c r="M69">
        <v>1267688.9210000001</v>
      </c>
      <c r="N69">
        <v>1438433.4369999999</v>
      </c>
      <c r="O69">
        <v>1292059.648</v>
      </c>
      <c r="P69">
        <v>1280356.0930000001</v>
      </c>
      <c r="Q69">
        <v>1458144.415</v>
      </c>
      <c r="R69">
        <v>1495559.335</v>
      </c>
      <c r="S69">
        <v>1490085.503</v>
      </c>
      <c r="T69">
        <v>1560567.0789999999</v>
      </c>
      <c r="U69">
        <v>1369324.71</v>
      </c>
      <c r="V69">
        <v>1260368.32</v>
      </c>
      <c r="W69">
        <v>1259877.5220000001</v>
      </c>
      <c r="X69">
        <v>1352342.4310000001</v>
      </c>
      <c r="Y69">
        <v>1244533.5919999999</v>
      </c>
      <c r="Z69">
        <v>1162937.686</v>
      </c>
      <c r="AA69">
        <v>1218443.6569999999</v>
      </c>
      <c r="AB69">
        <v>1130354.808</v>
      </c>
      <c r="AC69">
        <v>1173658.28</v>
      </c>
      <c r="AD69">
        <v>1122259.544</v>
      </c>
      <c r="AE69">
        <v>1018947.7879999999</v>
      </c>
      <c r="AF69">
        <v>1106484.6040000001</v>
      </c>
      <c r="AG69">
        <v>1077024.72</v>
      </c>
      <c r="AH69">
        <v>1204687.1299999999</v>
      </c>
    </row>
    <row r="70" spans="1:34" x14ac:dyDescent="0.35">
      <c r="A70" t="s">
        <v>198</v>
      </c>
      <c r="B70" t="s">
        <v>130</v>
      </c>
      <c r="C70" t="s">
        <v>615</v>
      </c>
      <c r="D70" t="s">
        <v>688</v>
      </c>
      <c r="E70" t="str" cm="1">
        <f t="array" ref="E70">IFERROR(INDEX('Eurostat-EPS Mapping'!$G$3:$G$35,MATCH('Eurostat_nrg_bal_c EU27'!B70,'Eurostat-EPS Mapping'!$E$3:$E$35,0),0),"")</f>
        <v>jet fuel or kerosene</v>
      </c>
      <c r="F70">
        <v>2295.498</v>
      </c>
      <c r="G70">
        <v>2630.7460000000001</v>
      </c>
      <c r="H70">
        <v>3475.9059999999999</v>
      </c>
      <c r="I70">
        <v>3913.2289999999998</v>
      </c>
      <c r="J70">
        <v>2427.4409999999998</v>
      </c>
      <c r="K70">
        <v>1873.32</v>
      </c>
      <c r="L70">
        <v>2112.2049999999999</v>
      </c>
      <c r="M70">
        <v>3022.8029999999999</v>
      </c>
      <c r="N70">
        <v>3380.0949999999998</v>
      </c>
      <c r="O70">
        <v>3092.1219999999998</v>
      </c>
      <c r="P70">
        <v>2703.8580000000002</v>
      </c>
      <c r="Q70">
        <v>2605.5230000000001</v>
      </c>
      <c r="R70">
        <v>5346.83</v>
      </c>
      <c r="S70">
        <v>4062.7640000000001</v>
      </c>
      <c r="T70">
        <v>3202.7280000000001</v>
      </c>
      <c r="U70">
        <v>2902.2809999999999</v>
      </c>
      <c r="V70">
        <v>2920.9920000000002</v>
      </c>
      <c r="W70">
        <v>3453.77</v>
      </c>
      <c r="X70">
        <v>5496.36</v>
      </c>
      <c r="Y70">
        <v>5928.7889999999998</v>
      </c>
      <c r="Z70">
        <v>3313.5889999999999</v>
      </c>
      <c r="AA70">
        <v>3181.3890000000001</v>
      </c>
      <c r="AB70">
        <v>2785.489</v>
      </c>
      <c r="AC70">
        <v>3269.1889999999999</v>
      </c>
      <c r="AD70">
        <v>3093.1889999999999</v>
      </c>
      <c r="AE70">
        <v>6104.6890000000003</v>
      </c>
      <c r="AF70">
        <v>4325.9889999999996</v>
      </c>
      <c r="AG70">
        <v>4239.0780000000004</v>
      </c>
      <c r="AH70">
        <v>5954.32</v>
      </c>
    </row>
    <row r="71" spans="1:34" x14ac:dyDescent="0.35">
      <c r="A71" t="s">
        <v>198</v>
      </c>
      <c r="B71" t="s">
        <v>132</v>
      </c>
      <c r="C71" t="s">
        <v>615</v>
      </c>
      <c r="D71" t="s">
        <v>689</v>
      </c>
      <c r="E71" t="str" cm="1">
        <f t="array" ref="E71">IFERROR(INDEX('Eurostat-EPS Mapping'!$G$3:$G$35,MATCH('Eurostat_nrg_bal_c EU27'!B71,'Eurostat-EPS Mapping'!$E$3:$E$35,0),0),"")</f>
        <v>petroleum gasoline</v>
      </c>
      <c r="F71">
        <v>939718.10100000002</v>
      </c>
      <c r="G71">
        <v>1069327.094</v>
      </c>
      <c r="H71">
        <v>1058507.4720000001</v>
      </c>
      <c r="I71">
        <v>1023130.188</v>
      </c>
      <c r="J71">
        <v>951227.89199999999</v>
      </c>
      <c r="K71">
        <v>925450.28500000003</v>
      </c>
      <c r="L71">
        <v>1014123.378</v>
      </c>
      <c r="M71">
        <v>1009413.1679999999</v>
      </c>
      <c r="N71">
        <v>996543.44400000002</v>
      </c>
      <c r="O71">
        <v>994251.64199999999</v>
      </c>
      <c r="P71">
        <v>1018979.313</v>
      </c>
      <c r="Q71">
        <v>975635.72699999996</v>
      </c>
      <c r="R71">
        <v>1010870.9570000001</v>
      </c>
      <c r="S71">
        <v>1049435.527</v>
      </c>
      <c r="T71">
        <v>969899.4</v>
      </c>
      <c r="U71">
        <v>1007144.671</v>
      </c>
      <c r="V71">
        <v>1049217.5900000001</v>
      </c>
      <c r="W71">
        <v>1133695.3659999999</v>
      </c>
      <c r="X71">
        <v>1250512.628</v>
      </c>
      <c r="Y71">
        <v>1135254.1310000001</v>
      </c>
      <c r="Z71">
        <v>1209820.1610000001</v>
      </c>
      <c r="AA71">
        <v>1166161.527</v>
      </c>
      <c r="AB71">
        <v>1135439.801</v>
      </c>
      <c r="AC71">
        <v>1180252.8470000001</v>
      </c>
      <c r="AD71">
        <v>1153276.3559999999</v>
      </c>
      <c r="AE71">
        <v>1216797.406</v>
      </c>
      <c r="AF71">
        <v>1208257.6980000001</v>
      </c>
      <c r="AG71">
        <v>1269018.899</v>
      </c>
      <c r="AH71">
        <v>1276200.483</v>
      </c>
    </row>
    <row r="72" spans="1:34" x14ac:dyDescent="0.35">
      <c r="A72" t="s">
        <v>198</v>
      </c>
      <c r="B72" t="s">
        <v>134</v>
      </c>
      <c r="C72" t="s">
        <v>615</v>
      </c>
      <c r="D72" t="s">
        <v>690</v>
      </c>
      <c r="E72" t="str" cm="1">
        <f t="array" ref="E72">IFERROR(INDEX('Eurostat-EPS Mapping'!$G$3:$G$35,MATCH('Eurostat_nrg_bal_c EU27'!B72,'Eurostat-EPS Mapping'!$E$3:$E$35,0),0),"")</f>
        <v>jet fuel or kerosene</v>
      </c>
      <c r="F72">
        <v>0.17299999999999999</v>
      </c>
      <c r="G72">
        <v>4.2999999999999997E-2</v>
      </c>
      <c r="H72">
        <v>0</v>
      </c>
      <c r="I72">
        <v>0</v>
      </c>
      <c r="J72">
        <v>0</v>
      </c>
      <c r="K72">
        <v>43.21</v>
      </c>
      <c r="L72">
        <v>518.52</v>
      </c>
      <c r="M72">
        <v>0</v>
      </c>
      <c r="N72">
        <v>0</v>
      </c>
      <c r="O72">
        <v>0</v>
      </c>
      <c r="P72">
        <v>221.5</v>
      </c>
      <c r="Q72">
        <v>397.01</v>
      </c>
      <c r="R72">
        <v>393.25</v>
      </c>
      <c r="S72">
        <v>608.21</v>
      </c>
      <c r="T72">
        <v>1269.98</v>
      </c>
      <c r="U72">
        <v>703.04</v>
      </c>
      <c r="V72">
        <v>787.8</v>
      </c>
      <c r="W72">
        <v>1138.3599999999999</v>
      </c>
      <c r="X72">
        <v>441.72</v>
      </c>
      <c r="Y72">
        <v>177.2</v>
      </c>
      <c r="Z72">
        <v>44.3</v>
      </c>
      <c r="AA72">
        <v>88.6</v>
      </c>
      <c r="AB72">
        <v>44.3</v>
      </c>
      <c r="AC72">
        <v>0</v>
      </c>
      <c r="AD72">
        <v>88.6</v>
      </c>
      <c r="AE72">
        <v>3809.8</v>
      </c>
      <c r="AF72">
        <v>3012.4</v>
      </c>
      <c r="AG72">
        <v>4740.1000000000004</v>
      </c>
      <c r="AH72">
        <v>10189</v>
      </c>
    </row>
    <row r="73" spans="1:34" x14ac:dyDescent="0.35">
      <c r="A73" t="s">
        <v>198</v>
      </c>
      <c r="B73" t="s">
        <v>136</v>
      </c>
      <c r="C73" t="s">
        <v>615</v>
      </c>
      <c r="D73" t="s">
        <v>691</v>
      </c>
      <c r="E73" t="str" cm="1">
        <f t="array" ref="E73">IFERROR(INDEX('Eurostat-EPS Mapping'!$G$3:$G$35,MATCH('Eurostat_nrg_bal_c EU27'!B73,'Eurostat-EPS Mapping'!$E$3:$E$35,0),0),"")</f>
        <v>jet fuel or kerosene</v>
      </c>
      <c r="F73">
        <v>1175584.8870000001</v>
      </c>
      <c r="G73">
        <v>1102165.121</v>
      </c>
      <c r="H73">
        <v>1051034.2279999999</v>
      </c>
      <c r="I73">
        <v>983328.63100000005</v>
      </c>
      <c r="J73">
        <v>898845.53399999999</v>
      </c>
      <c r="K73">
        <v>946807.41500000004</v>
      </c>
      <c r="L73">
        <v>917833.26399999997</v>
      </c>
      <c r="M73">
        <v>913932.56200000003</v>
      </c>
      <c r="N73">
        <v>952285.30200000003</v>
      </c>
      <c r="O73">
        <v>965802.01699999999</v>
      </c>
      <c r="P73">
        <v>945580.05500000005</v>
      </c>
      <c r="Q73">
        <v>831380.25</v>
      </c>
      <c r="R73">
        <v>758803.52399999998</v>
      </c>
      <c r="S73">
        <v>726435.82299999997</v>
      </c>
      <c r="T73">
        <v>609410.31200000003</v>
      </c>
      <c r="U73">
        <v>516777.88099999999</v>
      </c>
      <c r="V73">
        <v>496923.72100000002</v>
      </c>
      <c r="W73">
        <v>528059.99800000002</v>
      </c>
      <c r="X73">
        <v>442728.17099999997</v>
      </c>
      <c r="Y73">
        <v>398574.53</v>
      </c>
      <c r="Z73">
        <v>351967.97499999998</v>
      </c>
      <c r="AA73">
        <v>349505.72100000002</v>
      </c>
      <c r="AB73">
        <v>294511.84999999998</v>
      </c>
      <c r="AC73">
        <v>306213.84000000003</v>
      </c>
      <c r="AD73">
        <v>346285.26500000001</v>
      </c>
      <c r="AE73">
        <v>357261.408</v>
      </c>
      <c r="AF73">
        <v>360598.78499999997</v>
      </c>
      <c r="AG73">
        <v>348063.63500000001</v>
      </c>
      <c r="AH73">
        <v>340513.027</v>
      </c>
    </row>
    <row r="74" spans="1:34" x14ac:dyDescent="0.35">
      <c r="A74" t="s">
        <v>198</v>
      </c>
      <c r="B74" t="s">
        <v>138</v>
      </c>
      <c r="C74" t="s">
        <v>615</v>
      </c>
      <c r="D74" t="s">
        <v>692</v>
      </c>
      <c r="E74" t="str" cm="1">
        <f t="array" ref="E74">IFERROR(INDEX('Eurostat-EPS Mapping'!$G$3:$G$35,MATCH('Eurostat_nrg_bal_c EU27'!B74,'Eurostat-EPS Mapping'!$E$3:$E$35,0),0),"")</f>
        <v/>
      </c>
      <c r="F74">
        <v>85938.482999999993</v>
      </c>
      <c r="G74">
        <v>80598.86</v>
      </c>
      <c r="H74">
        <v>79029.781000000003</v>
      </c>
      <c r="I74">
        <v>67996.031000000003</v>
      </c>
      <c r="J74">
        <v>79335.429000000004</v>
      </c>
      <c r="K74">
        <v>98829.547000000006</v>
      </c>
      <c r="L74">
        <v>69435.153000000006</v>
      </c>
      <c r="M74">
        <v>125196.97900000001</v>
      </c>
      <c r="N74">
        <v>125254.836</v>
      </c>
      <c r="O74">
        <v>102649.333</v>
      </c>
      <c r="P74">
        <v>73536.154999999999</v>
      </c>
      <c r="Q74">
        <v>63325.493999999999</v>
      </c>
      <c r="R74">
        <v>81544.092000000004</v>
      </c>
      <c r="S74">
        <v>81784.72</v>
      </c>
      <c r="T74">
        <v>71907.5</v>
      </c>
      <c r="U74">
        <v>58479.298999999999</v>
      </c>
      <c r="V74">
        <v>60068.856</v>
      </c>
      <c r="W74">
        <v>72382.017000000007</v>
      </c>
      <c r="X74">
        <v>84135.093999999997</v>
      </c>
      <c r="Y74">
        <v>99506.94</v>
      </c>
      <c r="Z74">
        <v>63967.004000000001</v>
      </c>
      <c r="AA74">
        <v>49877.292000000001</v>
      </c>
      <c r="AB74">
        <v>56674.972000000002</v>
      </c>
      <c r="AC74">
        <v>61735.1</v>
      </c>
      <c r="AD74">
        <v>92509.248000000007</v>
      </c>
      <c r="AE74">
        <v>86855.148000000001</v>
      </c>
      <c r="AF74">
        <v>54395.951999999997</v>
      </c>
      <c r="AG74">
        <v>33118.46</v>
      </c>
      <c r="AH74">
        <v>28195.216</v>
      </c>
    </row>
    <row r="75" spans="1:34" x14ac:dyDescent="0.35">
      <c r="A75" t="s">
        <v>198</v>
      </c>
      <c r="B75" t="s">
        <v>140</v>
      </c>
      <c r="C75" t="s">
        <v>615</v>
      </c>
      <c r="D75" t="s">
        <v>693</v>
      </c>
      <c r="E75" t="str" cm="1">
        <f t="array" ref="E75">IFERROR(INDEX('Eurostat-EPS Mapping'!$G$3:$G$35,MATCH('Eurostat_nrg_bal_c EU27'!B75,'Eurostat-EPS Mapping'!$E$3:$E$35,0),0),"")</f>
        <v>petroleum diesel</v>
      </c>
      <c r="F75">
        <v>4791693.9680000003</v>
      </c>
      <c r="G75">
        <v>5092536.2929999996</v>
      </c>
      <c r="H75">
        <v>5181245.8420000002</v>
      </c>
      <c r="I75">
        <v>4875609.5970000001</v>
      </c>
      <c r="J75">
        <v>4479506.7359999996</v>
      </c>
      <c r="K75">
        <v>4755493.352</v>
      </c>
      <c r="L75">
        <v>4385159.45</v>
      </c>
      <c r="M75">
        <v>4495465.7209999999</v>
      </c>
      <c r="N75">
        <v>4572889.4440000001</v>
      </c>
      <c r="O75">
        <v>4345906.375</v>
      </c>
      <c r="P75">
        <v>4169931.8259999999</v>
      </c>
      <c r="Q75">
        <v>3770040.3829999999</v>
      </c>
      <c r="R75">
        <v>4366829.1869999999</v>
      </c>
      <c r="S75">
        <v>4262069.6100000003</v>
      </c>
      <c r="T75">
        <v>3907246.3859999999</v>
      </c>
      <c r="U75">
        <v>3668339.1979999999</v>
      </c>
      <c r="V75">
        <v>3593692.3050000002</v>
      </c>
      <c r="W75">
        <v>3416733.22</v>
      </c>
      <c r="X75">
        <v>2945453.3160000001</v>
      </c>
      <c r="Y75">
        <v>2971579.1439999999</v>
      </c>
      <c r="Z75">
        <v>2989627.8620000002</v>
      </c>
      <c r="AA75">
        <v>2868123.64</v>
      </c>
      <c r="AB75">
        <v>2954686.9040000001</v>
      </c>
      <c r="AC75">
        <v>2505027.5210000002</v>
      </c>
      <c r="AD75">
        <v>2413979.7579999999</v>
      </c>
      <c r="AE75">
        <v>2716865.0610000002</v>
      </c>
      <c r="AF75">
        <v>2767333.4169999999</v>
      </c>
      <c r="AG75">
        <v>2948308.8</v>
      </c>
      <c r="AH75">
        <v>2695694.358</v>
      </c>
    </row>
    <row r="76" spans="1:34" x14ac:dyDescent="0.35">
      <c r="A76" t="s">
        <v>198</v>
      </c>
      <c r="B76" t="s">
        <v>142</v>
      </c>
      <c r="C76" t="s">
        <v>615</v>
      </c>
      <c r="D76" t="s">
        <v>694</v>
      </c>
      <c r="E76" t="str" cm="1">
        <f t="array" ref="E76">IFERROR(INDEX('Eurostat-EPS Mapping'!$G$3:$G$35,MATCH('Eurostat_nrg_bal_c EU27'!B76,'Eurostat-EPS Mapping'!$E$3:$E$35,0),0),"")</f>
        <v>heavy fuel oil</v>
      </c>
      <c r="F76">
        <v>1793986.9080000001</v>
      </c>
      <c r="G76">
        <v>1810523.78</v>
      </c>
      <c r="H76">
        <v>2532098.2280000001</v>
      </c>
      <c r="I76">
        <v>2628749.0699999998</v>
      </c>
      <c r="J76">
        <v>2564581.4559999998</v>
      </c>
      <c r="K76">
        <v>2522037.33</v>
      </c>
      <c r="L76">
        <v>2481108.2390000001</v>
      </c>
      <c r="M76">
        <v>2652998.2519999999</v>
      </c>
      <c r="N76">
        <v>2519671.423</v>
      </c>
      <c r="O76">
        <v>2470433.3640000001</v>
      </c>
      <c r="P76">
        <v>2488007.9470000002</v>
      </c>
      <c r="Q76">
        <v>2328699.9649999999</v>
      </c>
      <c r="R76">
        <v>2291240.0989999999</v>
      </c>
      <c r="S76">
        <v>2132078.4509999999</v>
      </c>
      <c r="T76">
        <v>1849658.4369999999</v>
      </c>
      <c r="U76">
        <v>1927407.5209999999</v>
      </c>
      <c r="V76">
        <v>2054598.9</v>
      </c>
      <c r="W76">
        <v>1820951.4979999999</v>
      </c>
      <c r="X76">
        <v>1872382.723</v>
      </c>
      <c r="Y76">
        <v>1732128.084</v>
      </c>
      <c r="Z76">
        <v>1826235.29</v>
      </c>
      <c r="AA76">
        <v>1855095.977</v>
      </c>
      <c r="AB76">
        <v>2010532.2890000001</v>
      </c>
      <c r="AC76">
        <v>1968201.3289999999</v>
      </c>
      <c r="AD76">
        <v>2006423.1569999999</v>
      </c>
      <c r="AE76">
        <v>2026899.7390000001</v>
      </c>
      <c r="AF76">
        <v>1894549.1669999999</v>
      </c>
      <c r="AG76">
        <v>1908023.432</v>
      </c>
      <c r="AH76">
        <v>2118799.08</v>
      </c>
    </row>
    <row r="77" spans="1:34" x14ac:dyDescent="0.35">
      <c r="A77" t="s">
        <v>198</v>
      </c>
      <c r="B77" t="s">
        <v>144</v>
      </c>
      <c r="C77" t="s">
        <v>615</v>
      </c>
      <c r="D77" t="s">
        <v>695</v>
      </c>
      <c r="E77" t="str" cm="1">
        <f t="array" ref="E77">IFERROR(INDEX('Eurostat-EPS Mapping'!$G$3:$G$35,MATCH('Eurostat_nrg_bal_c EU27'!B77,'Eurostat-EPS Mapping'!$E$3:$E$35,0),0),"")</f>
        <v/>
      </c>
      <c r="F77">
        <v>109460.13499999999</v>
      </c>
      <c r="G77">
        <v>114702.511</v>
      </c>
      <c r="H77">
        <v>111686.251</v>
      </c>
      <c r="I77">
        <v>79838.572</v>
      </c>
      <c r="J77">
        <v>56393.491999999998</v>
      </c>
      <c r="K77">
        <v>54849.995000000003</v>
      </c>
      <c r="L77">
        <v>46261.114000000001</v>
      </c>
      <c r="M77">
        <v>37469.502</v>
      </c>
      <c r="N77">
        <v>36301.311000000002</v>
      </c>
      <c r="O77">
        <v>37044.625999999997</v>
      </c>
      <c r="P77">
        <v>42927.593000000001</v>
      </c>
      <c r="Q77">
        <v>47178.824999999997</v>
      </c>
      <c r="R77">
        <v>44696.188999999998</v>
      </c>
      <c r="S77">
        <v>57975.271000000001</v>
      </c>
      <c r="T77">
        <v>50120.900999999998</v>
      </c>
      <c r="U77">
        <v>36742.199000000001</v>
      </c>
      <c r="V77">
        <v>42233.214999999997</v>
      </c>
      <c r="W77">
        <v>32331.84</v>
      </c>
      <c r="X77">
        <v>34389.031000000003</v>
      </c>
      <c r="Y77">
        <v>34139.004000000001</v>
      </c>
      <c r="Z77">
        <v>29663.425999999999</v>
      </c>
      <c r="AA77">
        <v>27193.374</v>
      </c>
      <c r="AB77">
        <v>25878.418000000001</v>
      </c>
      <c r="AC77">
        <v>31053.236000000001</v>
      </c>
      <c r="AD77">
        <v>26810.017</v>
      </c>
      <c r="AE77">
        <v>24837.304</v>
      </c>
      <c r="AF77">
        <v>21106.42</v>
      </c>
      <c r="AG77">
        <v>20013.62</v>
      </c>
      <c r="AH77">
        <v>25390.32</v>
      </c>
    </row>
    <row r="78" spans="1:34" x14ac:dyDescent="0.35">
      <c r="A78" t="s">
        <v>198</v>
      </c>
      <c r="B78" t="s">
        <v>146</v>
      </c>
      <c r="C78" t="s">
        <v>615</v>
      </c>
      <c r="D78" t="s">
        <v>696</v>
      </c>
      <c r="E78" t="str" cm="1">
        <f t="array" ref="E78">IFERROR(INDEX('Eurostat-EPS Mapping'!$G$3:$G$35,MATCH('Eurostat_nrg_bal_c EU27'!B78,'Eurostat-EPS Mapping'!$E$3:$E$35,0),0),"")</f>
        <v/>
      </c>
      <c r="F78">
        <v>329504.88400000002</v>
      </c>
      <c r="G78">
        <v>314220.67599999998</v>
      </c>
      <c r="H78">
        <v>267902.95199999999</v>
      </c>
      <c r="I78">
        <v>244277.58600000001</v>
      </c>
      <c r="J78">
        <v>215904.845</v>
      </c>
      <c r="K78">
        <v>198983.734</v>
      </c>
      <c r="L78">
        <v>201400.48199999999</v>
      </c>
      <c r="M78">
        <v>199150.17800000001</v>
      </c>
      <c r="N78">
        <v>189115.98699999999</v>
      </c>
      <c r="O78">
        <v>161491.03599999999</v>
      </c>
      <c r="P78">
        <v>189162.16800000001</v>
      </c>
      <c r="Q78">
        <v>185312.671</v>
      </c>
      <c r="R78">
        <v>223227.253</v>
      </c>
      <c r="S78">
        <v>167534.473</v>
      </c>
      <c r="T78">
        <v>156529.796</v>
      </c>
      <c r="U78">
        <v>138607.48800000001</v>
      </c>
      <c r="V78">
        <v>144793.981</v>
      </c>
      <c r="W78">
        <v>139895.94500000001</v>
      </c>
      <c r="X78">
        <v>153256.53599999999</v>
      </c>
      <c r="Y78">
        <v>142067.351</v>
      </c>
      <c r="Z78">
        <v>123088.41800000001</v>
      </c>
      <c r="AA78">
        <v>123879.925</v>
      </c>
      <c r="AB78">
        <v>123040.769</v>
      </c>
      <c r="AC78">
        <v>113940.44</v>
      </c>
      <c r="AD78">
        <v>130903.673</v>
      </c>
      <c r="AE78">
        <v>126025.201</v>
      </c>
      <c r="AF78">
        <v>141575.467</v>
      </c>
      <c r="AG78">
        <v>130222.194</v>
      </c>
      <c r="AH78">
        <v>130523.946</v>
      </c>
    </row>
    <row r="79" spans="1:34" x14ac:dyDescent="0.35">
      <c r="A79" t="s">
        <v>198</v>
      </c>
      <c r="B79" t="s">
        <v>147</v>
      </c>
      <c r="C79" t="s">
        <v>615</v>
      </c>
      <c r="D79" t="s">
        <v>697</v>
      </c>
      <c r="E79" t="str" cm="1">
        <f t="array" ref="E79">IFERROR(INDEX('Eurostat-EPS Mapping'!$G$3:$G$35,MATCH('Eurostat_nrg_bal_c EU27'!B79,'Eurostat-EPS Mapping'!$E$3:$E$35,0),0),"")</f>
        <v/>
      </c>
      <c r="F79">
        <v>33407.553999999996</v>
      </c>
      <c r="G79">
        <v>35085.131999999998</v>
      </c>
      <c r="H79">
        <v>35607.523000000001</v>
      </c>
      <c r="I79">
        <v>35284.692999999999</v>
      </c>
      <c r="J79">
        <v>34151.741999999998</v>
      </c>
      <c r="K79">
        <v>27041.64</v>
      </c>
      <c r="L79">
        <v>27131.059000000001</v>
      </c>
      <c r="M79">
        <v>37661.254000000001</v>
      </c>
      <c r="N79">
        <v>37190.182000000001</v>
      </c>
      <c r="O79">
        <v>25721.054</v>
      </c>
      <c r="P79">
        <v>36294.002</v>
      </c>
      <c r="Q79">
        <v>35939.805999999997</v>
      </c>
      <c r="R79">
        <v>38494.502</v>
      </c>
      <c r="S79">
        <v>35526.464999999997</v>
      </c>
      <c r="T79">
        <v>34761.618999999999</v>
      </c>
      <c r="U79">
        <v>28008.487000000001</v>
      </c>
      <c r="V79">
        <v>26250.861000000001</v>
      </c>
      <c r="W79">
        <v>25499.768</v>
      </c>
      <c r="X79">
        <v>24844.011999999999</v>
      </c>
      <c r="Y79">
        <v>28284.822</v>
      </c>
      <c r="Z79">
        <v>27285.642</v>
      </c>
      <c r="AA79">
        <v>20079.055</v>
      </c>
      <c r="AB79">
        <v>19489.550999999999</v>
      </c>
      <c r="AC79">
        <v>18419.365000000002</v>
      </c>
      <c r="AD79">
        <v>17947.186000000002</v>
      </c>
      <c r="AE79">
        <v>17711.186000000002</v>
      </c>
      <c r="AF79">
        <v>19582.900000000001</v>
      </c>
      <c r="AG79">
        <v>16691</v>
      </c>
      <c r="AH79">
        <v>17922.38</v>
      </c>
    </row>
    <row r="80" spans="1:34" x14ac:dyDescent="0.35">
      <c r="A80" t="s">
        <v>198</v>
      </c>
      <c r="B80" t="s">
        <v>149</v>
      </c>
      <c r="C80" t="s">
        <v>615</v>
      </c>
      <c r="D80" t="s">
        <v>698</v>
      </c>
      <c r="E80" t="str" cm="1">
        <f t="array" ref="E80">IFERROR(INDEX('Eurostat-EPS Mapping'!$G$3:$G$35,MATCH('Eurostat_nrg_bal_c EU27'!B80,'Eurostat-EPS Mapping'!$E$3:$E$35,0),0),"")</f>
        <v/>
      </c>
      <c r="F80">
        <v>268021.26400000002</v>
      </c>
      <c r="G80">
        <v>281968.67499999999</v>
      </c>
      <c r="H80">
        <v>300169.41800000001</v>
      </c>
      <c r="I80">
        <v>297863.016</v>
      </c>
      <c r="J80">
        <v>286154.86700000003</v>
      </c>
      <c r="K80">
        <v>272819.79100000003</v>
      </c>
      <c r="L80">
        <v>332328.766</v>
      </c>
      <c r="M80">
        <v>391649.85600000003</v>
      </c>
      <c r="N80">
        <v>397682.29399999999</v>
      </c>
      <c r="O80">
        <v>412510.17300000001</v>
      </c>
      <c r="P80">
        <v>479552.16499999998</v>
      </c>
      <c r="Q80">
        <v>484216.47899999999</v>
      </c>
      <c r="R80">
        <v>507846.85700000002</v>
      </c>
      <c r="S80">
        <v>488386.43099999998</v>
      </c>
      <c r="T80">
        <v>489750.353</v>
      </c>
      <c r="U80">
        <v>446718.62900000002</v>
      </c>
      <c r="V80">
        <v>397548.685</v>
      </c>
      <c r="W80">
        <v>392156.11</v>
      </c>
      <c r="X80">
        <v>365444.83600000001</v>
      </c>
      <c r="Y80">
        <v>305461.39199999999</v>
      </c>
      <c r="Z80">
        <v>325514.58</v>
      </c>
      <c r="AA80">
        <v>330536.62800000003</v>
      </c>
      <c r="AB80">
        <v>287270.51199999999</v>
      </c>
      <c r="AC80">
        <v>260045.992</v>
      </c>
      <c r="AD80">
        <v>249614.02600000001</v>
      </c>
      <c r="AE80">
        <v>210751.21</v>
      </c>
      <c r="AF80">
        <v>229269.24400000001</v>
      </c>
      <c r="AG80">
        <v>244240.628</v>
      </c>
      <c r="AH80">
        <v>260347.38399999999</v>
      </c>
    </row>
    <row r="81" spans="1:34" x14ac:dyDescent="0.35">
      <c r="A81" t="s">
        <v>198</v>
      </c>
      <c r="B81" t="s">
        <v>151</v>
      </c>
      <c r="C81" t="s">
        <v>615</v>
      </c>
      <c r="D81" t="s">
        <v>699</v>
      </c>
      <c r="E81" t="str" cm="1">
        <f t="array" ref="E81">IFERROR(INDEX('Eurostat-EPS Mapping'!$G$3:$G$35,MATCH('Eurostat_nrg_bal_c EU27'!B81,'Eurostat-EPS Mapping'!$E$3:$E$35,0),0),"")</f>
        <v/>
      </c>
      <c r="F81">
        <v>217877.11499999999</v>
      </c>
      <c r="G81">
        <v>193629.079</v>
      </c>
      <c r="H81">
        <v>190080.334</v>
      </c>
      <c r="I81">
        <v>180399.82199999999</v>
      </c>
      <c r="J81">
        <v>169260.42</v>
      </c>
      <c r="K81">
        <v>180783.299</v>
      </c>
      <c r="L81">
        <v>191015.217</v>
      </c>
      <c r="M81">
        <v>191237.179</v>
      </c>
      <c r="N81">
        <v>191109.44099999999</v>
      </c>
      <c r="O81">
        <v>184479.41800000001</v>
      </c>
      <c r="P81">
        <v>194708.239</v>
      </c>
      <c r="Q81">
        <v>172975.31200000001</v>
      </c>
      <c r="R81">
        <v>186920.93400000001</v>
      </c>
      <c r="S81">
        <v>185179.98499999999</v>
      </c>
      <c r="T81">
        <v>169908.73499999999</v>
      </c>
      <c r="U81">
        <v>162389.242</v>
      </c>
      <c r="V81">
        <v>154772.22500000001</v>
      </c>
      <c r="W81">
        <v>159615.117</v>
      </c>
      <c r="X81">
        <v>142660.01300000001</v>
      </c>
      <c r="Y81">
        <v>135272.88</v>
      </c>
      <c r="Z81">
        <v>121683.731</v>
      </c>
      <c r="AA81">
        <v>117476.007</v>
      </c>
      <c r="AB81">
        <v>99833.857000000004</v>
      </c>
      <c r="AC81">
        <v>109835.351</v>
      </c>
      <c r="AD81">
        <v>91233.251999999993</v>
      </c>
      <c r="AE81">
        <v>101215.056</v>
      </c>
      <c r="AF81">
        <v>71660.736000000004</v>
      </c>
      <c r="AG81">
        <v>82204.106</v>
      </c>
      <c r="AH81">
        <v>87184.33</v>
      </c>
    </row>
    <row r="82" spans="1:34" x14ac:dyDescent="0.35">
      <c r="A82" t="s">
        <v>198</v>
      </c>
      <c r="B82" t="s">
        <v>152</v>
      </c>
      <c r="C82" t="s">
        <v>615</v>
      </c>
      <c r="D82" t="s">
        <v>700</v>
      </c>
      <c r="E82" t="str" cm="1">
        <f t="array" ref="E82">IFERROR(INDEX('Eurostat-EPS Mapping'!$G$3:$G$35,MATCH('Eurostat_nrg_bal_c EU27'!B82,'Eurostat-EPS Mapping'!$E$3:$E$35,0),0),"")</f>
        <v/>
      </c>
      <c r="F82">
        <v>862456.32200000004</v>
      </c>
      <c r="G82">
        <v>703474.97100000002</v>
      </c>
      <c r="H82">
        <v>156810.82999999999</v>
      </c>
      <c r="I82">
        <v>129998.50599999999</v>
      </c>
      <c r="J82">
        <v>119661.186</v>
      </c>
      <c r="K82">
        <v>100629.469</v>
      </c>
      <c r="L82">
        <v>113382.886</v>
      </c>
      <c r="M82">
        <v>119865.796</v>
      </c>
      <c r="N82">
        <v>103881.67600000001</v>
      </c>
      <c r="O82">
        <v>86232.909</v>
      </c>
      <c r="P82">
        <v>112208.265</v>
      </c>
      <c r="Q82">
        <v>161648.546</v>
      </c>
      <c r="R82">
        <v>109633.02</v>
      </c>
      <c r="S82">
        <v>189825.36499999999</v>
      </c>
      <c r="T82">
        <v>135373.04199999999</v>
      </c>
      <c r="U82">
        <v>105035.183</v>
      </c>
      <c r="V82">
        <v>118742.052</v>
      </c>
      <c r="W82">
        <v>106355.912</v>
      </c>
      <c r="X82">
        <v>119800.696</v>
      </c>
      <c r="Y82">
        <v>132395.42199999999</v>
      </c>
      <c r="Z82">
        <v>132994.16899999999</v>
      </c>
      <c r="AA82">
        <v>106314.932</v>
      </c>
      <c r="AB82">
        <v>91518.275999999998</v>
      </c>
      <c r="AC82">
        <v>94965.18</v>
      </c>
      <c r="AD82">
        <v>106262.943</v>
      </c>
      <c r="AE82">
        <v>107546.70299999999</v>
      </c>
      <c r="AF82">
        <v>94580.900999999998</v>
      </c>
      <c r="AG82">
        <v>94593.805999999997</v>
      </c>
      <c r="AH82">
        <v>78747.34</v>
      </c>
    </row>
    <row r="83" spans="1:34" x14ac:dyDescent="0.35">
      <c r="A83" t="s">
        <v>198</v>
      </c>
      <c r="B83" t="s">
        <v>154</v>
      </c>
      <c r="C83" t="s">
        <v>615</v>
      </c>
      <c r="D83" t="s">
        <v>701</v>
      </c>
      <c r="E83" t="str" cm="1">
        <f t="array" ref="E83">IFERROR(INDEX('Eurostat-EPS Mapping'!$G$3:$G$35,MATCH('Eurostat_nrg_bal_c EU27'!B83,'Eurostat-EPS Mapping'!$E$3:$E$35,0),0),"")</f>
        <v>lignite</v>
      </c>
      <c r="F83">
        <v>3251.0320000000002</v>
      </c>
      <c r="G83">
        <v>2441.0540000000001</v>
      </c>
      <c r="H83">
        <v>2326.14</v>
      </c>
      <c r="I83">
        <v>2589.0700000000002</v>
      </c>
      <c r="J83">
        <v>2969.674</v>
      </c>
      <c r="K83">
        <v>3766.0520000000001</v>
      </c>
      <c r="L83">
        <v>6590.6679999999997</v>
      </c>
      <c r="M83">
        <v>6966.29</v>
      </c>
      <c r="N83">
        <v>5810.665</v>
      </c>
      <c r="O83">
        <v>7616.0219999999999</v>
      </c>
      <c r="P83">
        <v>7435.8549999999996</v>
      </c>
      <c r="Q83">
        <v>5998.17</v>
      </c>
      <c r="R83">
        <v>3881.105</v>
      </c>
      <c r="S83">
        <v>4373.7389999999996</v>
      </c>
      <c r="T83">
        <v>5484.933</v>
      </c>
      <c r="U83">
        <v>4364.8999999999996</v>
      </c>
      <c r="V83">
        <v>4326.37</v>
      </c>
      <c r="W83">
        <v>3437.6190000000001</v>
      </c>
      <c r="X83">
        <v>2917.58</v>
      </c>
      <c r="Y83">
        <v>3204.92</v>
      </c>
      <c r="Z83">
        <v>4162.3999999999996</v>
      </c>
      <c r="AA83">
        <v>3352.9</v>
      </c>
      <c r="AB83">
        <v>3766.7</v>
      </c>
      <c r="AC83">
        <v>4058.3</v>
      </c>
      <c r="AD83">
        <v>3729.9</v>
      </c>
      <c r="AE83">
        <v>4741.45</v>
      </c>
      <c r="AF83">
        <v>3735.5</v>
      </c>
      <c r="AG83">
        <v>3704.0079999999998</v>
      </c>
      <c r="AH83">
        <v>2927.7420000000002</v>
      </c>
    </row>
    <row r="84" spans="1:34" x14ac:dyDescent="0.35">
      <c r="A84" t="s">
        <v>198</v>
      </c>
      <c r="B84" t="s">
        <v>156</v>
      </c>
      <c r="C84" t="s">
        <v>615</v>
      </c>
      <c r="D84" t="s">
        <v>702</v>
      </c>
      <c r="E84" t="str" cm="1">
        <f t="array" ref="E84">IFERROR(INDEX('Eurostat-EPS Mapping'!$G$3:$G$35,MATCH('Eurostat_nrg_bal_c EU27'!B84,'Eurostat-EPS Mapping'!$E$3:$E$35,0),0),"")</f>
        <v/>
      </c>
      <c r="F84">
        <v>2275.2109999999998</v>
      </c>
      <c r="G84">
        <v>1655.0239999999999</v>
      </c>
      <c r="H84">
        <v>1528.14</v>
      </c>
      <c r="I84">
        <v>1990.57</v>
      </c>
      <c r="J84">
        <v>2211.5740000000001</v>
      </c>
      <c r="K84">
        <v>2622.252</v>
      </c>
      <c r="L84">
        <v>5579.8680000000004</v>
      </c>
      <c r="M84">
        <v>6061.89</v>
      </c>
      <c r="N84">
        <v>5119.0649999999996</v>
      </c>
      <c r="O84">
        <v>7084.0219999999999</v>
      </c>
      <c r="P84">
        <v>6970.3549999999996</v>
      </c>
      <c r="Q84">
        <v>5678.97</v>
      </c>
      <c r="R84">
        <v>3681.605</v>
      </c>
      <c r="S84">
        <v>4227.4390000000003</v>
      </c>
      <c r="T84">
        <v>5431.7330000000002</v>
      </c>
      <c r="U84">
        <v>4325</v>
      </c>
      <c r="V84">
        <v>4326.37</v>
      </c>
      <c r="W84">
        <v>3437.6190000000001</v>
      </c>
      <c r="X84">
        <v>2917.58</v>
      </c>
      <c r="Y84">
        <v>3146.32</v>
      </c>
      <c r="Z84">
        <v>4162.3999999999996</v>
      </c>
      <c r="AA84">
        <v>3339.6</v>
      </c>
      <c r="AB84">
        <v>3726.8</v>
      </c>
      <c r="AC84">
        <v>3938.6</v>
      </c>
      <c r="AD84">
        <v>3663.4</v>
      </c>
      <c r="AE84">
        <v>4728.1499999999996</v>
      </c>
      <c r="AF84">
        <v>3722.2</v>
      </c>
      <c r="AG84">
        <v>3704.0079999999998</v>
      </c>
      <c r="AH84">
        <v>2927.7420000000002</v>
      </c>
    </row>
    <row r="85" spans="1:34" x14ac:dyDescent="0.35">
      <c r="A85" t="s">
        <v>198</v>
      </c>
      <c r="B85" t="s">
        <v>158</v>
      </c>
      <c r="C85" t="s">
        <v>615</v>
      </c>
      <c r="D85" t="s">
        <v>703</v>
      </c>
      <c r="E85" t="str" cm="1">
        <f t="array" ref="E85">IFERROR(INDEX('Eurostat-EPS Mapping'!$G$3:$G$35,MATCH('Eurostat_nrg_bal_c EU27'!B85,'Eurostat-EPS Mapping'!$E$3:$E$35,0),0),"")</f>
        <v/>
      </c>
      <c r="F85">
        <v>975.82100000000003</v>
      </c>
      <c r="G85">
        <v>786.03</v>
      </c>
      <c r="H85">
        <v>798</v>
      </c>
      <c r="I85">
        <v>598.5</v>
      </c>
      <c r="J85">
        <v>758.1</v>
      </c>
      <c r="K85">
        <v>1143.8</v>
      </c>
      <c r="L85">
        <v>1010.8</v>
      </c>
      <c r="M85">
        <v>904.4</v>
      </c>
      <c r="N85">
        <v>691.6</v>
      </c>
      <c r="O85">
        <v>532</v>
      </c>
      <c r="P85">
        <v>465.5</v>
      </c>
      <c r="Q85">
        <v>319.2</v>
      </c>
      <c r="R85">
        <v>199.5</v>
      </c>
      <c r="S85">
        <v>146.30000000000001</v>
      </c>
      <c r="T85">
        <v>53.2</v>
      </c>
      <c r="U85">
        <v>39.9</v>
      </c>
      <c r="V85">
        <v>0</v>
      </c>
      <c r="W85">
        <v>0</v>
      </c>
      <c r="X85">
        <v>0</v>
      </c>
      <c r="Y85">
        <v>58.6</v>
      </c>
      <c r="Z85">
        <v>0</v>
      </c>
      <c r="AA85">
        <v>13.3</v>
      </c>
      <c r="AB85">
        <v>39.9</v>
      </c>
      <c r="AC85">
        <v>119.7</v>
      </c>
      <c r="AD85">
        <v>66.5</v>
      </c>
      <c r="AE85">
        <v>13.3</v>
      </c>
      <c r="AF85">
        <v>13.3</v>
      </c>
      <c r="AG85">
        <v>0</v>
      </c>
      <c r="AH85">
        <v>0</v>
      </c>
    </row>
    <row r="86" spans="1:34" x14ac:dyDescent="0.35">
      <c r="A86" t="s">
        <v>198</v>
      </c>
      <c r="B86" t="s">
        <v>160</v>
      </c>
      <c r="C86" t="s">
        <v>615</v>
      </c>
      <c r="D86" t="s">
        <v>704</v>
      </c>
      <c r="E86" t="str" cm="1">
        <f t="array" ref="E86">IFERROR(INDEX('Eurostat-EPS Mapping'!$G$3:$G$35,MATCH('Eurostat_nrg_bal_c EU27'!B86,'Eurostat-EPS Mapping'!$E$3:$E$35,0),0),"")</f>
        <v>biomass</v>
      </c>
      <c r="F86">
        <v>293812.97200000001</v>
      </c>
      <c r="G86">
        <v>279312.89199999999</v>
      </c>
      <c r="H86">
        <v>269331.15700000001</v>
      </c>
      <c r="I86">
        <v>261029.59899999999</v>
      </c>
      <c r="J86">
        <v>291563.315</v>
      </c>
      <c r="K86">
        <v>261206.41099999999</v>
      </c>
      <c r="L86">
        <v>221428.296</v>
      </c>
      <c r="M86">
        <v>220906.35200000001</v>
      </c>
      <c r="N86">
        <v>206334.19699999999</v>
      </c>
      <c r="O86">
        <v>172026.71100000001</v>
      </c>
      <c r="P86">
        <v>141231.26</v>
      </c>
      <c r="Q86">
        <v>147028.26300000001</v>
      </c>
      <c r="R86">
        <v>136153.92199999999</v>
      </c>
      <c r="S86">
        <v>106900.132</v>
      </c>
      <c r="T86">
        <v>85946.986999999994</v>
      </c>
      <c r="U86">
        <v>66406</v>
      </c>
      <c r="V86">
        <v>50851</v>
      </c>
      <c r="W86">
        <v>38681</v>
      </c>
      <c r="X86">
        <v>32469</v>
      </c>
      <c r="Y86">
        <v>26171</v>
      </c>
      <c r="Z86">
        <v>25365</v>
      </c>
      <c r="AA86">
        <v>24022</v>
      </c>
      <c r="AB86">
        <v>20474</v>
      </c>
      <c r="AC86">
        <v>18945</v>
      </c>
      <c r="AD86">
        <v>18138</v>
      </c>
      <c r="AE86">
        <v>15598</v>
      </c>
      <c r="AF86">
        <v>12485</v>
      </c>
      <c r="AG86">
        <v>12511</v>
      </c>
      <c r="AH86">
        <v>9541</v>
      </c>
    </row>
    <row r="87" spans="1:34" x14ac:dyDescent="0.35">
      <c r="A87" t="s">
        <v>198</v>
      </c>
      <c r="B87" t="s">
        <v>162</v>
      </c>
      <c r="C87" t="s">
        <v>615</v>
      </c>
      <c r="D87" t="s">
        <v>705</v>
      </c>
      <c r="E87" t="str" cm="1">
        <f t="array" ref="E87">IFERROR(INDEX('Eurostat-EPS Mapping'!$G$3:$G$35,MATCH('Eurostat_nrg_bal_c EU27'!B87,'Eurostat-EPS Mapping'!$E$3:$E$35,0),0),"")</f>
        <v>biomass</v>
      </c>
      <c r="F87">
        <v>15392.013000000001</v>
      </c>
      <c r="G87">
        <v>15386.993</v>
      </c>
      <c r="H87">
        <v>14064.73</v>
      </c>
      <c r="I87">
        <v>15961.956</v>
      </c>
      <c r="J87">
        <v>15152.99</v>
      </c>
      <c r="K87">
        <v>15562.701999999999</v>
      </c>
      <c r="L87">
        <v>16534.344000000001</v>
      </c>
      <c r="M87">
        <v>14200.347</v>
      </c>
      <c r="N87">
        <v>13422.298000000001</v>
      </c>
      <c r="O87">
        <v>13427.743</v>
      </c>
      <c r="P87">
        <v>11540.054</v>
      </c>
      <c r="Q87">
        <v>11665.84</v>
      </c>
      <c r="R87">
        <v>8924.9380000000001</v>
      </c>
      <c r="S87">
        <v>8632.7150000000001</v>
      </c>
      <c r="T87">
        <v>7230.6</v>
      </c>
      <c r="U87">
        <v>6794.8</v>
      </c>
      <c r="V87">
        <v>2260.8000000000002</v>
      </c>
      <c r="W87">
        <v>2142.6</v>
      </c>
      <c r="X87">
        <v>2200.1999999999998</v>
      </c>
      <c r="Y87">
        <v>1086.5</v>
      </c>
      <c r="Z87">
        <v>1087</v>
      </c>
      <c r="AA87">
        <v>1027</v>
      </c>
      <c r="AB87">
        <v>1147.5</v>
      </c>
      <c r="AC87">
        <v>1057.5</v>
      </c>
      <c r="AD87">
        <v>1025.5</v>
      </c>
      <c r="AE87">
        <v>969</v>
      </c>
      <c r="AF87">
        <v>968</v>
      </c>
      <c r="AG87">
        <v>1028</v>
      </c>
      <c r="AH87">
        <v>967</v>
      </c>
    </row>
    <row r="88" spans="1:34" x14ac:dyDescent="0.35">
      <c r="A88" t="s">
        <v>198</v>
      </c>
      <c r="B88" t="s">
        <v>164</v>
      </c>
      <c r="C88" t="s">
        <v>615</v>
      </c>
      <c r="D88" t="s">
        <v>706</v>
      </c>
      <c r="E88" t="str" cm="1">
        <f t="array" ref="E88">IFERROR(INDEX('Eurostat-EPS Mapping'!$G$3:$G$35,MATCH('Eurostat_nrg_bal_c EU27'!B88,'Eurostat-EPS Mapping'!$E$3:$E$35,0),0),"")</f>
        <v>biofuel gasoline</v>
      </c>
      <c r="F88">
        <v>4316.33</v>
      </c>
      <c r="G88">
        <v>4088.058</v>
      </c>
      <c r="H88">
        <v>3675.8679999999999</v>
      </c>
      <c r="I88">
        <v>3217.5749999999998</v>
      </c>
      <c r="J88">
        <v>3179.31</v>
      </c>
      <c r="K88">
        <v>2717.5929999999998</v>
      </c>
      <c r="L88">
        <v>4868.55</v>
      </c>
      <c r="M88">
        <v>8080.2020000000002</v>
      </c>
      <c r="N88">
        <v>4333.3159999999998</v>
      </c>
      <c r="O88">
        <v>3167.2069999999999</v>
      </c>
      <c r="P88">
        <v>1921.66</v>
      </c>
      <c r="Q88">
        <v>406.31200000000001</v>
      </c>
      <c r="R88">
        <v>406.81099999999998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t="s">
        <v>198</v>
      </c>
      <c r="B89" t="s">
        <v>166</v>
      </c>
      <c r="C89" t="s">
        <v>615</v>
      </c>
      <c r="D89" t="s">
        <v>707</v>
      </c>
      <c r="E89" t="str" cm="1">
        <f t="array" ref="E89">IFERROR(INDEX('Eurostat-EPS Mapping'!$G$3:$G$35,MATCH('Eurostat_nrg_bal_c EU27'!B89,'Eurostat-EPS Mapping'!$E$3:$E$35,0),0),"")</f>
        <v>biofuel gasoline</v>
      </c>
      <c r="F89">
        <v>54946.379000000001</v>
      </c>
      <c r="G89">
        <v>48431.235000000001</v>
      </c>
      <c r="H89">
        <v>44879.273000000001</v>
      </c>
      <c r="I89">
        <v>46089.724000000002</v>
      </c>
      <c r="J89">
        <v>40471.370999999999</v>
      </c>
      <c r="K89">
        <v>36876.089</v>
      </c>
      <c r="L89">
        <v>48013.781000000003</v>
      </c>
      <c r="M89">
        <v>52954.207000000002</v>
      </c>
      <c r="N89">
        <v>49316.629000000001</v>
      </c>
      <c r="O89">
        <v>41468.504999999997</v>
      </c>
      <c r="P89">
        <v>31412.967000000001</v>
      </c>
      <c r="Q89">
        <v>16660.421999999999</v>
      </c>
      <c r="R89">
        <v>10433.396000000001</v>
      </c>
      <c r="S89">
        <v>9443.625</v>
      </c>
      <c r="T89">
        <v>1945.413</v>
      </c>
      <c r="U89">
        <v>181.39500000000001</v>
      </c>
      <c r="V89">
        <v>33.146999999999998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t="s">
        <v>198</v>
      </c>
      <c r="B90" t="s">
        <v>168</v>
      </c>
      <c r="C90" t="s">
        <v>615</v>
      </c>
      <c r="D90" t="s">
        <v>708</v>
      </c>
      <c r="E90" t="str" cm="1">
        <f t="array" ref="E90">IFERROR(INDEX('Eurostat-EPS Mapping'!$G$3:$G$35,MATCH('Eurostat_nrg_bal_c EU27'!B90,'Eurostat-EPS Mapping'!$E$3:$E$35,0),0),"")</f>
        <v>biofuel diesel</v>
      </c>
      <c r="F90">
        <v>32694.12</v>
      </c>
      <c r="G90">
        <v>29964.544999999998</v>
      </c>
      <c r="H90">
        <v>24570.83</v>
      </c>
      <c r="I90">
        <v>23938.917000000001</v>
      </c>
      <c r="J90">
        <v>21680.65</v>
      </c>
      <c r="K90">
        <v>19430.694</v>
      </c>
      <c r="L90">
        <v>20530.813999999998</v>
      </c>
      <c r="M90">
        <v>21626.517</v>
      </c>
      <c r="N90">
        <v>18990.79</v>
      </c>
      <c r="O90">
        <v>17907.571</v>
      </c>
      <c r="P90">
        <v>10943.163</v>
      </c>
      <c r="Q90">
        <v>9422.9699999999993</v>
      </c>
      <c r="R90">
        <v>7068.0919999999996</v>
      </c>
      <c r="S90">
        <v>894.93100000000004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198</v>
      </c>
      <c r="B91" t="s">
        <v>170</v>
      </c>
      <c r="C91" t="s">
        <v>615</v>
      </c>
      <c r="D91" t="s">
        <v>709</v>
      </c>
      <c r="E91" t="str" cm="1">
        <f t="array" ref="E91">IFERROR(INDEX('Eurostat-EPS Mapping'!$G$3:$G$35,MATCH('Eurostat_nrg_bal_c EU27'!B91,'Eurostat-EPS Mapping'!$E$3:$E$35,0),0),"")</f>
        <v>biofuel diesel</v>
      </c>
      <c r="F91">
        <v>327375.71799999999</v>
      </c>
      <c r="G91">
        <v>255231.29500000001</v>
      </c>
      <c r="H91">
        <v>221580.147</v>
      </c>
      <c r="I91">
        <v>186430.33199999999</v>
      </c>
      <c r="J91">
        <v>207274.538</v>
      </c>
      <c r="K91">
        <v>173998.484</v>
      </c>
      <c r="L91">
        <v>216209.698</v>
      </c>
      <c r="M91">
        <v>191461.883</v>
      </c>
      <c r="N91">
        <v>138307.31099999999</v>
      </c>
      <c r="O91">
        <v>93646.127999999997</v>
      </c>
      <c r="P91">
        <v>102574.49800000001</v>
      </c>
      <c r="Q91">
        <v>74572.622000000003</v>
      </c>
      <c r="R91">
        <v>49100.881999999998</v>
      </c>
      <c r="S91">
        <v>19131.786</v>
      </c>
      <c r="T91">
        <v>4082.3440000000001</v>
      </c>
      <c r="U91">
        <v>7005.8119999999999</v>
      </c>
      <c r="V91">
        <v>1505.48</v>
      </c>
      <c r="W91">
        <v>1412.8230000000001</v>
      </c>
      <c r="X91">
        <v>428.97800000000001</v>
      </c>
      <c r="Y91">
        <v>966.77300000000002</v>
      </c>
      <c r="Z91">
        <v>1162.355</v>
      </c>
      <c r="AA91">
        <v>421.8</v>
      </c>
      <c r="AB91">
        <v>321.89999999999998</v>
      </c>
      <c r="AC91">
        <v>310.8</v>
      </c>
      <c r="AD91">
        <v>59.2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 t="s">
        <v>198</v>
      </c>
      <c r="B92" t="s">
        <v>172</v>
      </c>
      <c r="C92" t="s">
        <v>615</v>
      </c>
      <c r="D92" t="s">
        <v>710</v>
      </c>
      <c r="E92" t="str" cm="1">
        <f t="array" ref="E92">IFERROR(INDEX('Eurostat-EPS Mapping'!$G$3:$G$35,MATCH('Eurostat_nrg_bal_c EU27'!B92,'Eurostat-EPS Mapping'!$E$3:$E$35,0),0),"")</f>
        <v>biomass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t="s">
        <v>198</v>
      </c>
      <c r="B93" t="s">
        <v>174</v>
      </c>
      <c r="C93" t="s">
        <v>615</v>
      </c>
      <c r="D93" t="s">
        <v>711</v>
      </c>
      <c r="E93" t="str" cm="1">
        <f t="array" ref="E93">IFERROR(INDEX('Eurostat-EPS Mapping'!$G$3:$G$35,MATCH('Eurostat_nrg_bal_c EU27'!B93,'Eurostat-EPS Mapping'!$E$3:$E$35,0),0),"")</f>
        <v/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t="s">
        <v>198</v>
      </c>
      <c r="B94" t="s">
        <v>176</v>
      </c>
      <c r="C94" t="s">
        <v>615</v>
      </c>
      <c r="D94" t="s">
        <v>712</v>
      </c>
      <c r="E94" t="str" cm="1">
        <f t="array" ref="E94">IFERROR(INDEX('Eurostat-EPS Mapping'!$G$3:$G$35,MATCH('Eurostat_nrg_bal_c EU27'!B94,'Eurostat-EPS Mapping'!$E$3:$E$35,0),0),"")</f>
        <v>biomass</v>
      </c>
      <c r="F94">
        <v>26902.945</v>
      </c>
      <c r="G94">
        <v>28134.703000000001</v>
      </c>
      <c r="H94">
        <v>31636.365000000002</v>
      </c>
      <c r="I94">
        <v>36264.637000000002</v>
      </c>
      <c r="J94">
        <v>33988.137000000002</v>
      </c>
      <c r="K94">
        <v>28842.449000000001</v>
      </c>
      <c r="L94">
        <v>23239.694</v>
      </c>
      <c r="M94">
        <v>21338.041000000001</v>
      </c>
      <c r="N94">
        <v>23016.534</v>
      </c>
      <c r="O94">
        <v>10585.784</v>
      </c>
      <c r="P94">
        <v>4420.6949999999997</v>
      </c>
      <c r="Q94">
        <v>1611.577</v>
      </c>
      <c r="R94">
        <v>13302.12</v>
      </c>
      <c r="S94">
        <v>11537.71</v>
      </c>
      <c r="T94">
        <v>3528.473</v>
      </c>
      <c r="U94">
        <v>36.015000000000001</v>
      </c>
      <c r="V94">
        <v>758.99699999999996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 t="s">
        <v>198</v>
      </c>
      <c r="B95" t="s">
        <v>178</v>
      </c>
      <c r="C95" t="s">
        <v>615</v>
      </c>
      <c r="D95" t="s">
        <v>713</v>
      </c>
      <c r="E95" t="str" cm="1">
        <f t="array" ref="E95">IFERROR(INDEX('Eurostat-EPS Mapping'!$G$3:$G$35,MATCH('Eurostat_nrg_bal_c EU27'!B95,'Eurostat-EPS Mapping'!$E$3:$E$35,0),0),"")</f>
        <v>biomass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79.099999999999994</v>
      </c>
      <c r="M95">
        <v>82.4</v>
      </c>
      <c r="N95">
        <v>19.3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t="s">
        <v>198</v>
      </c>
      <c r="B96" t="s">
        <v>180</v>
      </c>
      <c r="C96" t="s">
        <v>615</v>
      </c>
      <c r="D96" t="s">
        <v>714</v>
      </c>
      <c r="E96" t="str" cm="1">
        <f t="array" ref="E96">IFERROR(INDEX('Eurostat-EPS Mapping'!$G$3:$G$35,MATCH('Eurostat_nrg_bal_c EU27'!B96,'Eurostat-EPS Mapping'!$E$3:$E$35,0),0),"")</f>
        <v/>
      </c>
      <c r="F96">
        <v>774878.31099999999</v>
      </c>
      <c r="G96">
        <v>679900.554</v>
      </c>
      <c r="H96">
        <v>628252.88899999997</v>
      </c>
      <c r="I96">
        <v>588915.71100000001</v>
      </c>
      <c r="J96">
        <v>627530.11100000003</v>
      </c>
      <c r="K96">
        <v>552067.42099999997</v>
      </c>
      <c r="L96">
        <v>560001.277</v>
      </c>
      <c r="M96">
        <v>534996.94799999997</v>
      </c>
      <c r="N96">
        <v>455213.37300000002</v>
      </c>
      <c r="O96">
        <v>353049.647</v>
      </c>
      <c r="P96">
        <v>304207.29800000001</v>
      </c>
      <c r="Q96">
        <v>262087.008</v>
      </c>
      <c r="R96">
        <v>225622.16200000001</v>
      </c>
      <c r="S96">
        <v>156676.89799999999</v>
      </c>
      <c r="T96">
        <v>102746.817</v>
      </c>
      <c r="U96">
        <v>80440.021999999997</v>
      </c>
      <c r="V96">
        <v>55418.423999999999</v>
      </c>
      <c r="W96">
        <v>42236.423000000003</v>
      </c>
      <c r="X96">
        <v>35098.178</v>
      </c>
      <c r="Y96">
        <v>28224.273000000001</v>
      </c>
      <c r="Z96">
        <v>27614.355</v>
      </c>
      <c r="AA96">
        <v>25470.799999999999</v>
      </c>
      <c r="AB96">
        <v>21943.4</v>
      </c>
      <c r="AC96">
        <v>20313.3</v>
      </c>
      <c r="AD96">
        <v>19222.7</v>
      </c>
      <c r="AE96">
        <v>16567</v>
      </c>
      <c r="AF96">
        <v>13453</v>
      </c>
      <c r="AG96">
        <v>13539</v>
      </c>
      <c r="AH96">
        <v>10508</v>
      </c>
    </row>
    <row r="97" spans="1:34" x14ac:dyDescent="0.35">
      <c r="A97" t="s">
        <v>198</v>
      </c>
      <c r="B97" t="s">
        <v>182</v>
      </c>
      <c r="C97" t="s">
        <v>615</v>
      </c>
      <c r="D97" t="s">
        <v>715</v>
      </c>
      <c r="E97" t="str" cm="1">
        <f t="array" ref="E97">IFERROR(INDEX('Eurostat-EPS Mapping'!$G$3:$G$35,MATCH('Eurostat_nrg_bal_c EU27'!B97,'Eurostat-EPS Mapping'!$E$3:$E$35,0),0),"")</f>
        <v/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t="s">
        <v>198</v>
      </c>
      <c r="B98" t="s">
        <v>184</v>
      </c>
      <c r="C98" t="s">
        <v>615</v>
      </c>
      <c r="D98" t="s">
        <v>716</v>
      </c>
      <c r="E98" t="str" cm="1">
        <f t="array" ref="E98">IFERROR(INDEX('Eurostat-EPS Mapping'!$G$3:$G$35,MATCH('Eurostat_nrg_bal_c EU27'!B98,'Eurostat-EPS Mapping'!$E$3:$E$35,0),0),"")</f>
        <v/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t="s">
        <v>198</v>
      </c>
      <c r="B99" t="s">
        <v>186</v>
      </c>
      <c r="C99" t="s">
        <v>615</v>
      </c>
      <c r="D99" t="s">
        <v>717</v>
      </c>
      <c r="E99" t="str" cm="1">
        <f t="array" ref="E99">IFERROR(INDEX('Eurostat-EPS Mapping'!$G$3:$G$35,MATCH('Eurostat_nrg_bal_c EU27'!B99,'Eurostat-EPS Mapping'!$E$3:$E$35,0),0),"")</f>
        <v/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</v>
      </c>
      <c r="P99">
        <v>248.99199999999999</v>
      </c>
      <c r="Q99">
        <v>0</v>
      </c>
      <c r="R99">
        <v>0</v>
      </c>
      <c r="S99">
        <v>1445.76</v>
      </c>
      <c r="T99">
        <v>9598.24</v>
      </c>
      <c r="U99">
        <v>8923.5519999999997</v>
      </c>
      <c r="V99">
        <v>5750.9120000000003</v>
      </c>
      <c r="W99">
        <v>9482.48</v>
      </c>
      <c r="X99">
        <v>10960.415999999999</v>
      </c>
      <c r="Y99">
        <v>11116.647999999999</v>
      </c>
      <c r="Z99">
        <v>10885.361999999999</v>
      </c>
      <c r="AA99">
        <v>12727.598</v>
      </c>
      <c r="AB99">
        <v>6907.2280000000001</v>
      </c>
      <c r="AC99">
        <v>12506.325000000001</v>
      </c>
      <c r="AD99">
        <v>14571.4</v>
      </c>
      <c r="AE99">
        <v>14473</v>
      </c>
      <c r="AF99">
        <v>16752.599999999999</v>
      </c>
      <c r="AG99">
        <v>21197</v>
      </c>
      <c r="AH99">
        <v>20524.599999999999</v>
      </c>
    </row>
    <row r="100" spans="1:34" x14ac:dyDescent="0.35">
      <c r="A100" t="s">
        <v>198</v>
      </c>
      <c r="B100" t="s">
        <v>188</v>
      </c>
      <c r="C100" t="s">
        <v>615</v>
      </c>
      <c r="D100" t="s">
        <v>718</v>
      </c>
      <c r="E100" t="str" cm="1">
        <f t="array" ref="E100">IFERROR(INDEX('Eurostat-EPS Mapping'!$G$3:$G$35,MATCH('Eurostat_nrg_bal_c EU27'!B100,'Eurostat-EPS Mapping'!$E$3:$E$35,0),0),"")</f>
        <v/>
      </c>
      <c r="F100">
        <v>56580543.645999998</v>
      </c>
      <c r="G100">
        <v>58047645.817000002</v>
      </c>
      <c r="H100">
        <v>55903910.391000003</v>
      </c>
      <c r="I100">
        <v>55450657.045999996</v>
      </c>
      <c r="J100">
        <v>52493386.941</v>
      </c>
      <c r="K100">
        <v>53321436.273000002</v>
      </c>
      <c r="L100">
        <v>53790666.781999998</v>
      </c>
      <c r="M100">
        <v>54008920.457999997</v>
      </c>
      <c r="N100">
        <v>54799329.777000003</v>
      </c>
      <c r="O100">
        <v>53158513.538999997</v>
      </c>
      <c r="P100">
        <v>56798074.717</v>
      </c>
      <c r="Q100">
        <v>55665751.116999999</v>
      </c>
      <c r="R100">
        <v>57110221.421999998</v>
      </c>
      <c r="S100">
        <v>56118317.479000002</v>
      </c>
      <c r="T100">
        <v>54276161.039999999</v>
      </c>
      <c r="U100">
        <v>52310759.696000002</v>
      </c>
      <c r="V100">
        <v>50516427.465999998</v>
      </c>
      <c r="W100">
        <v>49856739.068000004</v>
      </c>
      <c r="X100">
        <v>49083787.159000002</v>
      </c>
      <c r="Y100">
        <v>46919347.195</v>
      </c>
      <c r="Z100">
        <v>47558465.213</v>
      </c>
      <c r="AA100">
        <v>46161657.614</v>
      </c>
      <c r="AB100">
        <v>45528684.155000001</v>
      </c>
      <c r="AC100">
        <v>43524976.189999998</v>
      </c>
      <c r="AD100">
        <v>42233573.829000004</v>
      </c>
      <c r="AE100">
        <v>41557780.938000001</v>
      </c>
      <c r="AF100">
        <v>42052990.402999997</v>
      </c>
      <c r="AG100">
        <v>41997258.652000003</v>
      </c>
      <c r="AH100">
        <v>42723106.696000002</v>
      </c>
    </row>
    <row r="101" spans="1:34" x14ac:dyDescent="0.35">
      <c r="A101" t="s">
        <v>198</v>
      </c>
      <c r="B101" t="s">
        <v>190</v>
      </c>
      <c r="C101" t="s">
        <v>615</v>
      </c>
      <c r="D101" t="s">
        <v>719</v>
      </c>
      <c r="E101" t="str" cm="1">
        <f t="array" ref="E101">IFERROR(INDEX('Eurostat-EPS Mapping'!$G$3:$G$35,MATCH('Eurostat_nrg_bal_c EU27'!B101,'Eurostat-EPS Mapping'!$E$3:$E$35,0),0),"")</f>
        <v/>
      </c>
      <c r="F101">
        <v>3606.645</v>
      </c>
      <c r="G101">
        <v>3101.7939999999999</v>
      </c>
      <c r="H101">
        <v>2529</v>
      </c>
      <c r="I101">
        <v>2493</v>
      </c>
      <c r="J101">
        <v>1263</v>
      </c>
      <c r="K101">
        <v>1646</v>
      </c>
      <c r="L101">
        <v>582</v>
      </c>
      <c r="M101">
        <v>1928</v>
      </c>
      <c r="N101">
        <v>41</v>
      </c>
      <c r="O101">
        <v>113</v>
      </c>
      <c r="P101">
        <v>278</v>
      </c>
      <c r="Q101">
        <v>157</v>
      </c>
      <c r="R101">
        <v>15</v>
      </c>
      <c r="S101">
        <v>7</v>
      </c>
      <c r="T101">
        <v>0</v>
      </c>
      <c r="U101">
        <v>24</v>
      </c>
      <c r="V101">
        <v>23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t="s">
        <v>198</v>
      </c>
      <c r="B102" t="s">
        <v>192</v>
      </c>
      <c r="C102" t="s">
        <v>615</v>
      </c>
      <c r="D102" t="s">
        <v>720</v>
      </c>
      <c r="E102" t="str" cm="1">
        <f t="array" ref="E102">IFERROR(INDEX('Eurostat-EPS Mapping'!$G$3:$G$35,MATCH('Eurostat_nrg_bal_c EU27'!B102,'Eurostat-EPS Mapping'!$E$3:$E$35,0),0),"")</f>
        <v>municipal solid waste</v>
      </c>
      <c r="F102">
        <v>20427.66</v>
      </c>
      <c r="G102">
        <v>20728.582999999999</v>
      </c>
      <c r="H102">
        <v>19598.38</v>
      </c>
      <c r="I102">
        <v>17738.330000000002</v>
      </c>
      <c r="J102">
        <v>15350.7</v>
      </c>
      <c r="K102">
        <v>14462</v>
      </c>
      <c r="L102">
        <v>10131</v>
      </c>
      <c r="M102">
        <v>7577</v>
      </c>
      <c r="N102">
        <v>2162</v>
      </c>
      <c r="O102">
        <v>870</v>
      </c>
      <c r="P102">
        <v>428</v>
      </c>
      <c r="Q102">
        <v>865</v>
      </c>
      <c r="R102">
        <v>229</v>
      </c>
      <c r="S102">
        <v>133</v>
      </c>
      <c r="T102">
        <v>12</v>
      </c>
      <c r="U102">
        <v>39</v>
      </c>
      <c r="V102">
        <v>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t="s">
        <v>198</v>
      </c>
      <c r="B103" t="s">
        <v>194</v>
      </c>
      <c r="C103" t="s">
        <v>615</v>
      </c>
      <c r="D103" t="s">
        <v>721</v>
      </c>
      <c r="E103" t="str" cm="1">
        <f t="array" ref="E103">IFERROR(INDEX('Eurostat-EPS Mapping'!$G$3:$G$35,MATCH('Eurostat_nrg_bal_c EU27'!B103,'Eurostat-EPS Mapping'!$E$3:$E$35,0),0),"")</f>
        <v>municipal solid waste</v>
      </c>
      <c r="F103">
        <v>19437.838</v>
      </c>
      <c r="G103">
        <v>19350.832999999999</v>
      </c>
      <c r="H103">
        <v>18514.52</v>
      </c>
      <c r="I103">
        <v>15982.97</v>
      </c>
      <c r="J103">
        <v>14219.8</v>
      </c>
      <c r="K103">
        <v>13433</v>
      </c>
      <c r="L103">
        <v>9097</v>
      </c>
      <c r="M103">
        <v>4347</v>
      </c>
      <c r="N103">
        <v>1473</v>
      </c>
      <c r="O103">
        <v>820</v>
      </c>
      <c r="P103">
        <v>163</v>
      </c>
      <c r="Q103">
        <v>719</v>
      </c>
      <c r="R103">
        <v>232</v>
      </c>
      <c r="S103">
        <v>136</v>
      </c>
      <c r="T103">
        <v>13</v>
      </c>
      <c r="U103">
        <v>16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t="s">
        <v>198</v>
      </c>
      <c r="B104" t="s">
        <v>196</v>
      </c>
      <c r="C104" t="s">
        <v>615</v>
      </c>
      <c r="D104" t="s">
        <v>722</v>
      </c>
      <c r="E104" t="str" cm="1">
        <f t="array" ref="E104">IFERROR(INDEX('Eurostat-EPS Mapping'!$G$3:$G$35,MATCH('Eurostat_nrg_bal_c EU27'!B104,'Eurostat-EPS Mapping'!$E$3:$E$35,0),0),"")</f>
        <v/>
      </c>
      <c r="F104">
        <v>16821.014999999999</v>
      </c>
      <c r="G104">
        <v>17626.789000000001</v>
      </c>
      <c r="H104">
        <v>17069.38</v>
      </c>
      <c r="I104">
        <v>15245.33</v>
      </c>
      <c r="J104">
        <v>14087.7</v>
      </c>
      <c r="K104">
        <v>12816</v>
      </c>
      <c r="L104">
        <v>9549</v>
      </c>
      <c r="M104">
        <v>5649</v>
      </c>
      <c r="N104">
        <v>2121</v>
      </c>
      <c r="O104">
        <v>757</v>
      </c>
      <c r="P104">
        <v>150</v>
      </c>
      <c r="Q104">
        <v>708</v>
      </c>
      <c r="R104">
        <v>214</v>
      </c>
      <c r="S104">
        <v>126</v>
      </c>
      <c r="T104">
        <v>12</v>
      </c>
      <c r="U104">
        <v>15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t="s">
        <v>76</v>
      </c>
      <c r="B105" t="s">
        <v>77</v>
      </c>
      <c r="C105" t="s">
        <v>615</v>
      </c>
      <c r="D105" t="s">
        <v>723</v>
      </c>
      <c r="E105" t="str" cm="1">
        <f t="array" ref="E105">IFERROR(INDEX('Eurostat-EPS Mapping'!$G$3:$G$35,MATCH('Eurostat_nrg_bal_c EU27'!B105,'Eurostat-EPS Mapping'!$E$3:$E$35,0),0),"")</f>
        <v/>
      </c>
      <c r="F105">
        <v>640554.59499999997</v>
      </c>
      <c r="G105">
        <v>582187.17599999998</v>
      </c>
      <c r="H105">
        <v>546920.09900000005</v>
      </c>
      <c r="I105">
        <v>520858.21799999999</v>
      </c>
      <c r="J105">
        <v>523530.34899999999</v>
      </c>
      <c r="K105">
        <v>435179.37699999998</v>
      </c>
      <c r="L105">
        <v>368780.33600000001</v>
      </c>
      <c r="M105">
        <v>325087.45400000003</v>
      </c>
      <c r="N105">
        <v>284799.55800000002</v>
      </c>
      <c r="O105">
        <v>209262.035</v>
      </c>
      <c r="P105">
        <v>189575.50200000001</v>
      </c>
      <c r="Q105">
        <v>159068.685</v>
      </c>
      <c r="R105">
        <v>137335.82500000001</v>
      </c>
      <c r="S105">
        <v>108924.798</v>
      </c>
      <c r="T105">
        <v>98731.226999999999</v>
      </c>
      <c r="U105">
        <v>80838.085999999996</v>
      </c>
      <c r="V105">
        <v>50198.589</v>
      </c>
      <c r="W105">
        <v>39989.849000000002</v>
      </c>
      <c r="X105">
        <v>29320.223000000002</v>
      </c>
      <c r="Y105">
        <v>29027.721000000001</v>
      </c>
      <c r="Z105">
        <v>28707.467000000001</v>
      </c>
      <c r="AA105">
        <v>23811.593000000001</v>
      </c>
      <c r="AB105">
        <v>15321.297</v>
      </c>
      <c r="AC105">
        <v>12689.942999999999</v>
      </c>
      <c r="AD105">
        <v>10307.953</v>
      </c>
      <c r="AE105">
        <v>6791.1149999999998</v>
      </c>
      <c r="AF105">
        <v>6880.3850000000002</v>
      </c>
      <c r="AG105">
        <v>5879.3869999999997</v>
      </c>
      <c r="AH105">
        <v>6958.0820000000003</v>
      </c>
    </row>
    <row r="106" spans="1:34" x14ac:dyDescent="0.35">
      <c r="A106" t="s">
        <v>76</v>
      </c>
      <c r="B106" t="s">
        <v>79</v>
      </c>
      <c r="C106" t="s">
        <v>615</v>
      </c>
      <c r="D106" t="s">
        <v>724</v>
      </c>
      <c r="E106" t="str" cm="1">
        <f t="array" ref="E106">IFERROR(INDEX('Eurostat-EPS Mapping'!$G$3:$G$35,MATCH('Eurostat_nrg_bal_c EU27'!B106,'Eurostat-EPS Mapping'!$E$3:$E$35,0),0),"")</f>
        <v/>
      </c>
      <c r="F106">
        <v>536737.86199999996</v>
      </c>
      <c r="G106">
        <v>607050.04200000002</v>
      </c>
      <c r="H106">
        <v>701596.06499999994</v>
      </c>
      <c r="I106">
        <v>712386.11800000002</v>
      </c>
      <c r="J106">
        <v>780129.89800000004</v>
      </c>
      <c r="K106">
        <v>803765.821</v>
      </c>
      <c r="L106">
        <v>747911.25</v>
      </c>
      <c r="M106">
        <v>726885.49300000002</v>
      </c>
      <c r="N106">
        <v>848165.47900000005</v>
      </c>
      <c r="O106">
        <v>778748.50100000005</v>
      </c>
      <c r="P106">
        <v>853202.15500000003</v>
      </c>
      <c r="Q106">
        <v>957229.43</v>
      </c>
      <c r="R106">
        <v>1054001.5660000001</v>
      </c>
      <c r="S106">
        <v>968375.44099999999</v>
      </c>
      <c r="T106">
        <v>1044491.946</v>
      </c>
      <c r="U106">
        <v>1014338.319</v>
      </c>
      <c r="V106">
        <v>1092593.057</v>
      </c>
      <c r="W106">
        <v>1126639.693</v>
      </c>
      <c r="X106">
        <v>1125063.6329999999</v>
      </c>
      <c r="Y106">
        <v>1107374.5360000001</v>
      </c>
      <c r="Z106">
        <v>1241731.67</v>
      </c>
      <c r="AA106">
        <v>1305803.3870000001</v>
      </c>
      <c r="AB106">
        <v>1293460.3629999999</v>
      </c>
      <c r="AC106">
        <v>1459035.7009999999</v>
      </c>
      <c r="AD106">
        <v>1372197.6769999999</v>
      </c>
      <c r="AE106">
        <v>1204917.3330000001</v>
      </c>
      <c r="AF106">
        <v>1266400.4099999999</v>
      </c>
      <c r="AG106">
        <v>1359510.2390000001</v>
      </c>
      <c r="AH106">
        <v>1629442.673</v>
      </c>
    </row>
    <row r="107" spans="1:34" x14ac:dyDescent="0.35">
      <c r="A107" t="s">
        <v>76</v>
      </c>
      <c r="B107" t="s">
        <v>81</v>
      </c>
      <c r="C107" t="s">
        <v>615</v>
      </c>
      <c r="D107" t="s">
        <v>725</v>
      </c>
      <c r="E107" t="str" cm="1">
        <f t="array" ref="E107">IFERROR(INDEX('Eurostat-EPS Mapping'!$G$3:$G$35,MATCH('Eurostat_nrg_bal_c EU27'!B107,'Eurostat-EPS Mapping'!$E$3:$E$35,0),0),"")</f>
        <v>hard coal</v>
      </c>
      <c r="F107">
        <v>5715.1909999999998</v>
      </c>
      <c r="G107">
        <v>6802.03</v>
      </c>
      <c r="H107">
        <v>7194.7979999999998</v>
      </c>
      <c r="I107">
        <v>10787.053</v>
      </c>
      <c r="J107">
        <v>15420.074000000001</v>
      </c>
      <c r="K107">
        <v>11279.305</v>
      </c>
      <c r="L107">
        <v>23154.181</v>
      </c>
      <c r="M107">
        <v>21502.406999999999</v>
      </c>
      <c r="N107">
        <v>26389.311000000002</v>
      </c>
      <c r="O107">
        <v>25892.643</v>
      </c>
      <c r="P107">
        <v>21484.794000000002</v>
      </c>
      <c r="Q107">
        <v>21854.685000000001</v>
      </c>
      <c r="R107">
        <v>17118.569</v>
      </c>
      <c r="S107">
        <v>20102.093000000001</v>
      </c>
      <c r="T107">
        <v>23750.935000000001</v>
      </c>
      <c r="U107">
        <v>20554.976999999999</v>
      </c>
      <c r="V107">
        <v>24466.877</v>
      </c>
      <c r="W107">
        <v>191.99799999999999</v>
      </c>
      <c r="X107">
        <v>191.99799999999999</v>
      </c>
      <c r="Y107">
        <v>255.99799999999999</v>
      </c>
      <c r="Z107">
        <v>159.999</v>
      </c>
      <c r="AA107">
        <v>159.999</v>
      </c>
      <c r="AB107">
        <v>127.999</v>
      </c>
      <c r="AC107">
        <v>63.999000000000002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t="s">
        <v>76</v>
      </c>
      <c r="B108" t="s">
        <v>83</v>
      </c>
      <c r="C108" t="s">
        <v>615</v>
      </c>
      <c r="D108" t="s">
        <v>726</v>
      </c>
      <c r="E108" t="str" cm="1">
        <f t="array" ref="E108">IFERROR(INDEX('Eurostat-EPS Mapping'!$G$3:$G$35,MATCH('Eurostat_nrg_bal_c EU27'!B108,'Eurostat-EPS Mapping'!$E$3:$E$35,0),0),"")</f>
        <v>hard coal</v>
      </c>
      <c r="F108">
        <v>120691.439</v>
      </c>
      <c r="G108">
        <v>123794.194</v>
      </c>
      <c r="H108">
        <v>130430.336</v>
      </c>
      <c r="I108">
        <v>122777.933</v>
      </c>
      <c r="J108">
        <v>132781.92000000001</v>
      </c>
      <c r="K108">
        <v>130193.43799999999</v>
      </c>
      <c r="L108">
        <v>134290.65</v>
      </c>
      <c r="M108">
        <v>121834.93399999999</v>
      </c>
      <c r="N108">
        <v>160675.62899999999</v>
      </c>
      <c r="O108">
        <v>171794.16</v>
      </c>
      <c r="P108">
        <v>167144.68</v>
      </c>
      <c r="Q108">
        <v>208513.14499999999</v>
      </c>
      <c r="R108">
        <v>229607.35200000001</v>
      </c>
      <c r="S108">
        <v>182781.28</v>
      </c>
      <c r="T108">
        <v>185045.092</v>
      </c>
      <c r="U108">
        <v>185855.75599999999</v>
      </c>
      <c r="V108">
        <v>199867.51999999999</v>
      </c>
      <c r="W108">
        <v>204373.674</v>
      </c>
      <c r="X108">
        <v>259006.67499999999</v>
      </c>
      <c r="Y108">
        <v>299002.152</v>
      </c>
      <c r="Z108">
        <v>300509.85499999998</v>
      </c>
      <c r="AA108">
        <v>381754.05</v>
      </c>
      <c r="AB108">
        <v>433267.81599999999</v>
      </c>
      <c r="AC108">
        <v>532670.45700000005</v>
      </c>
      <c r="AD108">
        <v>463068.30200000003</v>
      </c>
      <c r="AE108">
        <v>510371.16399999999</v>
      </c>
      <c r="AF108">
        <v>477609.77500000002</v>
      </c>
      <c r="AG108">
        <v>475945.11499999999</v>
      </c>
      <c r="AH108">
        <v>571873.85800000001</v>
      </c>
    </row>
    <row r="109" spans="1:34" x14ac:dyDescent="0.35">
      <c r="A109" t="s">
        <v>76</v>
      </c>
      <c r="B109" t="s">
        <v>84</v>
      </c>
      <c r="C109" t="s">
        <v>615</v>
      </c>
      <c r="D109" t="s">
        <v>727</v>
      </c>
      <c r="E109" t="str" cm="1">
        <f t="array" ref="E109">IFERROR(INDEX('Eurostat-EPS Mapping'!$G$3:$G$35,MATCH('Eurostat_nrg_bal_c EU27'!B109,'Eurostat-EPS Mapping'!$E$3:$E$35,0),0),"")</f>
        <v>hard coal</v>
      </c>
      <c r="F109">
        <v>79448.035000000003</v>
      </c>
      <c r="G109">
        <v>146430.64300000001</v>
      </c>
      <c r="H109">
        <v>226573.731</v>
      </c>
      <c r="I109">
        <v>250381.22200000001</v>
      </c>
      <c r="J109">
        <v>269752.04700000002</v>
      </c>
      <c r="K109">
        <v>329711.40600000002</v>
      </c>
      <c r="L109">
        <v>257582.84599999999</v>
      </c>
      <c r="M109">
        <v>259187.15</v>
      </c>
      <c r="N109">
        <v>320713.84700000001</v>
      </c>
      <c r="O109">
        <v>297121.81</v>
      </c>
      <c r="P109">
        <v>313467.288</v>
      </c>
      <c r="Q109">
        <v>364922.53700000001</v>
      </c>
      <c r="R109">
        <v>431344.40600000002</v>
      </c>
      <c r="S109">
        <v>485680.68800000002</v>
      </c>
      <c r="T109">
        <v>520835.99</v>
      </c>
      <c r="U109">
        <v>525176.951</v>
      </c>
      <c r="V109">
        <v>600698.13300000003</v>
      </c>
      <c r="W109">
        <v>644510.10800000001</v>
      </c>
      <c r="X109">
        <v>588959.06999999995</v>
      </c>
      <c r="Y109">
        <v>557657.00800000003</v>
      </c>
      <c r="Z109">
        <v>667601.28599999996</v>
      </c>
      <c r="AA109">
        <v>632528.56999999995</v>
      </c>
      <c r="AB109">
        <v>574694.67599999998</v>
      </c>
      <c r="AC109">
        <v>581140.94499999995</v>
      </c>
      <c r="AD109">
        <v>551161.51599999995</v>
      </c>
      <c r="AE109">
        <v>337983.951</v>
      </c>
      <c r="AF109">
        <v>406025.185</v>
      </c>
      <c r="AG109">
        <v>422278.01199999999</v>
      </c>
      <c r="AH109">
        <v>520788.88699999999</v>
      </c>
    </row>
    <row r="110" spans="1:34" x14ac:dyDescent="0.35">
      <c r="A110" t="s">
        <v>76</v>
      </c>
      <c r="B110" t="s">
        <v>86</v>
      </c>
      <c r="C110" t="s">
        <v>615</v>
      </c>
      <c r="D110" t="s">
        <v>728</v>
      </c>
      <c r="E110" t="str" cm="1">
        <f t="array" ref="E110">IFERROR(INDEX('Eurostat-EPS Mapping'!$G$3:$G$35,MATCH('Eurostat_nrg_bal_c EU27'!B110,'Eurostat-EPS Mapping'!$E$3:$E$35,0),0),"")</f>
        <v>hard coal</v>
      </c>
      <c r="F110">
        <v>9.0709999999999997</v>
      </c>
      <c r="G110">
        <v>59.869</v>
      </c>
      <c r="H110">
        <v>8.1639999999999997</v>
      </c>
      <c r="I110">
        <v>8.1639999999999997</v>
      </c>
      <c r="J110">
        <v>0</v>
      </c>
      <c r="K110">
        <v>0</v>
      </c>
      <c r="L110">
        <v>294.28800000000001</v>
      </c>
      <c r="M110">
        <v>136.22999999999999</v>
      </c>
      <c r="N110">
        <v>1048.3679999999999</v>
      </c>
      <c r="O110">
        <v>436.97500000000002</v>
      </c>
      <c r="P110">
        <v>327.20499999999998</v>
      </c>
      <c r="Q110">
        <v>219.774</v>
      </c>
      <c r="R110">
        <v>1242.6310000000001</v>
      </c>
      <c r="S110">
        <v>921.56</v>
      </c>
      <c r="T110">
        <v>1887.9349999999999</v>
      </c>
      <c r="U110">
        <v>863.10500000000002</v>
      </c>
      <c r="V110">
        <v>653.16999999999996</v>
      </c>
      <c r="W110">
        <v>709.15599999999995</v>
      </c>
      <c r="X110">
        <v>1117.154</v>
      </c>
      <c r="Y110">
        <v>17.760000000000002</v>
      </c>
      <c r="Z110">
        <v>86.884</v>
      </c>
      <c r="AA110">
        <v>82.596999999999994</v>
      </c>
      <c r="AB110">
        <v>1420.056</v>
      </c>
      <c r="AC110">
        <v>36.68</v>
      </c>
      <c r="AD110">
        <v>124.8</v>
      </c>
      <c r="AE110">
        <v>307.52</v>
      </c>
      <c r="AF110">
        <v>229.88</v>
      </c>
      <c r="AG110">
        <v>1433.5440000000001</v>
      </c>
      <c r="AH110">
        <v>1034.26</v>
      </c>
    </row>
    <row r="111" spans="1:34" x14ac:dyDescent="0.35">
      <c r="A111" t="s">
        <v>76</v>
      </c>
      <c r="B111" t="s">
        <v>88</v>
      </c>
      <c r="C111" t="s">
        <v>615</v>
      </c>
      <c r="D111" t="s">
        <v>729</v>
      </c>
      <c r="E111" t="str" cm="1">
        <f t="array" ref="E111">IFERROR(INDEX('Eurostat-EPS Mapping'!$G$3:$G$35,MATCH('Eurostat_nrg_bal_c EU27'!B111,'Eurostat-EPS Mapping'!$E$3:$E$35,0),0),"")</f>
        <v>lignite</v>
      </c>
      <c r="F111">
        <v>17685.745999999999</v>
      </c>
      <c r="G111">
        <v>19308.911</v>
      </c>
      <c r="H111">
        <v>18771.829000000002</v>
      </c>
      <c r="I111">
        <v>32429.286</v>
      </c>
      <c r="J111">
        <v>34337.860999999997</v>
      </c>
      <c r="K111">
        <v>24232.946</v>
      </c>
      <c r="L111">
        <v>25387.523000000001</v>
      </c>
      <c r="M111">
        <v>22093.288</v>
      </c>
      <c r="N111">
        <v>19230.012999999999</v>
      </c>
      <c r="O111">
        <v>20245.227999999999</v>
      </c>
      <c r="P111">
        <v>25220.061000000002</v>
      </c>
      <c r="Q111">
        <v>20523.245999999999</v>
      </c>
      <c r="R111">
        <v>25540.457999999999</v>
      </c>
      <c r="S111">
        <v>19115.659</v>
      </c>
      <c r="T111">
        <v>15912.791999999999</v>
      </c>
      <c r="U111">
        <v>16397.447</v>
      </c>
      <c r="V111">
        <v>29114.118999999999</v>
      </c>
      <c r="W111">
        <v>42376.249000000003</v>
      </c>
      <c r="X111">
        <v>38239.173000000003</v>
      </c>
      <c r="Y111">
        <v>48376.839</v>
      </c>
      <c r="Z111">
        <v>48363.661999999997</v>
      </c>
      <c r="AA111">
        <v>61578.785000000003</v>
      </c>
      <c r="AB111">
        <v>72558.64</v>
      </c>
      <c r="AC111">
        <v>86007.248999999996</v>
      </c>
      <c r="AD111">
        <v>84933.137000000002</v>
      </c>
      <c r="AE111">
        <v>116827.368</v>
      </c>
      <c r="AF111">
        <v>121062.04700000001</v>
      </c>
      <c r="AG111">
        <v>134946.291</v>
      </c>
      <c r="AH111">
        <v>126096</v>
      </c>
    </row>
    <row r="112" spans="1:34" x14ac:dyDescent="0.35">
      <c r="A112" t="s">
        <v>76</v>
      </c>
      <c r="B112" t="s">
        <v>89</v>
      </c>
      <c r="C112" t="s">
        <v>615</v>
      </c>
      <c r="D112" t="s">
        <v>730</v>
      </c>
      <c r="E112" t="str" cm="1">
        <f t="array" ref="E112">IFERROR(INDEX('Eurostat-EPS Mapping'!$G$3:$G$35,MATCH('Eurostat_nrg_bal_c EU27'!B112,'Eurostat-EPS Mapping'!$E$3:$E$35,0),0),"")</f>
        <v>hard coal</v>
      </c>
      <c r="F112">
        <v>256403.76199999999</v>
      </c>
      <c r="G112">
        <v>255015.32500000001</v>
      </c>
      <c r="H112">
        <v>265000.97200000001</v>
      </c>
      <c r="I112">
        <v>237071.43299999999</v>
      </c>
      <c r="J112">
        <v>272255.86800000002</v>
      </c>
      <c r="K112">
        <v>255857.43299999999</v>
      </c>
      <c r="L112">
        <v>252428.28400000001</v>
      </c>
      <c r="M112">
        <v>248316.405</v>
      </c>
      <c r="N112">
        <v>268137.72499999998</v>
      </c>
      <c r="O112">
        <v>219036.55900000001</v>
      </c>
      <c r="P112">
        <v>278897.69</v>
      </c>
      <c r="Q112">
        <v>295525.97399999999</v>
      </c>
      <c r="R112">
        <v>300471.38500000001</v>
      </c>
      <c r="S112">
        <v>218938.38800000001</v>
      </c>
      <c r="T112">
        <v>257448.33199999999</v>
      </c>
      <c r="U112">
        <v>240907.967</v>
      </c>
      <c r="V112">
        <v>211012.04199999999</v>
      </c>
      <c r="W112">
        <v>212559.861</v>
      </c>
      <c r="X112">
        <v>218634.315</v>
      </c>
      <c r="Y112">
        <v>184149.28099999999</v>
      </c>
      <c r="Z112">
        <v>205271.40599999999</v>
      </c>
      <c r="AA112">
        <v>199575.94399999999</v>
      </c>
      <c r="AB112">
        <v>176778.40100000001</v>
      </c>
      <c r="AC112">
        <v>227771.43700000001</v>
      </c>
      <c r="AD112">
        <v>242581.908</v>
      </c>
      <c r="AE112">
        <v>204357.11900000001</v>
      </c>
      <c r="AF112">
        <v>234218.96799999999</v>
      </c>
      <c r="AG112">
        <v>275947.53100000002</v>
      </c>
      <c r="AH112">
        <v>312877.59899999999</v>
      </c>
    </row>
    <row r="113" spans="1:34" x14ac:dyDescent="0.35">
      <c r="A113" t="s">
        <v>76</v>
      </c>
      <c r="B113" t="s">
        <v>91</v>
      </c>
      <c r="C113" t="s">
        <v>615</v>
      </c>
      <c r="D113" t="s">
        <v>731</v>
      </c>
      <c r="E113" t="str" cm="1">
        <f t="array" ref="E113">IFERROR(INDEX('Eurostat-EPS Mapping'!$G$3:$G$35,MATCH('Eurostat_nrg_bal_c EU27'!B113,'Eurostat-EPS Mapping'!$E$3:$E$35,0),0),"")</f>
        <v>hard coal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t="s">
        <v>76</v>
      </c>
      <c r="B114" t="s">
        <v>93</v>
      </c>
      <c r="C114" t="s">
        <v>615</v>
      </c>
      <c r="D114" t="s">
        <v>732</v>
      </c>
      <c r="E114" t="str" cm="1">
        <f t="array" ref="E114">IFERROR(INDEX('Eurostat-EPS Mapping'!$G$3:$G$35,MATCH('Eurostat_nrg_bal_c EU27'!B114,'Eurostat-EPS Mapping'!$E$3:$E$35,0),0),"")</f>
        <v>hard coal</v>
      </c>
      <c r="F114">
        <v>326.85399999999998</v>
      </c>
      <c r="G114">
        <v>257.12099999999998</v>
      </c>
      <c r="H114">
        <v>289.33699999999999</v>
      </c>
      <c r="I114">
        <v>483.10399999999998</v>
      </c>
      <c r="J114">
        <v>437.339</v>
      </c>
      <c r="K114">
        <v>352.12</v>
      </c>
      <c r="L114">
        <v>503.34</v>
      </c>
      <c r="M114">
        <v>889.70899999999995</v>
      </c>
      <c r="N114">
        <v>387.82400000000001</v>
      </c>
      <c r="O114">
        <v>491.35599999999999</v>
      </c>
      <c r="P114">
        <v>447.988</v>
      </c>
      <c r="Q114">
        <v>1506.607</v>
      </c>
      <c r="R114">
        <v>2051.0259999999998</v>
      </c>
      <c r="S114">
        <v>1720.9490000000001</v>
      </c>
      <c r="T114">
        <v>2020.08</v>
      </c>
      <c r="U114">
        <v>2072.42</v>
      </c>
      <c r="V114">
        <v>2513.5279999999998</v>
      </c>
      <c r="W114">
        <v>2396.2959999999998</v>
      </c>
      <c r="X114">
        <v>2309.88</v>
      </c>
      <c r="Y114">
        <v>970.91899999999998</v>
      </c>
      <c r="Z114">
        <v>1592.6890000000001</v>
      </c>
      <c r="AA114">
        <v>6444.69</v>
      </c>
      <c r="AB114">
        <v>5866.1270000000004</v>
      </c>
      <c r="AC114">
        <v>5333.11</v>
      </c>
      <c r="AD114">
        <v>6960.01</v>
      </c>
      <c r="AE114">
        <v>8501.4549999999999</v>
      </c>
      <c r="AF114">
        <v>9957.08</v>
      </c>
      <c r="AG114">
        <v>11107.036</v>
      </c>
      <c r="AH114">
        <v>12376.022000000001</v>
      </c>
    </row>
    <row r="115" spans="1:34" x14ac:dyDescent="0.35">
      <c r="A115" t="s">
        <v>76</v>
      </c>
      <c r="B115" t="s">
        <v>95</v>
      </c>
      <c r="C115" t="s">
        <v>615</v>
      </c>
      <c r="D115" t="s">
        <v>733</v>
      </c>
      <c r="E115" t="str" cm="1">
        <f t="array" ref="E115">IFERROR(INDEX('Eurostat-EPS Mapping'!$G$3:$G$35,MATCH('Eurostat_nrg_bal_c EU27'!B115,'Eurostat-EPS Mapping'!$E$3:$E$35,0),0),"")</f>
        <v>lignite</v>
      </c>
      <c r="F115">
        <v>35297.606</v>
      </c>
      <c r="G115">
        <v>34583.199000000001</v>
      </c>
      <c r="H115">
        <v>32303.519</v>
      </c>
      <c r="I115">
        <v>35757.241999999998</v>
      </c>
      <c r="J115">
        <v>34903.370000000003</v>
      </c>
      <c r="K115">
        <v>33669.114000000001</v>
      </c>
      <c r="L115">
        <v>33920.178</v>
      </c>
      <c r="M115">
        <v>32053.315999999999</v>
      </c>
      <c r="N115">
        <v>29578.670999999998</v>
      </c>
      <c r="O115">
        <v>26134.167000000001</v>
      </c>
      <c r="P115">
        <v>25954.332999999999</v>
      </c>
      <c r="Q115">
        <v>22505.082999999999</v>
      </c>
      <c r="R115">
        <v>23664.973000000002</v>
      </c>
      <c r="S115">
        <v>19074.573</v>
      </c>
      <c r="T115">
        <v>17330.132000000001</v>
      </c>
      <c r="U115">
        <v>17627.544999999998</v>
      </c>
      <c r="V115">
        <v>20141.71</v>
      </c>
      <c r="W115">
        <v>15625.93</v>
      </c>
      <c r="X115">
        <v>13243.35</v>
      </c>
      <c r="Y115">
        <v>14506.361999999999</v>
      </c>
      <c r="Z115">
        <v>16467.724999999999</v>
      </c>
      <c r="AA115">
        <v>21946.591</v>
      </c>
      <c r="AB115">
        <v>26920.753000000001</v>
      </c>
      <c r="AC115">
        <v>24838.624</v>
      </c>
      <c r="AD115">
        <v>22404.304</v>
      </c>
      <c r="AE115">
        <v>25420.391</v>
      </c>
      <c r="AF115">
        <v>16038.311</v>
      </c>
      <c r="AG115">
        <v>36778.211000000003</v>
      </c>
      <c r="AH115">
        <v>83395.414000000004</v>
      </c>
    </row>
    <row r="116" spans="1:34" x14ac:dyDescent="0.35">
      <c r="A116" t="s">
        <v>76</v>
      </c>
      <c r="B116" t="s">
        <v>97</v>
      </c>
      <c r="C116" t="s">
        <v>615</v>
      </c>
      <c r="D116" t="s">
        <v>734</v>
      </c>
      <c r="E116" t="str" cm="1">
        <f t="array" ref="E116">IFERROR(INDEX('Eurostat-EPS Mapping'!$G$3:$G$35,MATCH('Eurostat_nrg_bal_c EU27'!B116,'Eurostat-EPS Mapping'!$E$3:$E$35,0),0),"")</f>
        <v>hard coal</v>
      </c>
      <c r="F116">
        <v>21160.161</v>
      </c>
      <c r="G116">
        <v>20798.749</v>
      </c>
      <c r="H116">
        <v>21023.382000000001</v>
      </c>
      <c r="I116">
        <v>22690.682000000001</v>
      </c>
      <c r="J116">
        <v>20241.420999999998</v>
      </c>
      <c r="K116">
        <v>18470.060000000001</v>
      </c>
      <c r="L116">
        <v>20349.96</v>
      </c>
      <c r="M116">
        <v>20872.056</v>
      </c>
      <c r="N116">
        <v>22004.09</v>
      </c>
      <c r="O116">
        <v>17595.601999999999</v>
      </c>
      <c r="P116">
        <v>20258.116000000002</v>
      </c>
      <c r="Q116">
        <v>21658.379000000001</v>
      </c>
      <c r="R116">
        <v>22960.764999999999</v>
      </c>
      <c r="S116">
        <v>20040.251</v>
      </c>
      <c r="T116">
        <v>20260.657999999999</v>
      </c>
      <c r="U116">
        <v>4882.1509999999998</v>
      </c>
      <c r="V116">
        <v>4125.9579999999996</v>
      </c>
      <c r="W116">
        <v>3896.4209999999998</v>
      </c>
      <c r="X116">
        <v>3362.0169999999998</v>
      </c>
      <c r="Y116">
        <v>2438.2170000000001</v>
      </c>
      <c r="Z116">
        <v>1678.164</v>
      </c>
      <c r="AA116">
        <v>1732.162</v>
      </c>
      <c r="AB116">
        <v>1825.896</v>
      </c>
      <c r="AC116">
        <v>1173.2</v>
      </c>
      <c r="AD116">
        <v>963.7</v>
      </c>
      <c r="AE116">
        <v>1148.365</v>
      </c>
      <c r="AF116">
        <v>1259.164</v>
      </c>
      <c r="AG116">
        <v>1074.499</v>
      </c>
      <c r="AH116">
        <v>1000.633</v>
      </c>
    </row>
    <row r="117" spans="1:34" x14ac:dyDescent="0.35">
      <c r="A117" t="s">
        <v>76</v>
      </c>
      <c r="B117" t="s">
        <v>99</v>
      </c>
      <c r="C117" t="s">
        <v>615</v>
      </c>
      <c r="D117" t="s">
        <v>735</v>
      </c>
      <c r="E117" t="str" cm="1">
        <f t="array" ref="E117">IFERROR(INDEX('Eurostat-EPS Mapping'!$G$3:$G$35,MATCH('Eurostat_nrg_bal_c EU27'!B117,'Eurostat-EPS Mapping'!$E$3:$E$35,0),0),"")</f>
        <v/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 t="s">
        <v>76</v>
      </c>
      <c r="B118" t="s">
        <v>101</v>
      </c>
      <c r="C118" t="s">
        <v>615</v>
      </c>
      <c r="D118" t="s">
        <v>736</v>
      </c>
      <c r="E118" t="str" cm="1">
        <f t="array" ref="E118">IFERROR(INDEX('Eurostat-EPS Mapping'!$G$3:$G$35,MATCH('Eurostat_nrg_bal_c EU27'!B118,'Eurostat-EPS Mapping'!$E$3:$E$35,0),0),"")</f>
        <v/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162</v>
      </c>
      <c r="AF118">
        <v>178.2</v>
      </c>
      <c r="AG118">
        <v>194.4</v>
      </c>
      <c r="AH118">
        <v>190.8</v>
      </c>
    </row>
    <row r="119" spans="1:34" x14ac:dyDescent="0.35">
      <c r="A119" t="s">
        <v>76</v>
      </c>
      <c r="B119" t="s">
        <v>103</v>
      </c>
      <c r="C119" t="s">
        <v>615</v>
      </c>
      <c r="D119" t="s">
        <v>737</v>
      </c>
      <c r="E119" t="str" cm="1">
        <f t="array" ref="E119">IFERROR(INDEX('Eurostat-EPS Mapping'!$G$3:$G$35,MATCH('Eurostat_nrg_bal_c EU27'!B119,'Eurostat-EPS Mapping'!$E$3:$E$35,0),0),"")</f>
        <v/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162</v>
      </c>
      <c r="AF119">
        <v>178.2</v>
      </c>
      <c r="AG119">
        <v>194.4</v>
      </c>
      <c r="AH119">
        <v>190.8</v>
      </c>
    </row>
    <row r="120" spans="1:34" x14ac:dyDescent="0.35">
      <c r="A120" t="s">
        <v>76</v>
      </c>
      <c r="B120" t="s">
        <v>105</v>
      </c>
      <c r="C120" t="s">
        <v>615</v>
      </c>
      <c r="D120" t="s">
        <v>738</v>
      </c>
      <c r="E120" t="str" cm="1">
        <f t="array" ref="E120">IFERROR(INDEX('Eurostat-EPS Mapping'!$G$3:$G$35,MATCH('Eurostat_nrg_bal_c EU27'!B120,'Eurostat-EPS Mapping'!$E$3:$E$35,0),0),"")</f>
        <v/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t="s">
        <v>76</v>
      </c>
      <c r="B121" t="s">
        <v>107</v>
      </c>
      <c r="C121" t="s">
        <v>615</v>
      </c>
      <c r="D121" t="s">
        <v>739</v>
      </c>
      <c r="E121" t="str" cm="1">
        <f t="array" ref="E121">IFERROR(INDEX('Eurostat-EPS Mapping'!$G$3:$G$35,MATCH('Eurostat_nrg_bal_c EU27'!B121,'Eurostat-EPS Mapping'!$E$3:$E$35,0),0),"")</f>
        <v/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5">
      <c r="A122" t="s">
        <v>76</v>
      </c>
      <c r="B122" t="s">
        <v>109</v>
      </c>
      <c r="C122" t="s">
        <v>615</v>
      </c>
      <c r="D122" t="s">
        <v>740</v>
      </c>
      <c r="E122" t="str" cm="1">
        <f t="array" ref="E122">IFERROR(INDEX('Eurostat-EPS Mapping'!$G$3:$G$35,MATCH('Eurostat_nrg_bal_c EU27'!B122,'Eurostat-EPS Mapping'!$E$3:$E$35,0),0),"")</f>
        <v/>
      </c>
      <c r="F122">
        <v>1308591.915</v>
      </c>
      <c r="G122">
        <v>1336068.067</v>
      </c>
      <c r="H122">
        <v>1302761.5560000001</v>
      </c>
      <c r="I122">
        <v>1419529.5190000001</v>
      </c>
      <c r="J122">
        <v>1327357.253</v>
      </c>
      <c r="K122">
        <v>1201977.375</v>
      </c>
      <c r="L122">
        <v>1233606.679</v>
      </c>
      <c r="M122">
        <v>1152533.754</v>
      </c>
      <c r="N122">
        <v>1031906.534</v>
      </c>
      <c r="O122">
        <v>989977.77</v>
      </c>
      <c r="P122">
        <v>1055069.727</v>
      </c>
      <c r="Q122">
        <v>1102890.9240000001</v>
      </c>
      <c r="R122">
        <v>1110239.9350000001</v>
      </c>
      <c r="S122">
        <v>1139790.8840000001</v>
      </c>
      <c r="T122">
        <v>1040466.895</v>
      </c>
      <c r="U122">
        <v>1051136.665</v>
      </c>
      <c r="V122">
        <v>981287.71600000001</v>
      </c>
      <c r="W122">
        <v>919946.83</v>
      </c>
      <c r="X122">
        <v>874601.47400000005</v>
      </c>
      <c r="Y122">
        <v>775173.6</v>
      </c>
      <c r="Z122">
        <v>718272</v>
      </c>
      <c r="AA122">
        <v>737276.4</v>
      </c>
      <c r="AB122">
        <v>761763.6</v>
      </c>
      <c r="AC122">
        <v>637297.19999999995</v>
      </c>
      <c r="AD122">
        <v>598222.80000000005</v>
      </c>
      <c r="AE122">
        <v>612763.19999999995</v>
      </c>
      <c r="AF122">
        <v>611611.19999999995</v>
      </c>
      <c r="AG122">
        <v>631811.16</v>
      </c>
      <c r="AH122">
        <v>665107.92000000004</v>
      </c>
    </row>
    <row r="123" spans="1:34" x14ac:dyDescent="0.35">
      <c r="A123" t="s">
        <v>76</v>
      </c>
      <c r="B123" t="s">
        <v>111</v>
      </c>
      <c r="C123" t="s">
        <v>615</v>
      </c>
      <c r="D123" t="s">
        <v>741</v>
      </c>
      <c r="E123" t="str" cm="1">
        <f t="array" ref="E123">IFERROR(INDEX('Eurostat-EPS Mapping'!$G$3:$G$35,MATCH('Eurostat_nrg_bal_c EU27'!B123,'Eurostat-EPS Mapping'!$E$3:$E$35,0),0),"")</f>
        <v/>
      </c>
      <c r="F123">
        <v>18074358.813999999</v>
      </c>
      <c r="G123">
        <v>19794241.752</v>
      </c>
      <c r="H123">
        <v>19340179.456</v>
      </c>
      <c r="I123">
        <v>19204103.921</v>
      </c>
      <c r="J123">
        <v>17753195.534000002</v>
      </c>
      <c r="K123">
        <v>17913641.535999998</v>
      </c>
      <c r="L123">
        <v>17421788.581999999</v>
      </c>
      <c r="M123">
        <v>16280883.192</v>
      </c>
      <c r="N123">
        <v>16501638.271</v>
      </c>
      <c r="O123">
        <v>15472535.262</v>
      </c>
      <c r="P123">
        <v>15871666.209000001</v>
      </c>
      <c r="Q123">
        <v>15430706.809</v>
      </c>
      <c r="R123">
        <v>15722469.168</v>
      </c>
      <c r="S123">
        <v>15434846.935000001</v>
      </c>
      <c r="T123">
        <v>14493979.026000001</v>
      </c>
      <c r="U123">
        <v>13097707.071</v>
      </c>
      <c r="V123">
        <v>12659629.118000001</v>
      </c>
      <c r="W123">
        <v>12440396.001</v>
      </c>
      <c r="X123">
        <v>12290735.994999999</v>
      </c>
      <c r="Y123">
        <v>11313286.191</v>
      </c>
      <c r="Z123">
        <v>11428258.107999999</v>
      </c>
      <c r="AA123">
        <v>11418866.892000001</v>
      </c>
      <c r="AB123">
        <v>11224382.353</v>
      </c>
      <c r="AC123">
        <v>10683191.352</v>
      </c>
      <c r="AD123">
        <v>11014954.046</v>
      </c>
      <c r="AE123">
        <v>10801340.582</v>
      </c>
      <c r="AF123">
        <v>10402130.916999999</v>
      </c>
      <c r="AG123">
        <v>10302776.168</v>
      </c>
      <c r="AH123">
        <v>11142106.574999999</v>
      </c>
    </row>
    <row r="124" spans="1:34" x14ac:dyDescent="0.35">
      <c r="A124" t="s">
        <v>76</v>
      </c>
      <c r="B124" t="s">
        <v>112</v>
      </c>
      <c r="C124" t="s">
        <v>615</v>
      </c>
      <c r="D124" t="s">
        <v>742</v>
      </c>
      <c r="E124" t="str" cm="1">
        <f t="array" ref="E124">IFERROR(INDEX('Eurostat-EPS Mapping'!$G$3:$G$35,MATCH('Eurostat_nrg_bal_c EU27'!B124,'Eurostat-EPS Mapping'!$E$3:$E$35,0),0),"")</f>
        <v>natural gas</v>
      </c>
      <c r="F124">
        <v>2486807.395</v>
      </c>
      <c r="G124">
        <v>3618343.6120000002</v>
      </c>
      <c r="H124">
        <v>3318329.25</v>
      </c>
      <c r="I124">
        <v>3576965.2</v>
      </c>
      <c r="J124">
        <v>3436497.4569999999</v>
      </c>
      <c r="K124">
        <v>3627343.6039999998</v>
      </c>
      <c r="L124">
        <v>3250848.7340000002</v>
      </c>
      <c r="M124">
        <v>3065066.9190000002</v>
      </c>
      <c r="N124">
        <v>3108233.1260000002</v>
      </c>
      <c r="O124">
        <v>2664319.324</v>
      </c>
      <c r="P124">
        <v>2768989.8450000002</v>
      </c>
      <c r="Q124">
        <v>2556432.2760000001</v>
      </c>
      <c r="R124">
        <v>2566315.818</v>
      </c>
      <c r="S124">
        <v>2605848.44</v>
      </c>
      <c r="T124">
        <v>2393478.8080000002</v>
      </c>
      <c r="U124">
        <v>2105202.8709999998</v>
      </c>
      <c r="V124">
        <v>2014227.9809999999</v>
      </c>
      <c r="W124">
        <v>1893816.2439999999</v>
      </c>
      <c r="X124">
        <v>1574273.1510000001</v>
      </c>
      <c r="Y124">
        <v>1460466.5419999999</v>
      </c>
      <c r="Z124">
        <v>1442465.6329999999</v>
      </c>
      <c r="AA124">
        <v>1567443.622</v>
      </c>
      <c r="AB124">
        <v>1684481.341</v>
      </c>
      <c r="AC124">
        <v>1412492.764</v>
      </c>
      <c r="AD124">
        <v>1375551.36</v>
      </c>
      <c r="AE124">
        <v>1456180.1359999999</v>
      </c>
      <c r="AF124">
        <v>1431212.4</v>
      </c>
      <c r="AG124">
        <v>1327549.308</v>
      </c>
      <c r="AH124">
        <v>1184545.7279999999</v>
      </c>
    </row>
    <row r="125" spans="1:34" x14ac:dyDescent="0.35">
      <c r="A125" t="s">
        <v>76</v>
      </c>
      <c r="B125" t="s">
        <v>113</v>
      </c>
      <c r="C125" t="s">
        <v>615</v>
      </c>
      <c r="D125" t="s">
        <v>743</v>
      </c>
      <c r="E125" t="str" cm="1">
        <f t="array" ref="E125">IFERROR(INDEX('Eurostat-EPS Mapping'!$G$3:$G$35,MATCH('Eurostat_nrg_bal_c EU27'!B125,'Eurostat-EPS Mapping'!$E$3:$E$35,0),0),"")</f>
        <v/>
      </c>
      <c r="F125">
        <v>75.975999999999999</v>
      </c>
      <c r="G125">
        <v>207.77</v>
      </c>
      <c r="H125">
        <v>213</v>
      </c>
      <c r="I125">
        <v>225</v>
      </c>
      <c r="J125">
        <v>215</v>
      </c>
      <c r="K125">
        <v>244</v>
      </c>
      <c r="L125">
        <v>339</v>
      </c>
      <c r="M125">
        <v>333</v>
      </c>
      <c r="N125">
        <v>374</v>
      </c>
      <c r="O125">
        <v>338</v>
      </c>
      <c r="P125">
        <v>356</v>
      </c>
      <c r="Q125">
        <v>336</v>
      </c>
      <c r="R125">
        <v>363</v>
      </c>
      <c r="S125">
        <v>381</v>
      </c>
      <c r="T125">
        <v>354</v>
      </c>
      <c r="U125">
        <v>291</v>
      </c>
      <c r="V125">
        <v>295</v>
      </c>
      <c r="W125">
        <v>305</v>
      </c>
      <c r="X125">
        <v>283</v>
      </c>
      <c r="Y125">
        <v>296</v>
      </c>
      <c r="Z125">
        <v>183</v>
      </c>
      <c r="AA125">
        <v>145</v>
      </c>
      <c r="AB125">
        <v>159</v>
      </c>
      <c r="AC125">
        <v>141</v>
      </c>
      <c r="AD125">
        <v>141</v>
      </c>
      <c r="AE125">
        <v>122</v>
      </c>
      <c r="AF125">
        <v>122</v>
      </c>
      <c r="AG125">
        <v>122</v>
      </c>
      <c r="AH125">
        <v>122</v>
      </c>
    </row>
    <row r="126" spans="1:34" x14ac:dyDescent="0.35">
      <c r="A126" t="s">
        <v>76</v>
      </c>
      <c r="B126" t="s">
        <v>115</v>
      </c>
      <c r="C126" t="s">
        <v>615</v>
      </c>
      <c r="D126" t="s">
        <v>744</v>
      </c>
      <c r="E126" t="str" cm="1">
        <f t="array" ref="E126">IFERROR(INDEX('Eurostat-EPS Mapping'!$G$3:$G$35,MATCH('Eurostat_nrg_bal_c EU27'!B126,'Eurostat-EPS Mapping'!$E$3:$E$35,0),0),"")</f>
        <v/>
      </c>
      <c r="F126">
        <v>14585927.468</v>
      </c>
      <c r="G126">
        <v>15051152.507999999</v>
      </c>
      <c r="H126">
        <v>14801870.288000001</v>
      </c>
      <c r="I126">
        <v>14361535.276000001</v>
      </c>
      <c r="J126">
        <v>13047608.138</v>
      </c>
      <c r="K126">
        <v>12986738.659</v>
      </c>
      <c r="L126">
        <v>12900398.441</v>
      </c>
      <c r="M126">
        <v>11980860.6</v>
      </c>
      <c r="N126">
        <v>12074033.959000001</v>
      </c>
      <c r="O126">
        <v>11573478.413000001</v>
      </c>
      <c r="P126">
        <v>11768869.153999999</v>
      </c>
      <c r="Q126">
        <v>11408673.483999999</v>
      </c>
      <c r="R126">
        <v>11590420.273</v>
      </c>
      <c r="S126">
        <v>11349447.543</v>
      </c>
      <c r="T126">
        <v>10600124.648</v>
      </c>
      <c r="U126">
        <v>9493407.5830000006</v>
      </c>
      <c r="V126">
        <v>9147798.5820000004</v>
      </c>
      <c r="W126">
        <v>9043529.284</v>
      </c>
      <c r="X126">
        <v>9229244.4159999993</v>
      </c>
      <c r="Y126">
        <v>8431060.2510000002</v>
      </c>
      <c r="Z126">
        <v>8458737.6889999993</v>
      </c>
      <c r="AA126">
        <v>8256509.6399999997</v>
      </c>
      <c r="AB126">
        <v>7926558.6299999999</v>
      </c>
      <c r="AC126">
        <v>7586626.2050000001</v>
      </c>
      <c r="AD126">
        <v>8043016.3550000004</v>
      </c>
      <c r="AE126">
        <v>7911867.4289999995</v>
      </c>
      <c r="AF126">
        <v>7457317.6220000004</v>
      </c>
      <c r="AG126">
        <v>7330009.9019999998</v>
      </c>
      <c r="AH126">
        <v>8031394.4469999997</v>
      </c>
    </row>
    <row r="127" spans="1:34" x14ac:dyDescent="0.35">
      <c r="A127" t="s">
        <v>76</v>
      </c>
      <c r="B127" t="s">
        <v>117</v>
      </c>
      <c r="C127" t="s">
        <v>615</v>
      </c>
      <c r="D127" t="s">
        <v>745</v>
      </c>
      <c r="E127" t="str" cm="1">
        <f t="array" ref="E127">IFERROR(INDEX('Eurostat-EPS Mapping'!$G$3:$G$35,MATCH('Eurostat_nrg_bal_c EU27'!B127,'Eurostat-EPS Mapping'!$E$3:$E$35,0),0),"")</f>
        <v>crude oil</v>
      </c>
      <c r="F127">
        <v>200886.288</v>
      </c>
      <c r="G127">
        <v>256189.75899999999</v>
      </c>
      <c r="H127">
        <v>234596.84899999999</v>
      </c>
      <c r="I127">
        <v>276359.55900000001</v>
      </c>
      <c r="J127">
        <v>276833.23</v>
      </c>
      <c r="K127">
        <v>347103.73</v>
      </c>
      <c r="L127">
        <v>362906.15700000001</v>
      </c>
      <c r="M127">
        <v>435208.48700000002</v>
      </c>
      <c r="N127">
        <v>458801.23200000002</v>
      </c>
      <c r="O127">
        <v>474565.397</v>
      </c>
      <c r="P127">
        <v>542271.73400000005</v>
      </c>
      <c r="Q127">
        <v>613020.30900000001</v>
      </c>
      <c r="R127">
        <v>684912.49399999995</v>
      </c>
      <c r="S127">
        <v>764298.48199999996</v>
      </c>
      <c r="T127">
        <v>822119.19400000002</v>
      </c>
      <c r="U127">
        <v>760001.11399999994</v>
      </c>
      <c r="V127">
        <v>738018.90800000005</v>
      </c>
      <c r="W127">
        <v>616279.35800000001</v>
      </c>
      <c r="X127">
        <v>753936.80599999998</v>
      </c>
      <c r="Y127">
        <v>592349.69700000004</v>
      </c>
      <c r="Z127">
        <v>455137.06300000002</v>
      </c>
      <c r="AA127">
        <v>520316.30599999998</v>
      </c>
      <c r="AB127">
        <v>381590.82500000001</v>
      </c>
      <c r="AC127">
        <v>360992.38500000001</v>
      </c>
      <c r="AD127">
        <v>417241.93</v>
      </c>
      <c r="AE127">
        <v>330743.71500000003</v>
      </c>
      <c r="AF127">
        <v>297274.15600000002</v>
      </c>
      <c r="AG127">
        <v>314538.84399999998</v>
      </c>
      <c r="AH127">
        <v>536106.00600000005</v>
      </c>
    </row>
    <row r="128" spans="1:34" x14ac:dyDescent="0.35">
      <c r="A128" t="s">
        <v>76</v>
      </c>
      <c r="B128" t="s">
        <v>118</v>
      </c>
      <c r="C128" t="s">
        <v>615</v>
      </c>
      <c r="D128" t="s">
        <v>746</v>
      </c>
      <c r="E128" t="str" cm="1">
        <f t="array" ref="E128">IFERROR(INDEX('Eurostat-EPS Mapping'!$G$3:$G$35,MATCH('Eurostat_nrg_bal_c EU27'!B128,'Eurostat-EPS Mapping'!$E$3:$E$35,0),0),"")</f>
        <v/>
      </c>
      <c r="F128">
        <v>2139.989</v>
      </c>
      <c r="G128">
        <v>4372.8239999999996</v>
      </c>
      <c r="H128">
        <v>5702.2340000000004</v>
      </c>
      <c r="I128">
        <v>2514.8000000000002</v>
      </c>
      <c r="J128">
        <v>4681</v>
      </c>
      <c r="K128">
        <v>1387</v>
      </c>
      <c r="L128">
        <v>1652</v>
      </c>
      <c r="M128">
        <v>995</v>
      </c>
      <c r="N128">
        <v>2799</v>
      </c>
      <c r="O128">
        <v>5966</v>
      </c>
      <c r="P128">
        <v>906</v>
      </c>
      <c r="Q128">
        <v>2975</v>
      </c>
      <c r="R128">
        <v>1481</v>
      </c>
      <c r="S128">
        <v>3988</v>
      </c>
      <c r="T128">
        <v>1805.4</v>
      </c>
      <c r="U128">
        <v>647</v>
      </c>
      <c r="V128">
        <v>517</v>
      </c>
      <c r="W128">
        <v>44</v>
      </c>
      <c r="X128">
        <v>44</v>
      </c>
      <c r="Y128">
        <v>44</v>
      </c>
      <c r="Z128">
        <v>44</v>
      </c>
      <c r="AA128">
        <v>462.19499999999999</v>
      </c>
      <c r="AB128">
        <v>625.77</v>
      </c>
      <c r="AC128">
        <v>2613.105</v>
      </c>
      <c r="AD128">
        <v>1945.77</v>
      </c>
      <c r="AE128">
        <v>2246.4349999999999</v>
      </c>
      <c r="AF128">
        <v>1129.32</v>
      </c>
      <c r="AG128">
        <v>440</v>
      </c>
      <c r="AH128">
        <v>13252.008</v>
      </c>
    </row>
    <row r="129" spans="1:34" x14ac:dyDescent="0.35">
      <c r="A129" t="s">
        <v>76</v>
      </c>
      <c r="B129" t="s">
        <v>119</v>
      </c>
      <c r="C129" t="s">
        <v>615</v>
      </c>
      <c r="D129" t="s">
        <v>747</v>
      </c>
      <c r="E129" t="str" cm="1">
        <f t="array" ref="E129">IFERROR(INDEX('Eurostat-EPS Mapping'!$G$3:$G$35,MATCH('Eurostat_nrg_bal_c EU27'!B129,'Eurostat-EPS Mapping'!$E$3:$E$35,0),0),"")</f>
        <v/>
      </c>
      <c r="F129">
        <v>360943.33500000002</v>
      </c>
      <c r="G129">
        <v>387179.34899999999</v>
      </c>
      <c r="H129">
        <v>391640.19400000002</v>
      </c>
      <c r="I129">
        <v>362204.859</v>
      </c>
      <c r="J129">
        <v>407390.27899999998</v>
      </c>
      <c r="K129">
        <v>365118.49800000002</v>
      </c>
      <c r="L129">
        <v>352589.93199999997</v>
      </c>
      <c r="M129">
        <v>207529.899</v>
      </c>
      <c r="N129">
        <v>265084.77299999999</v>
      </c>
      <c r="O129">
        <v>253730.97899999999</v>
      </c>
      <c r="P129">
        <v>226026.85699999999</v>
      </c>
      <c r="Q129">
        <v>214761.878</v>
      </c>
      <c r="R129">
        <v>182747.87400000001</v>
      </c>
      <c r="S129">
        <v>202864.85</v>
      </c>
      <c r="T129">
        <v>183998.014</v>
      </c>
      <c r="U129">
        <v>159795.375</v>
      </c>
      <c r="V129">
        <v>148573.14499999999</v>
      </c>
      <c r="W129">
        <v>146396.79399999999</v>
      </c>
      <c r="X129">
        <v>269483.76199999999</v>
      </c>
      <c r="Y129">
        <v>216442.144</v>
      </c>
      <c r="Z129">
        <v>196449.61</v>
      </c>
      <c r="AA129">
        <v>202983.084</v>
      </c>
      <c r="AB129">
        <v>193334.52100000001</v>
      </c>
      <c r="AC129">
        <v>161459.91399999999</v>
      </c>
      <c r="AD129">
        <v>205703.61300000001</v>
      </c>
      <c r="AE129">
        <v>235683.731</v>
      </c>
      <c r="AF129">
        <v>252106.64499999999</v>
      </c>
      <c r="AG129">
        <v>134973.58600000001</v>
      </c>
      <c r="AH129">
        <v>194436.228</v>
      </c>
    </row>
    <row r="130" spans="1:34" x14ac:dyDescent="0.35">
      <c r="A130" t="s">
        <v>76</v>
      </c>
      <c r="B130" t="s">
        <v>121</v>
      </c>
      <c r="C130" t="s">
        <v>615</v>
      </c>
      <c r="D130" t="s">
        <v>748</v>
      </c>
      <c r="E130" t="str" cm="1">
        <f t="array" ref="E130">IFERROR(INDEX('Eurostat-EPS Mapping'!$G$3:$G$35,MATCH('Eurostat_nrg_bal_c EU27'!B130,'Eurostat-EPS Mapping'!$E$3:$E$35,0),0),"")</f>
        <v/>
      </c>
      <c r="F130">
        <v>23259.24</v>
      </c>
      <c r="G130">
        <v>21880.017</v>
      </c>
      <c r="H130">
        <v>20435.578000000001</v>
      </c>
      <c r="I130">
        <v>18584.888999999999</v>
      </c>
      <c r="J130">
        <v>21483.498</v>
      </c>
      <c r="K130">
        <v>15677.735000000001</v>
      </c>
      <c r="L130">
        <v>21252.720000000001</v>
      </c>
      <c r="M130">
        <v>26882.047999999999</v>
      </c>
      <c r="N130">
        <v>38766.836000000003</v>
      </c>
      <c r="O130">
        <v>30105.89</v>
      </c>
      <c r="P130">
        <v>22837.668000000001</v>
      </c>
      <c r="Q130">
        <v>28978.5</v>
      </c>
      <c r="R130">
        <v>15346.1</v>
      </c>
      <c r="S130">
        <v>12599.1</v>
      </c>
      <c r="T130">
        <v>12559.4</v>
      </c>
      <c r="U130">
        <v>19046</v>
      </c>
      <c r="V130">
        <v>10321.120999999999</v>
      </c>
      <c r="W130">
        <v>14174.242</v>
      </c>
      <c r="X130">
        <v>12185.8</v>
      </c>
      <c r="Y130">
        <v>13371.6</v>
      </c>
      <c r="Z130">
        <v>11963.5</v>
      </c>
      <c r="AA130">
        <v>10906</v>
      </c>
      <c r="AB130">
        <v>11596.5</v>
      </c>
      <c r="AC130">
        <v>17142.5</v>
      </c>
      <c r="AD130">
        <v>28600</v>
      </c>
      <c r="AE130">
        <v>20768</v>
      </c>
      <c r="AF130">
        <v>16764</v>
      </c>
      <c r="AG130">
        <v>17820</v>
      </c>
      <c r="AH130">
        <v>5148</v>
      </c>
    </row>
    <row r="131" spans="1:34" x14ac:dyDescent="0.35">
      <c r="A131" t="s">
        <v>76</v>
      </c>
      <c r="B131" t="s">
        <v>123</v>
      </c>
      <c r="C131" t="s">
        <v>615</v>
      </c>
      <c r="D131" t="s">
        <v>749</v>
      </c>
      <c r="E131" t="str" cm="1">
        <f t="array" ref="E131">IFERROR(INDEX('Eurostat-EPS Mapping'!$G$3:$G$35,MATCH('Eurostat_nrg_bal_c EU27'!B131,'Eurostat-EPS Mapping'!$E$3:$E$35,0),0),"")</f>
        <v/>
      </c>
      <c r="F131">
        <v>42011.328999999998</v>
      </c>
      <c r="G131">
        <v>36293.623</v>
      </c>
      <c r="H131">
        <v>25096.178</v>
      </c>
      <c r="I131">
        <v>30313.507000000001</v>
      </c>
      <c r="J131">
        <v>23694.794999999998</v>
      </c>
      <c r="K131">
        <v>21254.195</v>
      </c>
      <c r="L131">
        <v>18607.381000000001</v>
      </c>
      <c r="M131">
        <v>16620.742999999999</v>
      </c>
      <c r="N131">
        <v>15197.236999999999</v>
      </c>
      <c r="O131">
        <v>15380.307000000001</v>
      </c>
      <c r="P131">
        <v>11388.472</v>
      </c>
      <c r="Q131">
        <v>14088.831</v>
      </c>
      <c r="R131">
        <v>9627.3680000000004</v>
      </c>
      <c r="S131">
        <v>8688.1129999999994</v>
      </c>
      <c r="T131">
        <v>7905.4</v>
      </c>
      <c r="U131">
        <v>6457.3810000000003</v>
      </c>
      <c r="V131">
        <v>6261.7030000000004</v>
      </c>
      <c r="W131">
        <v>4970.2269999999999</v>
      </c>
      <c r="X131">
        <v>4813.6840000000002</v>
      </c>
      <c r="Y131">
        <v>2475.6390000000001</v>
      </c>
      <c r="Z131">
        <v>3685.4789999999998</v>
      </c>
      <c r="AA131">
        <v>8257.6200000000008</v>
      </c>
      <c r="AB131">
        <v>7200.9579999999996</v>
      </c>
      <c r="AC131">
        <v>7451.6270000000004</v>
      </c>
      <c r="AD131">
        <v>4265.7849999999999</v>
      </c>
      <c r="AE131">
        <v>3443.9360000000001</v>
      </c>
      <c r="AF131">
        <v>3209.123</v>
      </c>
      <c r="AG131">
        <v>2074.1889999999999</v>
      </c>
      <c r="AH131">
        <v>0</v>
      </c>
    </row>
    <row r="132" spans="1:34" x14ac:dyDescent="0.35">
      <c r="A132" t="s">
        <v>76</v>
      </c>
      <c r="B132" t="s">
        <v>125</v>
      </c>
      <c r="C132" t="s">
        <v>615</v>
      </c>
      <c r="D132" t="s">
        <v>750</v>
      </c>
      <c r="E132" t="str" cm="1">
        <f t="array" ref="E132">IFERROR(INDEX('Eurostat-EPS Mapping'!$G$3:$G$35,MATCH('Eurostat_nrg_bal_c EU27'!B132,'Eurostat-EPS Mapping'!$E$3:$E$35,0),0),"")</f>
        <v/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t="s">
        <v>76</v>
      </c>
      <c r="B133" t="s">
        <v>126</v>
      </c>
      <c r="C133" t="s">
        <v>615</v>
      </c>
      <c r="D133" t="s">
        <v>751</v>
      </c>
      <c r="E133" t="str" cm="1">
        <f t="array" ref="E133">IFERROR(INDEX('Eurostat-EPS Mapping'!$G$3:$G$35,MATCH('Eurostat_nrg_bal_c EU27'!B133,'Eurostat-EPS Mapping'!$E$3:$E$35,0),0),"")</f>
        <v>LPG propane or butane</v>
      </c>
      <c r="F133">
        <v>352153.136</v>
      </c>
      <c r="G133">
        <v>364685.04399999999</v>
      </c>
      <c r="H133">
        <v>366359.913</v>
      </c>
      <c r="I133">
        <v>354169.96899999998</v>
      </c>
      <c r="J133">
        <v>284602.33500000002</v>
      </c>
      <c r="K133">
        <v>293752.71000000002</v>
      </c>
      <c r="L133">
        <v>300619.10600000003</v>
      </c>
      <c r="M133">
        <v>278650.43400000001</v>
      </c>
      <c r="N133">
        <v>273232.36200000002</v>
      </c>
      <c r="O133">
        <v>268739.766</v>
      </c>
      <c r="P133">
        <v>294124.80499999999</v>
      </c>
      <c r="Q133">
        <v>272974.66399999999</v>
      </c>
      <c r="R133">
        <v>276300.022</v>
      </c>
      <c r="S133">
        <v>282328.47200000001</v>
      </c>
      <c r="T133">
        <v>278001.56699999998</v>
      </c>
      <c r="U133">
        <v>255515.413</v>
      </c>
      <c r="V133">
        <v>231134.82</v>
      </c>
      <c r="W133">
        <v>221693.394</v>
      </c>
      <c r="X133">
        <v>248689.50200000001</v>
      </c>
      <c r="Y133">
        <v>198068.76699999999</v>
      </c>
      <c r="Z133">
        <v>198296.992</v>
      </c>
      <c r="AA133">
        <v>224862.476</v>
      </c>
      <c r="AB133">
        <v>224079.334</v>
      </c>
      <c r="AC133">
        <v>202683.08</v>
      </c>
      <c r="AD133">
        <v>230409.2</v>
      </c>
      <c r="AE133">
        <v>244844.7</v>
      </c>
      <c r="AF133">
        <v>189404.674</v>
      </c>
      <c r="AG133">
        <v>209994.04800000001</v>
      </c>
      <c r="AH133">
        <v>182691.49</v>
      </c>
    </row>
    <row r="134" spans="1:34" x14ac:dyDescent="0.35">
      <c r="A134" t="s">
        <v>76</v>
      </c>
      <c r="B134" t="s">
        <v>128</v>
      </c>
      <c r="C134" t="s">
        <v>615</v>
      </c>
      <c r="D134" t="s">
        <v>752</v>
      </c>
      <c r="E134" t="str" cm="1">
        <f t="array" ref="E134">IFERROR(INDEX('Eurostat-EPS Mapping'!$G$3:$G$35,MATCH('Eurostat_nrg_bal_c EU27'!B134,'Eurostat-EPS Mapping'!$E$3:$E$35,0),0),"")</f>
        <v/>
      </c>
      <c r="F134">
        <v>1128875.281</v>
      </c>
      <c r="G134">
        <v>1066559.6939999999</v>
      </c>
      <c r="H134">
        <v>1024491.611</v>
      </c>
      <c r="I134">
        <v>912712.92700000003</v>
      </c>
      <c r="J134">
        <v>849493.71299999999</v>
      </c>
      <c r="K134">
        <v>888187.61899999995</v>
      </c>
      <c r="L134">
        <v>871344.67599999998</v>
      </c>
      <c r="M134">
        <v>862916.80599999998</v>
      </c>
      <c r="N134">
        <v>834573.94700000004</v>
      </c>
      <c r="O134">
        <v>807430.20200000005</v>
      </c>
      <c r="P134">
        <v>865405.30599999998</v>
      </c>
      <c r="Q134">
        <v>808339.61600000004</v>
      </c>
      <c r="R134">
        <v>865156.88300000003</v>
      </c>
      <c r="S134">
        <v>895679.57900000003</v>
      </c>
      <c r="T134">
        <v>980716.049</v>
      </c>
      <c r="U134">
        <v>807439.95299999998</v>
      </c>
      <c r="V134">
        <v>774104.48100000003</v>
      </c>
      <c r="W134">
        <v>802361.71900000004</v>
      </c>
      <c r="X134">
        <v>887990.84</v>
      </c>
      <c r="Y134">
        <v>817104.29700000002</v>
      </c>
      <c r="Z134">
        <v>730046.61300000001</v>
      </c>
      <c r="AA134">
        <v>711082.71600000001</v>
      </c>
      <c r="AB134">
        <v>629894.554</v>
      </c>
      <c r="AC134">
        <v>633366.63800000004</v>
      </c>
      <c r="AD134">
        <v>567675.63800000004</v>
      </c>
      <c r="AE134">
        <v>524571.88699999999</v>
      </c>
      <c r="AF134">
        <v>588180.14599999995</v>
      </c>
      <c r="AG134">
        <v>558724.67000000004</v>
      </c>
      <c r="AH134">
        <v>661867.13699999999</v>
      </c>
    </row>
    <row r="135" spans="1:34" x14ac:dyDescent="0.35">
      <c r="A135" t="s">
        <v>76</v>
      </c>
      <c r="B135" t="s">
        <v>130</v>
      </c>
      <c r="C135" t="s">
        <v>615</v>
      </c>
      <c r="D135" t="s">
        <v>753</v>
      </c>
      <c r="E135" t="str" cm="1">
        <f t="array" ref="E135">IFERROR(INDEX('Eurostat-EPS Mapping'!$G$3:$G$35,MATCH('Eurostat_nrg_bal_c EU27'!B135,'Eurostat-EPS Mapping'!$E$3:$E$35,0),0),"")</f>
        <v>jet fuel or kerosene</v>
      </c>
      <c r="F135">
        <v>3834.4839999999999</v>
      </c>
      <c r="G135">
        <v>4614.1329999999998</v>
      </c>
      <c r="H135">
        <v>4901.0889999999999</v>
      </c>
      <c r="I135">
        <v>5996.48</v>
      </c>
      <c r="J135">
        <v>5072.1549999999997</v>
      </c>
      <c r="K135">
        <v>4157.4290000000001</v>
      </c>
      <c r="L135">
        <v>4723.7830000000004</v>
      </c>
      <c r="M135">
        <v>4569.5569999999998</v>
      </c>
      <c r="N135">
        <v>4545.4769999999999</v>
      </c>
      <c r="O135">
        <v>4713.7730000000001</v>
      </c>
      <c r="P135">
        <v>5952.5959999999995</v>
      </c>
      <c r="Q135">
        <v>5528.7389999999996</v>
      </c>
      <c r="R135">
        <v>3132.52</v>
      </c>
      <c r="S135">
        <v>3439.4540000000002</v>
      </c>
      <c r="T135">
        <v>4174.9840000000004</v>
      </c>
      <c r="U135">
        <v>3911.7020000000002</v>
      </c>
      <c r="V135">
        <v>3970.7</v>
      </c>
      <c r="W135">
        <v>4458.2</v>
      </c>
      <c r="X135">
        <v>9040.5</v>
      </c>
      <c r="Y135">
        <v>7556.5</v>
      </c>
      <c r="Z135">
        <v>6228.3</v>
      </c>
      <c r="AA135">
        <v>6181.6</v>
      </c>
      <c r="AB135">
        <v>5738.5720000000001</v>
      </c>
      <c r="AC135">
        <v>6444.3440000000001</v>
      </c>
      <c r="AD135">
        <v>7022.5079999999998</v>
      </c>
      <c r="AE135">
        <v>4495.0360000000001</v>
      </c>
      <c r="AF135">
        <v>5299.5</v>
      </c>
      <c r="AG135">
        <v>7457</v>
      </c>
      <c r="AH135">
        <v>9443.6</v>
      </c>
    </row>
    <row r="136" spans="1:34" x14ac:dyDescent="0.35">
      <c r="A136" t="s">
        <v>76</v>
      </c>
      <c r="B136" t="s">
        <v>132</v>
      </c>
      <c r="C136" t="s">
        <v>615</v>
      </c>
      <c r="D136" t="s">
        <v>754</v>
      </c>
      <c r="E136" t="str" cm="1">
        <f t="array" ref="E136">IFERROR(INDEX('Eurostat-EPS Mapping'!$G$3:$G$35,MATCH('Eurostat_nrg_bal_c EU27'!B136,'Eurostat-EPS Mapping'!$E$3:$E$35,0),0),"")</f>
        <v>petroleum gasoline</v>
      </c>
      <c r="F136">
        <v>3168272.03</v>
      </c>
      <c r="G136">
        <v>3152547.926</v>
      </c>
      <c r="H136">
        <v>3066098.969</v>
      </c>
      <c r="I136">
        <v>3069724.6030000001</v>
      </c>
      <c r="J136">
        <v>2732721.2749999999</v>
      </c>
      <c r="K136">
        <v>2644255.6120000002</v>
      </c>
      <c r="L136">
        <v>2833397.0669999998</v>
      </c>
      <c r="M136">
        <v>2499392.5389999999</v>
      </c>
      <c r="N136">
        <v>2632811.0669999998</v>
      </c>
      <c r="O136">
        <v>2620636.3029999998</v>
      </c>
      <c r="P136">
        <v>2732566.6320000002</v>
      </c>
      <c r="Q136">
        <v>2519851.568</v>
      </c>
      <c r="R136">
        <v>2651031.7549999999</v>
      </c>
      <c r="S136">
        <v>2495499.04</v>
      </c>
      <c r="T136">
        <v>2270053.372</v>
      </c>
      <c r="U136">
        <v>1995471.27</v>
      </c>
      <c r="V136">
        <v>1911891.28</v>
      </c>
      <c r="W136">
        <v>1894934.7139999999</v>
      </c>
      <c r="X136">
        <v>1853996.9080000001</v>
      </c>
      <c r="Y136">
        <v>1695107.7069999999</v>
      </c>
      <c r="Z136">
        <v>1693648.2169999999</v>
      </c>
      <c r="AA136">
        <v>1598491.9439999999</v>
      </c>
      <c r="AB136">
        <v>1582066.8060000001</v>
      </c>
      <c r="AC136">
        <v>1552184.0349999999</v>
      </c>
      <c r="AD136">
        <v>1661589.3810000001</v>
      </c>
      <c r="AE136">
        <v>1490910.6170000001</v>
      </c>
      <c r="AF136">
        <v>1376312.62</v>
      </c>
      <c r="AG136">
        <v>1420986.432</v>
      </c>
      <c r="AH136">
        <v>1540768.915</v>
      </c>
    </row>
    <row r="137" spans="1:34" x14ac:dyDescent="0.35">
      <c r="A137" t="s">
        <v>76</v>
      </c>
      <c r="B137" t="s">
        <v>134</v>
      </c>
      <c r="C137" t="s">
        <v>615</v>
      </c>
      <c r="D137" t="s">
        <v>755</v>
      </c>
      <c r="E137" t="str" cm="1">
        <f t="array" ref="E137">IFERROR(INDEX('Eurostat-EPS Mapping'!$G$3:$G$35,MATCH('Eurostat_nrg_bal_c EU27'!B137,'Eurostat-EPS Mapping'!$E$3:$E$35,0),0),"")</f>
        <v>jet fuel or kerosene</v>
      </c>
      <c r="F137">
        <v>0.17299999999999999</v>
      </c>
      <c r="G137">
        <v>4.2999999999999997E-2</v>
      </c>
      <c r="H137">
        <v>0</v>
      </c>
      <c r="I137">
        <v>0</v>
      </c>
      <c r="J137">
        <v>0</v>
      </c>
      <c r="K137">
        <v>43.21</v>
      </c>
      <c r="L137">
        <v>518.52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44.3</v>
      </c>
      <c r="T137">
        <v>88.6</v>
      </c>
      <c r="U137">
        <v>0</v>
      </c>
      <c r="V137">
        <v>0</v>
      </c>
      <c r="W137">
        <v>1373.3</v>
      </c>
      <c r="X137">
        <v>3366.8</v>
      </c>
      <c r="Y137">
        <v>3189.6</v>
      </c>
      <c r="Z137">
        <v>44.3</v>
      </c>
      <c r="AA137">
        <v>1063.2</v>
      </c>
      <c r="AB137">
        <v>2082.1</v>
      </c>
      <c r="AC137">
        <v>18827.5</v>
      </c>
      <c r="AD137">
        <v>17808.599999999999</v>
      </c>
      <c r="AE137">
        <v>14663.3</v>
      </c>
      <c r="AF137">
        <v>16922.599999999999</v>
      </c>
      <c r="AG137">
        <v>30434.1</v>
      </c>
      <c r="AH137">
        <v>17277</v>
      </c>
    </row>
    <row r="138" spans="1:34" x14ac:dyDescent="0.35">
      <c r="A138" t="s">
        <v>76</v>
      </c>
      <c r="B138" t="s">
        <v>136</v>
      </c>
      <c r="C138" t="s">
        <v>615</v>
      </c>
      <c r="D138" t="s">
        <v>756</v>
      </c>
      <c r="E138" t="str" cm="1">
        <f t="array" ref="E138">IFERROR(INDEX('Eurostat-EPS Mapping'!$G$3:$G$35,MATCH('Eurostat_nrg_bal_c EU27'!B138,'Eurostat-EPS Mapping'!$E$3:$E$35,0),0),"")</f>
        <v>jet fuel or kerosene</v>
      </c>
      <c r="F138">
        <v>743431.87199999997</v>
      </c>
      <c r="G138">
        <v>661758.70799999998</v>
      </c>
      <c r="H138">
        <v>618036.70200000005</v>
      </c>
      <c r="I138">
        <v>563401</v>
      </c>
      <c r="J138">
        <v>528911.78399999999</v>
      </c>
      <c r="K138">
        <v>579421.38500000001</v>
      </c>
      <c r="L138">
        <v>560198.60499999998</v>
      </c>
      <c r="M138">
        <v>535841.11300000001</v>
      </c>
      <c r="N138">
        <v>541469.35900000005</v>
      </c>
      <c r="O138">
        <v>539269.72199999995</v>
      </c>
      <c r="P138">
        <v>520262.40000000002</v>
      </c>
      <c r="Q138">
        <v>504477.288</v>
      </c>
      <c r="R138">
        <v>500925.85</v>
      </c>
      <c r="S138">
        <v>484873.34399999998</v>
      </c>
      <c r="T138">
        <v>459516.76400000002</v>
      </c>
      <c r="U138">
        <v>418367.95199999999</v>
      </c>
      <c r="V138">
        <v>390317.82</v>
      </c>
      <c r="W138">
        <v>435724.87400000001</v>
      </c>
      <c r="X138">
        <v>426253.57</v>
      </c>
      <c r="Y138">
        <v>434280.66</v>
      </c>
      <c r="Z138">
        <v>397271.32</v>
      </c>
      <c r="AA138">
        <v>388822.39399999997</v>
      </c>
      <c r="AB138">
        <v>442783.47100000002</v>
      </c>
      <c r="AC138">
        <v>397149.65</v>
      </c>
      <c r="AD138">
        <v>381939</v>
      </c>
      <c r="AE138">
        <v>318026.46000000002</v>
      </c>
      <c r="AF138">
        <v>336377.46399999998</v>
      </c>
      <c r="AG138">
        <v>390064.06199999998</v>
      </c>
      <c r="AH138">
        <v>423129.78200000001</v>
      </c>
    </row>
    <row r="139" spans="1:34" x14ac:dyDescent="0.35">
      <c r="A139" t="s">
        <v>76</v>
      </c>
      <c r="B139" t="s">
        <v>138</v>
      </c>
      <c r="C139" t="s">
        <v>615</v>
      </c>
      <c r="D139" t="s">
        <v>757</v>
      </c>
      <c r="E139" t="str" cm="1">
        <f t="array" ref="E139">IFERROR(INDEX('Eurostat-EPS Mapping'!$G$3:$G$35,MATCH('Eurostat_nrg_bal_c EU27'!B139,'Eurostat-EPS Mapping'!$E$3:$E$35,0),0),"")</f>
        <v/>
      </c>
      <c r="F139">
        <v>60694.269</v>
      </c>
      <c r="G139">
        <v>66412.328999999998</v>
      </c>
      <c r="H139">
        <v>59088.758999999998</v>
      </c>
      <c r="I139">
        <v>46871.983</v>
      </c>
      <c r="J139">
        <v>35837.658000000003</v>
      </c>
      <c r="K139">
        <v>36521.224999999999</v>
      </c>
      <c r="L139">
        <v>35410.877</v>
      </c>
      <c r="M139">
        <v>44868.542999999998</v>
      </c>
      <c r="N139">
        <v>40555.273000000001</v>
      </c>
      <c r="O139">
        <v>25941.574000000001</v>
      </c>
      <c r="P139">
        <v>23091.553</v>
      </c>
      <c r="Q139">
        <v>21278.219000000001</v>
      </c>
      <c r="R139">
        <v>24435.973000000002</v>
      </c>
      <c r="S139">
        <v>35121.917999999998</v>
      </c>
      <c r="T139">
        <v>24038.993999999999</v>
      </c>
      <c r="U139">
        <v>24168.103999999999</v>
      </c>
      <c r="V139">
        <v>28916.024000000001</v>
      </c>
      <c r="W139">
        <v>24367.696</v>
      </c>
      <c r="X139">
        <v>26906.12</v>
      </c>
      <c r="Y139">
        <v>32412.547999999999</v>
      </c>
      <c r="Z139">
        <v>28576.024000000001</v>
      </c>
      <c r="AA139">
        <v>27186.516</v>
      </c>
      <c r="AB139">
        <v>23762.385999999999</v>
      </c>
      <c r="AC139">
        <v>21970.768</v>
      </c>
      <c r="AD139">
        <v>48847.608</v>
      </c>
      <c r="AE139">
        <v>61830.2</v>
      </c>
      <c r="AF139">
        <v>88116.26</v>
      </c>
      <c r="AG139">
        <v>79218.64</v>
      </c>
      <c r="AH139">
        <v>95062</v>
      </c>
    </row>
    <row r="140" spans="1:34" x14ac:dyDescent="0.35">
      <c r="A140" t="s">
        <v>76</v>
      </c>
      <c r="B140" t="s">
        <v>140</v>
      </c>
      <c r="C140" t="s">
        <v>615</v>
      </c>
      <c r="D140" t="s">
        <v>758</v>
      </c>
      <c r="E140" t="str" cm="1">
        <f t="array" ref="E140">IFERROR(INDEX('Eurostat-EPS Mapping'!$G$3:$G$35,MATCH('Eurostat_nrg_bal_c EU27'!B140,'Eurostat-EPS Mapping'!$E$3:$E$35,0),0),"")</f>
        <v>petroleum diesel</v>
      </c>
      <c r="F140">
        <v>4058491.449</v>
      </c>
      <c r="G140">
        <v>4577926.7560000001</v>
      </c>
      <c r="H140">
        <v>4501456.9840000002</v>
      </c>
      <c r="I140">
        <v>4250741.3080000002</v>
      </c>
      <c r="J140">
        <v>3918894.6349999998</v>
      </c>
      <c r="K140">
        <v>3974230.202</v>
      </c>
      <c r="L140">
        <v>3902958.9109999998</v>
      </c>
      <c r="M140">
        <v>3478221.1310000001</v>
      </c>
      <c r="N140">
        <v>3496020.827</v>
      </c>
      <c r="O140">
        <v>3434735.7170000002</v>
      </c>
      <c r="P140">
        <v>3389509.909</v>
      </c>
      <c r="Q140">
        <v>3234620.9950000001</v>
      </c>
      <c r="R140">
        <v>3305959.1460000002</v>
      </c>
      <c r="S140">
        <v>3155617.7390000001</v>
      </c>
      <c r="T140">
        <v>2880240.8730000001</v>
      </c>
      <c r="U140">
        <v>2729692.2689999999</v>
      </c>
      <c r="V140">
        <v>2742035.66</v>
      </c>
      <c r="W140">
        <v>2712654.4309999999</v>
      </c>
      <c r="X140">
        <v>2500808.0320000001</v>
      </c>
      <c r="Y140">
        <v>2468041.2820000001</v>
      </c>
      <c r="Z140">
        <v>2554057.585</v>
      </c>
      <c r="AA140">
        <v>2457495.452</v>
      </c>
      <c r="AB140">
        <v>2419205.0389999999</v>
      </c>
      <c r="AC140">
        <v>2312064.4619999998</v>
      </c>
      <c r="AD140">
        <v>2383919.0929999999</v>
      </c>
      <c r="AE140">
        <v>2329513.469</v>
      </c>
      <c r="AF140">
        <v>2042354.7709999999</v>
      </c>
      <c r="AG140">
        <v>1990317.42</v>
      </c>
      <c r="AH140">
        <v>2000851.6569999999</v>
      </c>
    </row>
    <row r="141" spans="1:34" x14ac:dyDescent="0.35">
      <c r="A141" t="s">
        <v>76</v>
      </c>
      <c r="B141" t="s">
        <v>142</v>
      </c>
      <c r="C141" t="s">
        <v>615</v>
      </c>
      <c r="D141" t="s">
        <v>759</v>
      </c>
      <c r="E141" t="str" cm="1">
        <f t="array" ref="E141">IFERROR(INDEX('Eurostat-EPS Mapping'!$G$3:$G$35,MATCH('Eurostat_nrg_bal_c EU27'!B141,'Eurostat-EPS Mapping'!$E$3:$E$35,0),0),"")</f>
        <v>heavy fuel oil</v>
      </c>
      <c r="F141">
        <v>2229113.6719999998</v>
      </c>
      <c r="G141">
        <v>2380355.088</v>
      </c>
      <c r="H141">
        <v>3087446.66</v>
      </c>
      <c r="I141">
        <v>3192899.608</v>
      </c>
      <c r="J141">
        <v>2793151.3289999999</v>
      </c>
      <c r="K141">
        <v>2704871.7319999998</v>
      </c>
      <c r="L141">
        <v>2605525.9240000001</v>
      </c>
      <c r="M141">
        <v>2575905.2889999999</v>
      </c>
      <c r="N141">
        <v>2486144.2059999998</v>
      </c>
      <c r="O141">
        <v>2155720.8369999998</v>
      </c>
      <c r="P141">
        <v>2250884.1609999998</v>
      </c>
      <c r="Q141">
        <v>2318957.0430000001</v>
      </c>
      <c r="R141">
        <v>2235998.0669999998</v>
      </c>
      <c r="S141">
        <v>2221376.423</v>
      </c>
      <c r="T141">
        <v>1898933.4779999999</v>
      </c>
      <c r="U141">
        <v>1609056.6710000001</v>
      </c>
      <c r="V141">
        <v>1484127.75</v>
      </c>
      <c r="W141">
        <v>1537018.362</v>
      </c>
      <c r="X141">
        <v>1623829.63</v>
      </c>
      <c r="Y141">
        <v>1364704.817</v>
      </c>
      <c r="Z141">
        <v>1601716.7760000001</v>
      </c>
      <c r="AA141">
        <v>1448427.595</v>
      </c>
      <c r="AB141">
        <v>1412222.298</v>
      </c>
      <c r="AC141">
        <v>1336947.264</v>
      </c>
      <c r="AD141">
        <v>1564725.352</v>
      </c>
      <c r="AE141">
        <v>1835887.068</v>
      </c>
      <c r="AF141">
        <v>1757907.8359999999</v>
      </c>
      <c r="AG141">
        <v>1703807.409</v>
      </c>
      <c r="AH141">
        <v>1864397.926</v>
      </c>
    </row>
    <row r="142" spans="1:34" x14ac:dyDescent="0.35">
      <c r="A142" t="s">
        <v>76</v>
      </c>
      <c r="B142" t="s">
        <v>144</v>
      </c>
      <c r="C142" t="s">
        <v>615</v>
      </c>
      <c r="D142" t="s">
        <v>760</v>
      </c>
      <c r="E142" t="str" cm="1">
        <f t="array" ref="E142">IFERROR(INDEX('Eurostat-EPS Mapping'!$G$3:$G$35,MATCH('Eurostat_nrg_bal_c EU27'!B142,'Eurostat-EPS Mapping'!$E$3:$E$35,0),0),"")</f>
        <v/>
      </c>
      <c r="F142">
        <v>95201.816999999995</v>
      </c>
      <c r="G142">
        <v>87246.615999999995</v>
      </c>
      <c r="H142">
        <v>97653.786999999997</v>
      </c>
      <c r="I142">
        <v>74830.159</v>
      </c>
      <c r="J142">
        <v>56050.464</v>
      </c>
      <c r="K142">
        <v>51317.733999999997</v>
      </c>
      <c r="L142">
        <v>67083.527000000002</v>
      </c>
      <c r="M142">
        <v>69752.842000000004</v>
      </c>
      <c r="N142">
        <v>50181.110999999997</v>
      </c>
      <c r="O142">
        <v>36776.902000000002</v>
      </c>
      <c r="P142">
        <v>34817.178</v>
      </c>
      <c r="Q142">
        <v>32975.413999999997</v>
      </c>
      <c r="R142">
        <v>40831.660000000003</v>
      </c>
      <c r="S142">
        <v>33280.627999999997</v>
      </c>
      <c r="T142">
        <v>32952.601999999999</v>
      </c>
      <c r="U142">
        <v>33439.218000000001</v>
      </c>
      <c r="V142">
        <v>35384.39</v>
      </c>
      <c r="W142">
        <v>31940.1</v>
      </c>
      <c r="X142">
        <v>32804.6</v>
      </c>
      <c r="Y142">
        <v>37063.705999999998</v>
      </c>
      <c r="Z142">
        <v>47955.103000000003</v>
      </c>
      <c r="AA142">
        <v>54414.696000000004</v>
      </c>
      <c r="AB142">
        <v>36194.288999999997</v>
      </c>
      <c r="AC142">
        <v>55259.572</v>
      </c>
      <c r="AD142">
        <v>52089.737999999998</v>
      </c>
      <c r="AE142">
        <v>46661.061999999998</v>
      </c>
      <c r="AF142">
        <v>37004.400000000001</v>
      </c>
      <c r="AG142">
        <v>34295.4</v>
      </c>
      <c r="AH142">
        <v>37442.949999999997</v>
      </c>
    </row>
    <row r="143" spans="1:34" x14ac:dyDescent="0.35">
      <c r="A143" t="s">
        <v>76</v>
      </c>
      <c r="B143" t="s">
        <v>146</v>
      </c>
      <c r="C143" t="s">
        <v>615</v>
      </c>
      <c r="D143" t="s">
        <v>761</v>
      </c>
      <c r="E143" t="str" cm="1">
        <f t="array" ref="E143">IFERROR(INDEX('Eurostat-EPS Mapping'!$G$3:$G$35,MATCH('Eurostat_nrg_bal_c EU27'!B143,'Eurostat-EPS Mapping'!$E$3:$E$35,0),0),"")</f>
        <v/>
      </c>
      <c r="F143">
        <v>393246.179</v>
      </c>
      <c r="G143">
        <v>395857.50599999999</v>
      </c>
      <c r="H143">
        <v>358501.826</v>
      </c>
      <c r="I143">
        <v>340458.01299999998</v>
      </c>
      <c r="J143">
        <v>328919.93</v>
      </c>
      <c r="K143">
        <v>313283.255</v>
      </c>
      <c r="L143">
        <v>306717.79200000002</v>
      </c>
      <c r="M143">
        <v>306381.94300000003</v>
      </c>
      <c r="N143">
        <v>299880.554</v>
      </c>
      <c r="O143">
        <v>274292.34399999998</v>
      </c>
      <c r="P143">
        <v>263047.39399999997</v>
      </c>
      <c r="Q143">
        <v>247882.25200000001</v>
      </c>
      <c r="R143">
        <v>243163.454</v>
      </c>
      <c r="S143">
        <v>240517.99900000001</v>
      </c>
      <c r="T143">
        <v>226615.31400000001</v>
      </c>
      <c r="U143">
        <v>217273.78200000001</v>
      </c>
      <c r="V143">
        <v>209121.08499999999</v>
      </c>
      <c r="W143">
        <v>205486.948</v>
      </c>
      <c r="X143">
        <v>187449.19899999999</v>
      </c>
      <c r="Y143">
        <v>191678.416</v>
      </c>
      <c r="Z143">
        <v>197042.916</v>
      </c>
      <c r="AA143">
        <v>234384.09099999999</v>
      </c>
      <c r="AB143">
        <v>226184.79300000001</v>
      </c>
      <c r="AC143">
        <v>214432.136</v>
      </c>
      <c r="AD143">
        <v>188012.72099999999</v>
      </c>
      <c r="AE143">
        <v>188930.07399999999</v>
      </c>
      <c r="AF143">
        <v>173355.18700000001</v>
      </c>
      <c r="AG143">
        <v>170723.274</v>
      </c>
      <c r="AH143">
        <v>173673.23</v>
      </c>
    </row>
    <row r="144" spans="1:34" x14ac:dyDescent="0.35">
      <c r="A144" t="s">
        <v>76</v>
      </c>
      <c r="B144" t="s">
        <v>147</v>
      </c>
      <c r="C144" t="s">
        <v>615</v>
      </c>
      <c r="D144" t="s">
        <v>762</v>
      </c>
      <c r="E144" t="str" cm="1">
        <f t="array" ref="E144">IFERROR(INDEX('Eurostat-EPS Mapping'!$G$3:$G$35,MATCH('Eurostat_nrg_bal_c EU27'!B144,'Eurostat-EPS Mapping'!$E$3:$E$35,0),0),"")</f>
        <v/>
      </c>
      <c r="F144">
        <v>25042.534</v>
      </c>
      <c r="G144">
        <v>27463.535</v>
      </c>
      <c r="H144">
        <v>26931.870999999999</v>
      </c>
      <c r="I144">
        <v>29994.916000000001</v>
      </c>
      <c r="J144">
        <v>30507.223000000002</v>
      </c>
      <c r="K144">
        <v>25532.276000000002</v>
      </c>
      <c r="L144">
        <v>23243.171999999999</v>
      </c>
      <c r="M144">
        <v>25692.300999999999</v>
      </c>
      <c r="N144">
        <v>24667.896000000001</v>
      </c>
      <c r="O144">
        <v>25485.758000000002</v>
      </c>
      <c r="P144">
        <v>26341.803</v>
      </c>
      <c r="Q144">
        <v>24694.031999999999</v>
      </c>
      <c r="R144">
        <v>22682.292000000001</v>
      </c>
      <c r="S144">
        <v>24958.039000000001</v>
      </c>
      <c r="T144">
        <v>26365.112000000001</v>
      </c>
      <c r="U144">
        <v>25142.454000000002</v>
      </c>
      <c r="V144">
        <v>24726.603999999999</v>
      </c>
      <c r="W144">
        <v>25708.423999999999</v>
      </c>
      <c r="X144">
        <v>24542.848999999998</v>
      </c>
      <c r="Y144">
        <v>25022.538</v>
      </c>
      <c r="Z144">
        <v>24648.424999999999</v>
      </c>
      <c r="AA144">
        <v>18902.105</v>
      </c>
      <c r="AB144">
        <v>18407.589</v>
      </c>
      <c r="AC144">
        <v>16560.893</v>
      </c>
      <c r="AD144">
        <v>15078.689</v>
      </c>
      <c r="AE144">
        <v>14576.519</v>
      </c>
      <c r="AF144">
        <v>15219.6</v>
      </c>
      <c r="AG144">
        <v>14445.97</v>
      </c>
      <c r="AH144">
        <v>15284.76</v>
      </c>
    </row>
    <row r="145" spans="1:34" x14ac:dyDescent="0.35">
      <c r="A145" t="s">
        <v>76</v>
      </c>
      <c r="B145" t="s">
        <v>149</v>
      </c>
      <c r="C145" t="s">
        <v>615</v>
      </c>
      <c r="D145" t="s">
        <v>763</v>
      </c>
      <c r="E145" t="str" cm="1">
        <f t="array" ref="E145">IFERROR(INDEX('Eurostat-EPS Mapping'!$G$3:$G$35,MATCH('Eurostat_nrg_bal_c EU27'!B145,'Eurostat-EPS Mapping'!$E$3:$E$35,0),0),"")</f>
        <v/>
      </c>
      <c r="F145">
        <v>169151.37899999999</v>
      </c>
      <c r="G145">
        <v>183998.05900000001</v>
      </c>
      <c r="H145">
        <v>186056.65900000001</v>
      </c>
      <c r="I145">
        <v>175040.391</v>
      </c>
      <c r="J145">
        <v>186491.20199999999</v>
      </c>
      <c r="K145">
        <v>174857.94200000001</v>
      </c>
      <c r="L145">
        <v>126014.303</v>
      </c>
      <c r="M145">
        <v>97849.792000000001</v>
      </c>
      <c r="N145">
        <v>88892.808000000005</v>
      </c>
      <c r="O145">
        <v>92797.2</v>
      </c>
      <c r="P145">
        <v>89192.725999999995</v>
      </c>
      <c r="Q145">
        <v>85476.260999999999</v>
      </c>
      <c r="R145">
        <v>94245.504000000001</v>
      </c>
      <c r="S145">
        <v>74452.104000000007</v>
      </c>
      <c r="T145">
        <v>84995.247000000003</v>
      </c>
      <c r="U145">
        <v>69343.587</v>
      </c>
      <c r="V145">
        <v>67904.732999999993</v>
      </c>
      <c r="W145">
        <v>65024.1</v>
      </c>
      <c r="X145">
        <v>48307</v>
      </c>
      <c r="Y145">
        <v>45785.5</v>
      </c>
      <c r="Z145">
        <v>40992</v>
      </c>
      <c r="AA145">
        <v>55993.3</v>
      </c>
      <c r="AB145">
        <v>41826.5</v>
      </c>
      <c r="AC145">
        <v>44428.4</v>
      </c>
      <c r="AD145">
        <v>42730.1</v>
      </c>
      <c r="AE145">
        <v>28899.599999999999</v>
      </c>
      <c r="AF145">
        <v>26330.2</v>
      </c>
      <c r="AG145">
        <v>28388.2</v>
      </c>
      <c r="AH145">
        <v>27622.6</v>
      </c>
    </row>
    <row r="146" spans="1:34" x14ac:dyDescent="0.35">
      <c r="A146" t="s">
        <v>76</v>
      </c>
      <c r="B146" t="s">
        <v>151</v>
      </c>
      <c r="C146" t="s">
        <v>615</v>
      </c>
      <c r="D146" t="s">
        <v>764</v>
      </c>
      <c r="E146" t="str" cm="1">
        <f t="array" ref="E146">IFERROR(INDEX('Eurostat-EPS Mapping'!$G$3:$G$35,MATCH('Eurostat_nrg_bal_c EU27'!B146,'Eurostat-EPS Mapping'!$E$3:$E$35,0),0),"")</f>
        <v/>
      </c>
      <c r="F146">
        <v>372547.22</v>
      </c>
      <c r="G146">
        <v>366536.88500000001</v>
      </c>
      <c r="H146">
        <v>360936.20400000003</v>
      </c>
      <c r="I146">
        <v>349640.88199999998</v>
      </c>
      <c r="J146">
        <v>291782.13099999999</v>
      </c>
      <c r="K146">
        <v>262550.065</v>
      </c>
      <c r="L146">
        <v>255281.38</v>
      </c>
      <c r="M146">
        <v>257335.666</v>
      </c>
      <c r="N146">
        <v>258978.54199999999</v>
      </c>
      <c r="O146">
        <v>280860.64399999997</v>
      </c>
      <c r="P146">
        <v>281786.78600000002</v>
      </c>
      <c r="Q146">
        <v>251332.39199999999</v>
      </c>
      <c r="R146">
        <v>247834.76199999999</v>
      </c>
      <c r="S146">
        <v>226919.228</v>
      </c>
      <c r="T146">
        <v>220829.32699999999</v>
      </c>
      <c r="U146">
        <v>210190.14199999999</v>
      </c>
      <c r="V146">
        <v>180260.12599999999</v>
      </c>
      <c r="W146">
        <v>170439.326</v>
      </c>
      <c r="X146">
        <v>165603.63099999999</v>
      </c>
      <c r="Y146">
        <v>163095.79999999999</v>
      </c>
      <c r="Z146">
        <v>155306.10999999999</v>
      </c>
      <c r="AA146">
        <v>150210.10699999999</v>
      </c>
      <c r="AB146">
        <v>150931.92499999999</v>
      </c>
      <c r="AC146">
        <v>138786.171</v>
      </c>
      <c r="AD146">
        <v>144414.86799999999</v>
      </c>
      <c r="AE146">
        <v>149857.16</v>
      </c>
      <c r="AF146">
        <v>136162.32</v>
      </c>
      <c r="AG146">
        <v>132875.93799999999</v>
      </c>
      <c r="AH146">
        <v>135993.038</v>
      </c>
    </row>
    <row r="147" spans="1:34" x14ac:dyDescent="0.35">
      <c r="A147" t="s">
        <v>76</v>
      </c>
      <c r="B147" t="s">
        <v>152</v>
      </c>
      <c r="C147" t="s">
        <v>615</v>
      </c>
      <c r="D147" t="s">
        <v>765</v>
      </c>
      <c r="E147" t="str" cm="1">
        <f t="array" ref="E147">IFERROR(INDEX('Eurostat-EPS Mapping'!$G$3:$G$35,MATCH('Eurostat_nrg_bal_c EU27'!B147,'Eurostat-EPS Mapping'!$E$3:$E$35,0),0),"")</f>
        <v/>
      </c>
      <c r="F147">
        <v>1156631.798</v>
      </c>
      <c r="G147">
        <v>1009274.617</v>
      </c>
      <c r="H147">
        <v>366438.22</v>
      </c>
      <c r="I147">
        <v>305075.42200000002</v>
      </c>
      <c r="J147">
        <v>271089.50300000003</v>
      </c>
      <c r="K147">
        <v>283215.10800000001</v>
      </c>
      <c r="L147">
        <v>250352.60699999999</v>
      </c>
      <c r="M147">
        <v>256246.46599999999</v>
      </c>
      <c r="N147">
        <v>261431.45199999999</v>
      </c>
      <c r="O147">
        <v>226329.09599999999</v>
      </c>
      <c r="P147">
        <v>188455.17499999999</v>
      </c>
      <c r="Q147">
        <v>206460.484</v>
      </c>
      <c r="R147">
        <v>184607.54800000001</v>
      </c>
      <c r="S147">
        <v>182900.73199999999</v>
      </c>
      <c r="T147">
        <v>184214.95699999999</v>
      </c>
      <c r="U147">
        <v>148448.196</v>
      </c>
      <c r="V147">
        <v>160211.23199999999</v>
      </c>
      <c r="W147">
        <v>128479.075</v>
      </c>
      <c r="X147">
        <v>149191.18299999999</v>
      </c>
      <c r="Y147">
        <v>123265.033</v>
      </c>
      <c r="Z147">
        <v>115627.356</v>
      </c>
      <c r="AA147">
        <v>136066.24299999999</v>
      </c>
      <c r="AB147">
        <v>116830.39999999999</v>
      </c>
      <c r="AC147">
        <v>85861.760999999999</v>
      </c>
      <c r="AD147">
        <v>78996.760999999999</v>
      </c>
      <c r="AE147">
        <v>65314.46</v>
      </c>
      <c r="AF147">
        <v>97886.8</v>
      </c>
      <c r="AG147">
        <v>88430.720000000001</v>
      </c>
      <c r="AH147">
        <v>96946.12</v>
      </c>
    </row>
    <row r="148" spans="1:34" x14ac:dyDescent="0.35">
      <c r="A148" t="s">
        <v>76</v>
      </c>
      <c r="B148" t="s">
        <v>154</v>
      </c>
      <c r="C148" t="s">
        <v>615</v>
      </c>
      <c r="D148" t="s">
        <v>766</v>
      </c>
      <c r="E148" t="str" cm="1">
        <f t="array" ref="E148">IFERROR(INDEX('Eurostat-EPS Mapping'!$G$3:$G$35,MATCH('Eurostat_nrg_bal_c EU27'!B148,'Eurostat-EPS Mapping'!$E$3:$E$35,0),0),"")</f>
        <v>lignite</v>
      </c>
      <c r="F148">
        <v>360.137</v>
      </c>
      <c r="G148">
        <v>627.93499999999995</v>
      </c>
      <c r="H148">
        <v>498.44499999999999</v>
      </c>
      <c r="I148">
        <v>863.60199999999998</v>
      </c>
      <c r="J148">
        <v>1154.96</v>
      </c>
      <c r="K148">
        <v>1647.8330000000001</v>
      </c>
      <c r="L148">
        <v>1706.8150000000001</v>
      </c>
      <c r="M148">
        <v>2160.2620000000002</v>
      </c>
      <c r="N148">
        <v>2798.5990000000002</v>
      </c>
      <c r="O148">
        <v>1499.8009999999999</v>
      </c>
      <c r="P148">
        <v>2459.6860000000001</v>
      </c>
      <c r="Q148">
        <v>3254.1170000000002</v>
      </c>
      <c r="R148">
        <v>3144.6610000000001</v>
      </c>
      <c r="S148">
        <v>2765.8229999999999</v>
      </c>
      <c r="T148">
        <v>3319.2440000000001</v>
      </c>
      <c r="U148">
        <v>4140.4539999999997</v>
      </c>
      <c r="V148">
        <v>4634.51</v>
      </c>
      <c r="W148">
        <v>4546.884</v>
      </c>
      <c r="X148">
        <v>3746.2579999999998</v>
      </c>
      <c r="Y148">
        <v>3537.5940000000001</v>
      </c>
      <c r="Z148">
        <v>3612.1469999999999</v>
      </c>
      <c r="AA148">
        <v>2898.5120000000002</v>
      </c>
      <c r="AB148">
        <v>2715.8110000000001</v>
      </c>
      <c r="AC148">
        <v>3013.598</v>
      </c>
      <c r="AD148">
        <v>4116.88</v>
      </c>
      <c r="AE148">
        <v>4356.9679999999998</v>
      </c>
      <c r="AF148">
        <v>3356.65</v>
      </c>
      <c r="AG148">
        <v>2890.6</v>
      </c>
      <c r="AH148">
        <v>3726.8409999999999</v>
      </c>
    </row>
    <row r="149" spans="1:34" x14ac:dyDescent="0.35">
      <c r="A149" t="s">
        <v>76</v>
      </c>
      <c r="B149" t="s">
        <v>156</v>
      </c>
      <c r="C149" t="s">
        <v>615</v>
      </c>
      <c r="D149" t="s">
        <v>767</v>
      </c>
      <c r="E149" t="str" cm="1">
        <f t="array" ref="E149">IFERROR(INDEX('Eurostat-EPS Mapping'!$G$3:$G$35,MATCH('Eurostat_nrg_bal_c EU27'!B149,'Eurostat-EPS Mapping'!$E$3:$E$35,0),0),"")</f>
        <v/>
      </c>
      <c r="F149">
        <v>45.521000000000001</v>
      </c>
      <c r="G149">
        <v>344.38799999999998</v>
      </c>
      <c r="H149">
        <v>236.51</v>
      </c>
      <c r="I149">
        <v>544.6</v>
      </c>
      <c r="J149">
        <v>151.822</v>
      </c>
      <c r="K149">
        <v>378.32900000000001</v>
      </c>
      <c r="L149">
        <v>539.35599999999999</v>
      </c>
      <c r="M149">
        <v>494.40199999999999</v>
      </c>
      <c r="N149">
        <v>1317.5450000000001</v>
      </c>
      <c r="O149">
        <v>782.10400000000004</v>
      </c>
      <c r="P149">
        <v>596.53099999999995</v>
      </c>
      <c r="Q149">
        <v>1387.47</v>
      </c>
      <c r="R149">
        <v>1397.16</v>
      </c>
      <c r="S149">
        <v>1750.9390000000001</v>
      </c>
      <c r="T149">
        <v>1644.6510000000001</v>
      </c>
      <c r="U149">
        <v>2018.6210000000001</v>
      </c>
      <c r="V149">
        <v>2448.087</v>
      </c>
      <c r="W149">
        <v>2931.989</v>
      </c>
      <c r="X149">
        <v>2543.8409999999999</v>
      </c>
      <c r="Y149">
        <v>2147.5410000000002</v>
      </c>
      <c r="Z149">
        <v>1958.6</v>
      </c>
      <c r="AA149">
        <v>1829.249</v>
      </c>
      <c r="AB149">
        <v>1802.375</v>
      </c>
      <c r="AC149">
        <v>2164.48</v>
      </c>
      <c r="AD149">
        <v>3398.31</v>
      </c>
      <c r="AE149">
        <v>3907.85</v>
      </c>
      <c r="AF149">
        <v>3171.1750000000002</v>
      </c>
      <c r="AG149">
        <v>2705.125</v>
      </c>
      <c r="AH149">
        <v>3559.375</v>
      </c>
    </row>
    <row r="150" spans="1:34" x14ac:dyDescent="0.35">
      <c r="A150" t="s">
        <v>76</v>
      </c>
      <c r="B150" t="s">
        <v>158</v>
      </c>
      <c r="C150" t="s">
        <v>615</v>
      </c>
      <c r="D150" t="s">
        <v>768</v>
      </c>
      <c r="E150" t="str" cm="1">
        <f t="array" ref="E150">IFERROR(INDEX('Eurostat-EPS Mapping'!$G$3:$G$35,MATCH('Eurostat_nrg_bal_c EU27'!B150,'Eurostat-EPS Mapping'!$E$3:$E$35,0),0),"")</f>
        <v/>
      </c>
      <c r="F150">
        <v>314.61700000000002</v>
      </c>
      <c r="G150">
        <v>283.54700000000003</v>
      </c>
      <c r="H150">
        <v>261.935</v>
      </c>
      <c r="I150">
        <v>319.00200000000001</v>
      </c>
      <c r="J150">
        <v>1003.138</v>
      </c>
      <c r="K150">
        <v>1269.5039999999999</v>
      </c>
      <c r="L150">
        <v>1167.4590000000001</v>
      </c>
      <c r="M150">
        <v>1665.86</v>
      </c>
      <c r="N150">
        <v>1481.0540000000001</v>
      </c>
      <c r="O150">
        <v>717.697</v>
      </c>
      <c r="P150">
        <v>1863.155</v>
      </c>
      <c r="Q150">
        <v>1866.6469999999999</v>
      </c>
      <c r="R150">
        <v>1747.501</v>
      </c>
      <c r="S150">
        <v>1014.884</v>
      </c>
      <c r="T150">
        <v>1674.5930000000001</v>
      </c>
      <c r="U150">
        <v>2121.8330000000001</v>
      </c>
      <c r="V150">
        <v>2186.4229999999998</v>
      </c>
      <c r="W150">
        <v>1614.895</v>
      </c>
      <c r="X150">
        <v>1202.4169999999999</v>
      </c>
      <c r="Y150">
        <v>1390.0530000000001</v>
      </c>
      <c r="Z150">
        <v>1653.547</v>
      </c>
      <c r="AA150">
        <v>1069.2629999999999</v>
      </c>
      <c r="AB150">
        <v>913.43600000000004</v>
      </c>
      <c r="AC150">
        <v>849.11800000000005</v>
      </c>
      <c r="AD150">
        <v>718.57</v>
      </c>
      <c r="AE150">
        <v>449.11799999999999</v>
      </c>
      <c r="AF150">
        <v>185.47499999999999</v>
      </c>
      <c r="AG150">
        <v>185.47499999999999</v>
      </c>
      <c r="AH150">
        <v>167.46600000000001</v>
      </c>
    </row>
    <row r="151" spans="1:34" x14ac:dyDescent="0.35">
      <c r="A151" t="s">
        <v>76</v>
      </c>
      <c r="B151" t="s">
        <v>160</v>
      </c>
      <c r="C151" t="s">
        <v>615</v>
      </c>
      <c r="D151" t="s">
        <v>769</v>
      </c>
      <c r="E151" t="str" cm="1">
        <f t="array" ref="E151">IFERROR(INDEX('Eurostat-EPS Mapping'!$G$3:$G$35,MATCH('Eurostat_nrg_bal_c EU27'!B151,'Eurostat-EPS Mapping'!$E$3:$E$35,0),0),"")</f>
        <v>biomass</v>
      </c>
      <c r="F151">
        <v>196326.55600000001</v>
      </c>
      <c r="G151">
        <v>183449.03</v>
      </c>
      <c r="H151">
        <v>184682.36499999999</v>
      </c>
      <c r="I151">
        <v>182844.77100000001</v>
      </c>
      <c r="J151">
        <v>173497.842</v>
      </c>
      <c r="K151">
        <v>156800.05799999999</v>
      </c>
      <c r="L151">
        <v>137157.62299999999</v>
      </c>
      <c r="M151">
        <v>121413.40700000001</v>
      </c>
      <c r="N151">
        <v>109187.02800000001</v>
      </c>
      <c r="O151">
        <v>88846.606</v>
      </c>
      <c r="P151">
        <v>83388.210000000006</v>
      </c>
      <c r="Q151">
        <v>85679.078999999998</v>
      </c>
      <c r="R151">
        <v>78316.065000000002</v>
      </c>
      <c r="S151">
        <v>65551.876999999993</v>
      </c>
      <c r="T151">
        <v>69596.243000000002</v>
      </c>
      <c r="U151">
        <v>58296</v>
      </c>
      <c r="V151">
        <v>34960</v>
      </c>
      <c r="W151">
        <v>27498</v>
      </c>
      <c r="X151">
        <v>20214</v>
      </c>
      <c r="Y151">
        <v>21025</v>
      </c>
      <c r="Z151">
        <v>21875</v>
      </c>
      <c r="AA151">
        <v>17194</v>
      </c>
      <c r="AB151">
        <v>8733</v>
      </c>
      <c r="AC151">
        <v>7548</v>
      </c>
      <c r="AD151">
        <v>5963</v>
      </c>
      <c r="AE151">
        <v>2454</v>
      </c>
      <c r="AF151">
        <v>2538</v>
      </c>
      <c r="AG151">
        <v>2232</v>
      </c>
      <c r="AH151">
        <v>3369</v>
      </c>
    </row>
    <row r="152" spans="1:34" x14ac:dyDescent="0.35">
      <c r="A152" t="s">
        <v>76</v>
      </c>
      <c r="B152" t="s">
        <v>162</v>
      </c>
      <c r="C152" t="s">
        <v>615</v>
      </c>
      <c r="D152" t="s">
        <v>770</v>
      </c>
      <c r="E152" t="str" cm="1">
        <f t="array" ref="E152">IFERROR(INDEX('Eurostat-EPS Mapping'!$G$3:$G$35,MATCH('Eurostat_nrg_bal_c EU27'!B152,'Eurostat-EPS Mapping'!$E$3:$E$35,0),0),"")</f>
        <v>biomass</v>
      </c>
      <c r="F152">
        <v>1816.68</v>
      </c>
      <c r="G152">
        <v>2333.922</v>
      </c>
      <c r="H152">
        <v>1819.47</v>
      </c>
      <c r="I152">
        <v>2734.3919999999998</v>
      </c>
      <c r="J152">
        <v>2646.598</v>
      </c>
      <c r="K152">
        <v>2859.0149999999999</v>
      </c>
      <c r="L152">
        <v>3523.1950000000002</v>
      </c>
      <c r="M152">
        <v>2565.9369999999999</v>
      </c>
      <c r="N152">
        <v>2341.989</v>
      </c>
      <c r="O152">
        <v>2592.6309999999999</v>
      </c>
      <c r="P152">
        <v>2150.607</v>
      </c>
      <c r="Q152">
        <v>2264.1109999999999</v>
      </c>
      <c r="R152">
        <v>1789.377</v>
      </c>
      <c r="S152">
        <v>2001.354</v>
      </c>
      <c r="T152">
        <v>1113.25</v>
      </c>
      <c r="U152">
        <v>996</v>
      </c>
      <c r="V152">
        <v>720</v>
      </c>
      <c r="W152">
        <v>600</v>
      </c>
      <c r="X152">
        <v>540</v>
      </c>
      <c r="Y152">
        <v>660</v>
      </c>
      <c r="Z152">
        <v>570</v>
      </c>
      <c r="AA152">
        <v>510</v>
      </c>
      <c r="AB152">
        <v>660</v>
      </c>
      <c r="AC152">
        <v>570</v>
      </c>
      <c r="AD152">
        <v>600</v>
      </c>
      <c r="AE152">
        <v>570</v>
      </c>
      <c r="AF152">
        <v>600</v>
      </c>
      <c r="AG152">
        <v>660</v>
      </c>
      <c r="AH152">
        <v>630</v>
      </c>
    </row>
    <row r="153" spans="1:34" x14ac:dyDescent="0.35">
      <c r="A153" t="s">
        <v>76</v>
      </c>
      <c r="B153" t="s">
        <v>164</v>
      </c>
      <c r="C153" t="s">
        <v>615</v>
      </c>
      <c r="D153" t="s">
        <v>771</v>
      </c>
      <c r="E153" t="str" cm="1">
        <f t="array" ref="E153">IFERROR(INDEX('Eurostat-EPS Mapping'!$G$3:$G$35,MATCH('Eurostat_nrg_bal_c EU27'!B153,'Eurostat-EPS Mapping'!$E$3:$E$35,0),0),"")</f>
        <v>biofuel gasoline</v>
      </c>
      <c r="F153">
        <v>7146.89</v>
      </c>
      <c r="G153">
        <v>5694.6170000000002</v>
      </c>
      <c r="H153">
        <v>5315.6469999999999</v>
      </c>
      <c r="I153">
        <v>3531.2460000000001</v>
      </c>
      <c r="J153">
        <v>3044.5920000000001</v>
      </c>
      <c r="K153">
        <v>3274.9119999999998</v>
      </c>
      <c r="L153">
        <v>3087.1329999999998</v>
      </c>
      <c r="M153">
        <v>2805.3249999999998</v>
      </c>
      <c r="N153">
        <v>2164.2669999999998</v>
      </c>
      <c r="O153">
        <v>2496.0410000000002</v>
      </c>
      <c r="P153">
        <v>3052.3710000000001</v>
      </c>
      <c r="Q153">
        <v>322.11399999999998</v>
      </c>
      <c r="R153">
        <v>107.66800000000001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 t="s">
        <v>76</v>
      </c>
      <c r="B154" t="s">
        <v>166</v>
      </c>
      <c r="C154" t="s">
        <v>615</v>
      </c>
      <c r="D154" t="s">
        <v>772</v>
      </c>
      <c r="E154" t="str" cm="1">
        <f t="array" ref="E154">IFERROR(INDEX('Eurostat-EPS Mapping'!$G$3:$G$35,MATCH('Eurostat_nrg_bal_c EU27'!B154,'Eurostat-EPS Mapping'!$E$3:$E$35,0),0),"")</f>
        <v>biofuel gasoline</v>
      </c>
      <c r="F154">
        <v>41635.718999999997</v>
      </c>
      <c r="G154">
        <v>38549.614000000001</v>
      </c>
      <c r="H154">
        <v>39297.673999999999</v>
      </c>
      <c r="I154">
        <v>42748.972999999998</v>
      </c>
      <c r="J154">
        <v>37457.317000000003</v>
      </c>
      <c r="K154">
        <v>39739.133999999998</v>
      </c>
      <c r="L154">
        <v>32808.353999999999</v>
      </c>
      <c r="M154">
        <v>26500.793000000001</v>
      </c>
      <c r="N154">
        <v>19817.977999999999</v>
      </c>
      <c r="O154">
        <v>18599.314999999999</v>
      </c>
      <c r="P154">
        <v>12763.386</v>
      </c>
      <c r="Q154">
        <v>6494.451</v>
      </c>
      <c r="R154">
        <v>1539.0239999999999</v>
      </c>
      <c r="S154">
        <v>2127.1080000000002</v>
      </c>
      <c r="T154">
        <v>307.63799999999998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 t="s">
        <v>76</v>
      </c>
      <c r="B155" t="s">
        <v>168</v>
      </c>
      <c r="C155" t="s">
        <v>615</v>
      </c>
      <c r="D155" t="s">
        <v>773</v>
      </c>
      <c r="E155" t="str" cm="1">
        <f t="array" ref="E155">IFERROR(INDEX('Eurostat-EPS Mapping'!$G$3:$G$35,MATCH('Eurostat_nrg_bal_c EU27'!B155,'Eurostat-EPS Mapping'!$E$3:$E$35,0),0),"")</f>
        <v>biofuel diesel</v>
      </c>
      <c r="F155">
        <v>17490.556</v>
      </c>
      <c r="G155">
        <v>14509.834999999999</v>
      </c>
      <c r="H155">
        <v>13439.436</v>
      </c>
      <c r="I155">
        <v>13833.552</v>
      </c>
      <c r="J155">
        <v>13002.644</v>
      </c>
      <c r="K155">
        <v>14466.934999999999</v>
      </c>
      <c r="L155">
        <v>15448.927</v>
      </c>
      <c r="M155">
        <v>13123.779</v>
      </c>
      <c r="N155">
        <v>12273.293</v>
      </c>
      <c r="O155">
        <v>13038.97</v>
      </c>
      <c r="P155">
        <v>9980.0300000000007</v>
      </c>
      <c r="Q155">
        <v>2345.52</v>
      </c>
      <c r="R155">
        <v>2720.75</v>
      </c>
      <c r="S155">
        <v>4.0629999999999997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 t="s">
        <v>76</v>
      </c>
      <c r="B156" t="s">
        <v>170</v>
      </c>
      <c r="C156" t="s">
        <v>615</v>
      </c>
      <c r="D156" t="s">
        <v>774</v>
      </c>
      <c r="E156" t="str" cm="1">
        <f t="array" ref="E156">IFERROR(INDEX('Eurostat-EPS Mapping'!$G$3:$G$35,MATCH('Eurostat_nrg_bal_c EU27'!B156,'Eurostat-EPS Mapping'!$E$3:$E$35,0),0),"")</f>
        <v>biofuel diesel</v>
      </c>
      <c r="F156">
        <v>289141.02500000002</v>
      </c>
      <c r="G156">
        <v>249992.592</v>
      </c>
      <c r="H156">
        <v>221308.42</v>
      </c>
      <c r="I156">
        <v>192637.92600000001</v>
      </c>
      <c r="J156">
        <v>218880.503</v>
      </c>
      <c r="K156">
        <v>153300.802</v>
      </c>
      <c r="L156">
        <v>112482.697</v>
      </c>
      <c r="M156">
        <v>108096.136</v>
      </c>
      <c r="N156">
        <v>96754.660999999993</v>
      </c>
      <c r="O156">
        <v>47300.597000000002</v>
      </c>
      <c r="P156">
        <v>44189.858</v>
      </c>
      <c r="Q156">
        <v>31228.376</v>
      </c>
      <c r="R156">
        <v>27165.085999999999</v>
      </c>
      <c r="S156">
        <v>16067.162</v>
      </c>
      <c r="T156">
        <v>8707.2350000000006</v>
      </c>
      <c r="U156">
        <v>5725.3919999999998</v>
      </c>
      <c r="V156">
        <v>3328.2109999999998</v>
      </c>
      <c r="W156">
        <v>1847.5419999999999</v>
      </c>
      <c r="X156">
        <v>2.6640000000000001</v>
      </c>
      <c r="Y156">
        <v>1.1100000000000001</v>
      </c>
      <c r="Z156">
        <v>2.96</v>
      </c>
      <c r="AA156">
        <v>55.5</v>
      </c>
      <c r="AB156">
        <v>118.4</v>
      </c>
      <c r="AC156">
        <v>88.8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5">
      <c r="A157" t="s">
        <v>76</v>
      </c>
      <c r="B157" t="s">
        <v>172</v>
      </c>
      <c r="C157" t="s">
        <v>615</v>
      </c>
      <c r="D157" t="s">
        <v>775</v>
      </c>
      <c r="E157" t="str" cm="1">
        <f t="array" ref="E157">IFERROR(INDEX('Eurostat-EPS Mapping'!$G$3:$G$35,MATCH('Eurostat_nrg_bal_c EU27'!B157,'Eurostat-EPS Mapping'!$E$3:$E$35,0),0),"")</f>
        <v>biomass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 t="s">
        <v>76</v>
      </c>
      <c r="B158" t="s">
        <v>174</v>
      </c>
      <c r="C158" t="s">
        <v>615</v>
      </c>
      <c r="D158" t="s">
        <v>776</v>
      </c>
      <c r="E158" t="str" cm="1">
        <f t="array" ref="E158">IFERROR(INDEX('Eurostat-EPS Mapping'!$G$3:$G$35,MATCH('Eurostat_nrg_bal_c EU27'!B158,'Eurostat-EPS Mapping'!$E$3:$E$35,0),0),"")</f>
        <v/>
      </c>
      <c r="F158">
        <v>301.7</v>
      </c>
      <c r="G158">
        <v>0</v>
      </c>
      <c r="H158">
        <v>0</v>
      </c>
      <c r="I158">
        <v>43.1</v>
      </c>
      <c r="J158">
        <v>0</v>
      </c>
      <c r="K158">
        <v>0</v>
      </c>
      <c r="L158">
        <v>0</v>
      </c>
      <c r="M158">
        <v>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5">
      <c r="A159" t="s">
        <v>76</v>
      </c>
      <c r="B159" t="s">
        <v>176</v>
      </c>
      <c r="C159" t="s">
        <v>615</v>
      </c>
      <c r="D159" t="s">
        <v>777</v>
      </c>
      <c r="E159" t="str" cm="1">
        <f t="array" ref="E159">IFERROR(INDEX('Eurostat-EPS Mapping'!$G$3:$G$35,MATCH('Eurostat_nrg_bal_c EU27'!B159,'Eurostat-EPS Mapping'!$E$3:$E$35,0),0),"")</f>
        <v>biomass</v>
      </c>
      <c r="F159">
        <v>0</v>
      </c>
      <c r="G159">
        <v>0</v>
      </c>
      <c r="H159">
        <v>3.6629999999999998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 t="s">
        <v>76</v>
      </c>
      <c r="B160" t="s">
        <v>178</v>
      </c>
      <c r="C160" t="s">
        <v>615</v>
      </c>
      <c r="D160" t="s">
        <v>778</v>
      </c>
      <c r="E160" t="str" cm="1">
        <f t="array" ref="E160">IFERROR(INDEX('Eurostat-EPS Mapping'!$G$3:$G$35,MATCH('Eurostat_nrg_bal_c EU27'!B160,'Eurostat-EPS Mapping'!$E$3:$E$35,0),0),"")</f>
        <v>biomass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 t="s">
        <v>76</v>
      </c>
      <c r="B161" t="s">
        <v>180</v>
      </c>
      <c r="C161" t="s">
        <v>615</v>
      </c>
      <c r="D161" t="s">
        <v>779</v>
      </c>
      <c r="E161" t="str" cm="1">
        <f t="array" ref="E161">IFERROR(INDEX('Eurostat-EPS Mapping'!$G$3:$G$35,MATCH('Eurostat_nrg_bal_c EU27'!B161,'Eurostat-EPS Mapping'!$E$3:$E$35,0),0),"")</f>
        <v/>
      </c>
      <c r="F161">
        <v>555535.527</v>
      </c>
      <c r="G161">
        <v>496254.20899999997</v>
      </c>
      <c r="H161">
        <v>467285.674</v>
      </c>
      <c r="I161">
        <v>439819.96</v>
      </c>
      <c r="J161">
        <v>449949.49400000001</v>
      </c>
      <c r="K161">
        <v>371889.85399999999</v>
      </c>
      <c r="L161">
        <v>305986.93</v>
      </c>
      <c r="M161">
        <v>275804.37699999998</v>
      </c>
      <c r="N161">
        <v>242540.215</v>
      </c>
      <c r="O161">
        <v>172875.16099999999</v>
      </c>
      <c r="P161">
        <v>155524.46100000001</v>
      </c>
      <c r="Q161">
        <v>128334.65</v>
      </c>
      <c r="R161">
        <v>111641.969</v>
      </c>
      <c r="S161">
        <v>85751.563999999998</v>
      </c>
      <c r="T161">
        <v>79724.365999999995</v>
      </c>
      <c r="U161">
        <v>65018.392</v>
      </c>
      <c r="V161">
        <v>39008.211000000003</v>
      </c>
      <c r="W161">
        <v>29945.542000000001</v>
      </c>
      <c r="X161">
        <v>20756.664000000001</v>
      </c>
      <c r="Y161">
        <v>21686.11</v>
      </c>
      <c r="Z161">
        <v>22447.96</v>
      </c>
      <c r="AA161">
        <v>17759.5</v>
      </c>
      <c r="AB161">
        <v>9511.4</v>
      </c>
      <c r="AC161">
        <v>8206.7999999999993</v>
      </c>
      <c r="AD161">
        <v>6563</v>
      </c>
      <c r="AE161">
        <v>3024</v>
      </c>
      <c r="AF161">
        <v>3138</v>
      </c>
      <c r="AG161">
        <v>2892</v>
      </c>
      <c r="AH161">
        <v>3999</v>
      </c>
    </row>
    <row r="162" spans="1:34" x14ac:dyDescent="0.35">
      <c r="A162" t="s">
        <v>76</v>
      </c>
      <c r="B162" t="s">
        <v>182</v>
      </c>
      <c r="C162" t="s">
        <v>615</v>
      </c>
      <c r="D162" t="s">
        <v>780</v>
      </c>
      <c r="E162" t="str" cm="1">
        <f t="array" ref="E162">IFERROR(INDEX('Eurostat-EPS Mapping'!$G$3:$G$35,MATCH('Eurostat_nrg_bal_c EU27'!B162,'Eurostat-EPS Mapping'!$E$3:$E$35,0),0),"")</f>
        <v/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 t="s">
        <v>76</v>
      </c>
      <c r="B163" t="s">
        <v>184</v>
      </c>
      <c r="C163" t="s">
        <v>615</v>
      </c>
      <c r="D163" t="s">
        <v>781</v>
      </c>
      <c r="E163" t="str" cm="1">
        <f t="array" ref="E163">IFERROR(INDEX('Eurostat-EPS Mapping'!$G$3:$G$35,MATCH('Eurostat_nrg_bal_c EU27'!B163,'Eurostat-EPS Mapping'!$E$3:$E$35,0),0),"")</f>
        <v/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5">
      <c r="A164" t="s">
        <v>76</v>
      </c>
      <c r="B164" t="s">
        <v>186</v>
      </c>
      <c r="C164" t="s">
        <v>615</v>
      </c>
      <c r="D164" t="s">
        <v>782</v>
      </c>
      <c r="E164" t="str" cm="1">
        <f t="array" ref="E164">IFERROR(INDEX('Eurostat-EPS Mapping'!$G$3:$G$35,MATCH('Eurostat_nrg_bal_c EU27'!B164,'Eurostat-EPS Mapping'!$E$3:$E$35,0),0),"")</f>
        <v/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44.87</v>
      </c>
      <c r="R164">
        <v>73.998000000000005</v>
      </c>
      <c r="S164">
        <v>34.911999999999999</v>
      </c>
      <c r="T164">
        <v>78.552000000000007</v>
      </c>
      <c r="U164">
        <v>77.004000000000005</v>
      </c>
      <c r="V164">
        <v>113.464</v>
      </c>
      <c r="W164">
        <v>99</v>
      </c>
      <c r="X164">
        <v>114.996</v>
      </c>
      <c r="Y164">
        <v>108.684</v>
      </c>
      <c r="Z164">
        <v>58.997999999999998</v>
      </c>
      <c r="AA164">
        <v>145.00800000000001</v>
      </c>
      <c r="AB164">
        <v>29.001000000000001</v>
      </c>
      <c r="AC164">
        <v>64.001000000000005</v>
      </c>
      <c r="AD164">
        <v>63</v>
      </c>
      <c r="AE164">
        <v>18</v>
      </c>
      <c r="AF164">
        <v>207</v>
      </c>
      <c r="AG164">
        <v>1062</v>
      </c>
      <c r="AH164">
        <v>810</v>
      </c>
    </row>
    <row r="165" spans="1:34" x14ac:dyDescent="0.35">
      <c r="A165" t="s">
        <v>76</v>
      </c>
      <c r="B165" t="s">
        <v>188</v>
      </c>
      <c r="C165" t="s">
        <v>615</v>
      </c>
      <c r="D165" t="s">
        <v>783</v>
      </c>
      <c r="E165" t="str" cm="1">
        <f t="array" ref="E165">IFERROR(INDEX('Eurostat-EPS Mapping'!$G$3:$G$35,MATCH('Eurostat_nrg_bal_c EU27'!B165,'Eurostat-EPS Mapping'!$E$3:$E$35,0),0),"")</f>
        <v/>
      </c>
      <c r="F165">
        <v>19475583.879999999</v>
      </c>
      <c r="G165">
        <v>21111233.546999998</v>
      </c>
      <c r="H165">
        <v>20593762.278999999</v>
      </c>
      <c r="I165">
        <v>20512507.673999999</v>
      </c>
      <c r="J165">
        <v>19044121.202</v>
      </c>
      <c r="K165">
        <v>18995521.142999999</v>
      </c>
      <c r="L165">
        <v>18441961.850000001</v>
      </c>
      <c r="M165">
        <v>17204713.407000002</v>
      </c>
      <c r="N165">
        <v>17308052.910999998</v>
      </c>
      <c r="O165">
        <v>16181238.972999999</v>
      </c>
      <c r="P165">
        <v>16604471.028000001</v>
      </c>
      <c r="Q165">
        <v>16157196.752</v>
      </c>
      <c r="R165">
        <v>16436205.219000001</v>
      </c>
      <c r="S165">
        <v>16152395.607000001</v>
      </c>
      <c r="T165">
        <v>15162045.459000001</v>
      </c>
      <c r="U165">
        <v>13733716.289000001</v>
      </c>
      <c r="V165">
        <v>13279958.52</v>
      </c>
      <c r="W165">
        <v>13018835.478</v>
      </c>
      <c r="X165">
        <v>12828083.592</v>
      </c>
      <c r="Y165">
        <v>11799703.317</v>
      </c>
      <c r="Z165">
        <v>11887509.096999999</v>
      </c>
      <c r="AA165">
        <v>11887981.069</v>
      </c>
      <c r="AB165">
        <v>11678679.146</v>
      </c>
      <c r="AC165">
        <v>11106877.27</v>
      </c>
      <c r="AD165">
        <v>11399872.072000001</v>
      </c>
      <c r="AE165">
        <v>11193411.066</v>
      </c>
      <c r="AF165">
        <v>10773543.482000001</v>
      </c>
      <c r="AG165">
        <v>10656041.609999999</v>
      </c>
      <c r="AH165">
        <v>11519339.409</v>
      </c>
    </row>
    <row r="166" spans="1:34" x14ac:dyDescent="0.35">
      <c r="A166" t="s">
        <v>76</v>
      </c>
      <c r="B166" t="s">
        <v>190</v>
      </c>
      <c r="C166" t="s">
        <v>615</v>
      </c>
      <c r="D166" t="s">
        <v>784</v>
      </c>
      <c r="E166" t="str" cm="1">
        <f t="array" ref="E166">IFERROR(INDEX('Eurostat-EPS Mapping'!$G$3:$G$35,MATCH('Eurostat_nrg_bal_c EU27'!B166,'Eurostat-EPS Mapping'!$E$3:$E$35,0),0),"")</f>
        <v/>
      </c>
      <c r="F166">
        <v>0</v>
      </c>
      <c r="G166">
        <v>0</v>
      </c>
      <c r="H166">
        <v>0</v>
      </c>
      <c r="I166">
        <v>0</v>
      </c>
      <c r="J166">
        <v>0</v>
      </c>
      <c r="K166">
        <v>729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103</v>
      </c>
      <c r="V166">
        <v>0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5">
      <c r="A167" t="s">
        <v>76</v>
      </c>
      <c r="B167" t="s">
        <v>192</v>
      </c>
      <c r="C167" t="s">
        <v>615</v>
      </c>
      <c r="D167" t="s">
        <v>785</v>
      </c>
      <c r="E167" t="str" cm="1">
        <f t="array" ref="E167">IFERROR(INDEX('Eurostat-EPS Mapping'!$G$3:$G$35,MATCH('Eurostat_nrg_bal_c EU27'!B167,'Eurostat-EPS Mapping'!$E$3:$E$35,0),0),"")</f>
        <v>municipal solid waste</v>
      </c>
      <c r="F167">
        <v>1547.6</v>
      </c>
      <c r="G167">
        <v>1529.4</v>
      </c>
      <c r="H167">
        <v>1208</v>
      </c>
      <c r="I167">
        <v>1183</v>
      </c>
      <c r="J167">
        <v>1209</v>
      </c>
      <c r="K167">
        <v>1914</v>
      </c>
      <c r="L167">
        <v>1164</v>
      </c>
      <c r="M167">
        <v>1069</v>
      </c>
      <c r="N167">
        <v>1</v>
      </c>
      <c r="O167">
        <v>2</v>
      </c>
      <c r="P167">
        <v>0</v>
      </c>
      <c r="Q167">
        <v>1</v>
      </c>
      <c r="R167">
        <v>4</v>
      </c>
      <c r="S167">
        <v>0</v>
      </c>
      <c r="T167">
        <v>7</v>
      </c>
      <c r="U167">
        <v>104</v>
      </c>
      <c r="V167">
        <v>0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 t="s">
        <v>76</v>
      </c>
      <c r="B168" t="s">
        <v>194</v>
      </c>
      <c r="C168" t="s">
        <v>615</v>
      </c>
      <c r="D168" t="s">
        <v>786</v>
      </c>
      <c r="E168" t="str" cm="1">
        <f t="array" ref="E168">IFERROR(INDEX('Eurostat-EPS Mapping'!$G$3:$G$35,MATCH('Eurostat_nrg_bal_c EU27'!B168,'Eurostat-EPS Mapping'!$E$3:$E$35,0),0),"")</f>
        <v>municipal solid waste</v>
      </c>
      <c r="F168">
        <v>1676.4</v>
      </c>
      <c r="G168">
        <v>1724.6</v>
      </c>
      <c r="H168">
        <v>1419</v>
      </c>
      <c r="I168">
        <v>1446</v>
      </c>
      <c r="J168">
        <v>1420</v>
      </c>
      <c r="K168">
        <v>1449</v>
      </c>
      <c r="L168">
        <v>1479</v>
      </c>
      <c r="M168">
        <v>1255</v>
      </c>
      <c r="N168">
        <v>1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5">
      <c r="A169" t="s">
        <v>76</v>
      </c>
      <c r="B169" t="s">
        <v>196</v>
      </c>
      <c r="C169" t="s">
        <v>615</v>
      </c>
      <c r="D169" t="s">
        <v>787</v>
      </c>
      <c r="E169" t="str" cm="1">
        <f t="array" ref="E169">IFERROR(INDEX('Eurostat-EPS Mapping'!$G$3:$G$35,MATCH('Eurostat_nrg_bal_c EU27'!B169,'Eurostat-EPS Mapping'!$E$3:$E$35,0),0),"")</f>
        <v/>
      </c>
      <c r="F169">
        <v>1547.6</v>
      </c>
      <c r="G169">
        <v>1529.4</v>
      </c>
      <c r="H169">
        <v>1208</v>
      </c>
      <c r="I169">
        <v>1183</v>
      </c>
      <c r="J169">
        <v>1209</v>
      </c>
      <c r="K169">
        <v>1185</v>
      </c>
      <c r="L169">
        <v>1164</v>
      </c>
      <c r="M169">
        <v>1069</v>
      </c>
      <c r="N169">
        <v>1</v>
      </c>
      <c r="O169">
        <v>1</v>
      </c>
      <c r="P169">
        <v>0</v>
      </c>
      <c r="Q169">
        <v>1</v>
      </c>
      <c r="R169">
        <v>4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 t="s">
        <v>616</v>
      </c>
      <c r="B170" t="s">
        <v>77</v>
      </c>
      <c r="C170" t="s">
        <v>615</v>
      </c>
      <c r="D170" t="s">
        <v>788</v>
      </c>
      <c r="E170" t="str" cm="1">
        <f t="array" ref="E170">IFERROR(INDEX('Eurostat-EPS Mapping'!$G$3:$G$35,MATCH('Eurostat_nrg_bal_c EU27'!B170,'Eurostat-EPS Mapping'!$E$3:$E$35,0),0),"")</f>
        <v/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 t="s">
        <v>616</v>
      </c>
      <c r="B171" t="s">
        <v>111</v>
      </c>
      <c r="C171" t="s">
        <v>615</v>
      </c>
      <c r="D171" t="s">
        <v>789</v>
      </c>
      <c r="E171" t="str" cm="1">
        <f t="array" ref="E171">IFERROR(INDEX('Eurostat-EPS Mapping'!$G$3:$G$35,MATCH('Eurostat_nrg_bal_c EU27'!B171,'Eurostat-EPS Mapping'!$E$3:$E$35,0),0),"")</f>
        <v/>
      </c>
      <c r="F171">
        <v>24443583.552000001</v>
      </c>
      <c r="G171">
        <v>24714947.927999999</v>
      </c>
      <c r="H171">
        <v>24259485.662999999</v>
      </c>
      <c r="I171">
        <v>24256122.596999999</v>
      </c>
      <c r="J171">
        <v>23143677.594999999</v>
      </c>
      <c r="K171">
        <v>22980106.061999999</v>
      </c>
      <c r="L171">
        <v>23969216.478999998</v>
      </c>
      <c r="M171">
        <v>23989413.491999999</v>
      </c>
      <c r="N171">
        <v>24565442.754000001</v>
      </c>
      <c r="O171">
        <v>24768956.897</v>
      </c>
      <c r="P171">
        <v>26582254.728999998</v>
      </c>
      <c r="Q171">
        <v>26589741.697999999</v>
      </c>
      <c r="R171">
        <v>26888670.313999999</v>
      </c>
      <c r="S171">
        <v>26806950.034000002</v>
      </c>
      <c r="T171">
        <v>26723889.659000002</v>
      </c>
      <c r="U171">
        <v>26319963.258000001</v>
      </c>
      <c r="V171">
        <v>25945486.815000001</v>
      </c>
      <c r="W171">
        <v>26250671.647999998</v>
      </c>
      <c r="X171">
        <v>26146148.120000001</v>
      </c>
      <c r="Y171">
        <v>25741776.774999999</v>
      </c>
      <c r="Z171">
        <v>27025044.024</v>
      </c>
      <c r="AA171">
        <v>25987509.204</v>
      </c>
      <c r="AB171">
        <v>25474844.633000001</v>
      </c>
      <c r="AC171">
        <v>24851712.250999998</v>
      </c>
      <c r="AD171">
        <v>24911542.863000002</v>
      </c>
      <c r="AE171">
        <v>24420645.344000001</v>
      </c>
      <c r="AF171">
        <v>24026605.701000001</v>
      </c>
      <c r="AG171">
        <v>23798712.269000001</v>
      </c>
      <c r="AH171">
        <v>24087620.892999999</v>
      </c>
    </row>
    <row r="172" spans="1:34" x14ac:dyDescent="0.35">
      <c r="A172" t="s">
        <v>616</v>
      </c>
      <c r="B172" t="s">
        <v>115</v>
      </c>
      <c r="C172" t="s">
        <v>615</v>
      </c>
      <c r="D172" t="s">
        <v>790</v>
      </c>
      <c r="E172" t="str" cm="1">
        <f t="array" ref="E172">IFERROR(INDEX('Eurostat-EPS Mapping'!$G$3:$G$35,MATCH('Eurostat_nrg_bal_c EU27'!B172,'Eurostat-EPS Mapping'!$E$3:$E$35,0),0),"")</f>
        <v/>
      </c>
      <c r="F172">
        <v>24443583.552000001</v>
      </c>
      <c r="G172">
        <v>24714947.927999999</v>
      </c>
      <c r="H172">
        <v>24259485.662999999</v>
      </c>
      <c r="I172">
        <v>24256122.596999999</v>
      </c>
      <c r="J172">
        <v>23143677.594999999</v>
      </c>
      <c r="K172">
        <v>22980106.061999999</v>
      </c>
      <c r="L172">
        <v>23969216.478999998</v>
      </c>
      <c r="M172">
        <v>23989413.491999999</v>
      </c>
      <c r="N172">
        <v>24565442.754000001</v>
      </c>
      <c r="O172">
        <v>24768956.897</v>
      </c>
      <c r="P172">
        <v>26582254.728999998</v>
      </c>
      <c r="Q172">
        <v>26589741.697999999</v>
      </c>
      <c r="R172">
        <v>26888670.313999999</v>
      </c>
      <c r="S172">
        <v>26806950.034000002</v>
      </c>
      <c r="T172">
        <v>26723889.659000002</v>
      </c>
      <c r="U172">
        <v>26319963.258000001</v>
      </c>
      <c r="V172">
        <v>25945486.815000001</v>
      </c>
      <c r="W172">
        <v>26250671.647999998</v>
      </c>
      <c r="X172">
        <v>26146148.120000001</v>
      </c>
      <c r="Y172">
        <v>25741776.774999999</v>
      </c>
      <c r="Z172">
        <v>27025044.024</v>
      </c>
      <c r="AA172">
        <v>25987509.204</v>
      </c>
      <c r="AB172">
        <v>25474844.633000001</v>
      </c>
      <c r="AC172">
        <v>24851712.250999998</v>
      </c>
      <c r="AD172">
        <v>24911542.863000002</v>
      </c>
      <c r="AE172">
        <v>24420645.344000001</v>
      </c>
      <c r="AF172">
        <v>24026605.701000001</v>
      </c>
      <c r="AG172">
        <v>23798712.269000001</v>
      </c>
      <c r="AH172">
        <v>24087620.892999999</v>
      </c>
    </row>
    <row r="173" spans="1:34" x14ac:dyDescent="0.35">
      <c r="A173" t="s">
        <v>616</v>
      </c>
      <c r="B173" t="s">
        <v>475</v>
      </c>
      <c r="C173" t="s">
        <v>615</v>
      </c>
      <c r="D173" t="s">
        <v>791</v>
      </c>
      <c r="E173" t="str" cm="1">
        <f t="array" ref="E173">IFERROR(INDEX('Eurostat-EPS Mapping'!$G$3:$G$35,MATCH('Eurostat_nrg_bal_c EU27'!B173,'Eurostat-EPS Mapping'!$E$3:$E$35,0),0),"")</f>
        <v/>
      </c>
      <c r="F173">
        <v>880257.24</v>
      </c>
      <c r="G173">
        <v>868489.72</v>
      </c>
      <c r="H173">
        <v>907411.59499999997</v>
      </c>
      <c r="I173">
        <v>890491.44799999997</v>
      </c>
      <c r="J173">
        <v>817664.603</v>
      </c>
      <c r="K173">
        <v>812097.58499999996</v>
      </c>
      <c r="L173">
        <v>861774.15700000001</v>
      </c>
      <c r="M173">
        <v>890096.90399999998</v>
      </c>
      <c r="N173">
        <v>889655.46499999997</v>
      </c>
      <c r="O173">
        <v>899531.44200000004</v>
      </c>
      <c r="P173">
        <v>969009.59600000002</v>
      </c>
      <c r="Q173">
        <v>991861.77399999998</v>
      </c>
      <c r="R173">
        <v>971615.00100000005</v>
      </c>
      <c r="S173">
        <v>943895.68900000001</v>
      </c>
      <c r="T173">
        <v>932324.22499999998</v>
      </c>
      <c r="U173">
        <v>895594.103</v>
      </c>
      <c r="V173">
        <v>858159.14199999999</v>
      </c>
      <c r="W173">
        <v>852282.679</v>
      </c>
      <c r="X173">
        <v>844887.78200000001</v>
      </c>
      <c r="Y173">
        <v>804043.67</v>
      </c>
      <c r="Z173">
        <v>856455.35900000005</v>
      </c>
      <c r="AA173">
        <v>837031.46200000006</v>
      </c>
      <c r="AB173">
        <v>833062.50600000005</v>
      </c>
      <c r="AC173">
        <v>838622.32</v>
      </c>
      <c r="AD173">
        <v>861113.56799999997</v>
      </c>
      <c r="AE173">
        <v>830547.76699999999</v>
      </c>
      <c r="AF173">
        <v>806399.58700000006</v>
      </c>
      <c r="AG173">
        <v>790300.18200000003</v>
      </c>
      <c r="AH173">
        <v>832044.41099999996</v>
      </c>
    </row>
    <row r="174" spans="1:34" x14ac:dyDescent="0.35">
      <c r="A174" t="s">
        <v>616</v>
      </c>
      <c r="B174" t="s">
        <v>125</v>
      </c>
      <c r="C174" t="s">
        <v>615</v>
      </c>
      <c r="D174" t="s">
        <v>792</v>
      </c>
      <c r="E174" t="str" cm="1">
        <f t="array" ref="E174">IFERROR(INDEX('Eurostat-EPS Mapping'!$G$3:$G$35,MATCH('Eurostat_nrg_bal_c EU27'!B174,'Eurostat-EPS Mapping'!$E$3:$E$35,0),0),"")</f>
        <v/>
      </c>
      <c r="F174">
        <v>346.50700000000001</v>
      </c>
      <c r="G174">
        <v>990.02</v>
      </c>
      <c r="H174">
        <v>445.50900000000001</v>
      </c>
      <c r="I174">
        <v>1758.002</v>
      </c>
      <c r="J174">
        <v>1634.711</v>
      </c>
      <c r="K174">
        <v>1696.818</v>
      </c>
      <c r="L174">
        <v>1104.9069999999999</v>
      </c>
      <c r="M174">
        <v>1993.8240000000001</v>
      </c>
      <c r="N174">
        <v>1795.82</v>
      </c>
      <c r="O174">
        <v>1399.8119999999999</v>
      </c>
      <c r="P174">
        <v>1544.1130000000001</v>
      </c>
      <c r="Q174">
        <v>900.6</v>
      </c>
      <c r="R174">
        <v>835.2</v>
      </c>
      <c r="S174">
        <v>835.2</v>
      </c>
      <c r="T174">
        <v>881.6</v>
      </c>
      <c r="U174">
        <v>881.6</v>
      </c>
      <c r="V174">
        <v>881.6</v>
      </c>
      <c r="W174">
        <v>1020.8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 t="s">
        <v>616</v>
      </c>
      <c r="B175" t="s">
        <v>126</v>
      </c>
      <c r="C175" t="s">
        <v>615</v>
      </c>
      <c r="D175" t="s">
        <v>793</v>
      </c>
      <c r="E175" t="str" cm="1">
        <f t="array" ref="E175">IFERROR(INDEX('Eurostat-EPS Mapping'!$G$3:$G$35,MATCH('Eurostat_nrg_bal_c EU27'!B175,'Eurostat-EPS Mapping'!$E$3:$E$35,0),0),"")</f>
        <v>LPG propane or butane</v>
      </c>
      <c r="F175">
        <v>641590.32400000002</v>
      </c>
      <c r="G175">
        <v>664255.70200000005</v>
      </c>
      <c r="H175">
        <v>632130.03899999999</v>
      </c>
      <c r="I175">
        <v>639172.90700000001</v>
      </c>
      <c r="J175">
        <v>617672.88899999997</v>
      </c>
      <c r="K175">
        <v>623014.397</v>
      </c>
      <c r="L175">
        <v>615740.87100000004</v>
      </c>
      <c r="M175">
        <v>644496.56400000001</v>
      </c>
      <c r="N175">
        <v>645978.78500000003</v>
      </c>
      <c r="O175">
        <v>673391.495</v>
      </c>
      <c r="P175">
        <v>720379.57200000004</v>
      </c>
      <c r="Q175">
        <v>704936.54500000004</v>
      </c>
      <c r="R175">
        <v>714677.01699999999</v>
      </c>
      <c r="S175">
        <v>717380.88800000004</v>
      </c>
      <c r="T175">
        <v>701666.28300000005</v>
      </c>
      <c r="U175">
        <v>704770.68400000001</v>
      </c>
      <c r="V175">
        <v>688482.91200000001</v>
      </c>
      <c r="W175">
        <v>739950.01</v>
      </c>
      <c r="X175">
        <v>723204.38800000004</v>
      </c>
      <c r="Y175">
        <v>657851.06000000006</v>
      </c>
      <c r="Z175">
        <v>684704.31200000003</v>
      </c>
      <c r="AA175">
        <v>689990.598</v>
      </c>
      <c r="AB175">
        <v>682140.72400000005</v>
      </c>
      <c r="AC175">
        <v>683988.59</v>
      </c>
      <c r="AD175">
        <v>697896.95200000005</v>
      </c>
      <c r="AE175">
        <v>657369.78</v>
      </c>
      <c r="AF175">
        <v>631401.05000000005</v>
      </c>
      <c r="AG175">
        <v>628389.94799999997</v>
      </c>
      <c r="AH175">
        <v>621738.92200000002</v>
      </c>
    </row>
    <row r="176" spans="1:34" x14ac:dyDescent="0.35">
      <c r="A176" t="s">
        <v>616</v>
      </c>
      <c r="B176" t="s">
        <v>128</v>
      </c>
      <c r="C176" t="s">
        <v>615</v>
      </c>
      <c r="D176" t="s">
        <v>794</v>
      </c>
      <c r="E176" t="str" cm="1">
        <f t="array" ref="E176">IFERROR(INDEX('Eurostat-EPS Mapping'!$G$3:$G$35,MATCH('Eurostat_nrg_bal_c EU27'!B176,'Eurostat-EPS Mapping'!$E$3:$E$35,0),0),"")</f>
        <v/>
      </c>
      <c r="F176">
        <v>1844718.885</v>
      </c>
      <c r="G176">
        <v>1886634.86</v>
      </c>
      <c r="H176">
        <v>1643606.4450000001</v>
      </c>
      <c r="I176">
        <v>1597961.031</v>
      </c>
      <c r="J176">
        <v>1466105.719</v>
      </c>
      <c r="K176">
        <v>1448083.0530000001</v>
      </c>
      <c r="L176">
        <v>1489882.2720000001</v>
      </c>
      <c r="M176">
        <v>1519665.175</v>
      </c>
      <c r="N176">
        <v>1522371.081</v>
      </c>
      <c r="O176">
        <v>1438495.9509999999</v>
      </c>
      <c r="P176">
        <v>1563621.7180000001</v>
      </c>
      <c r="Q176">
        <v>1490064.5149999999</v>
      </c>
      <c r="R176">
        <v>1457252.53</v>
      </c>
      <c r="S176">
        <v>1514698.567</v>
      </c>
      <c r="T176">
        <v>1582446.7720000001</v>
      </c>
      <c r="U176">
        <v>1636548.503</v>
      </c>
      <c r="V176">
        <v>1580695.9720000001</v>
      </c>
      <c r="W176">
        <v>1590612.216</v>
      </c>
      <c r="X176">
        <v>1680602.077</v>
      </c>
      <c r="Y176">
        <v>1685256.63</v>
      </c>
      <c r="Z176">
        <v>1767032.14</v>
      </c>
      <c r="AA176">
        <v>1670463.6540000001</v>
      </c>
      <c r="AB176">
        <v>1600006.676</v>
      </c>
      <c r="AC176">
        <v>1570682.899</v>
      </c>
      <c r="AD176">
        <v>1429034.5290000001</v>
      </c>
      <c r="AE176">
        <v>1301928.3659999999</v>
      </c>
      <c r="AF176">
        <v>1275334.673</v>
      </c>
      <c r="AG176">
        <v>1287957.9180000001</v>
      </c>
      <c r="AH176">
        <v>1366255.01</v>
      </c>
    </row>
    <row r="177" spans="1:34" x14ac:dyDescent="0.35">
      <c r="A177" t="s">
        <v>616</v>
      </c>
      <c r="B177" t="s">
        <v>130</v>
      </c>
      <c r="C177" t="s">
        <v>615</v>
      </c>
      <c r="D177" t="s">
        <v>795</v>
      </c>
      <c r="E177" t="str" cm="1">
        <f t="array" ref="E177">IFERROR(INDEX('Eurostat-EPS Mapping'!$G$3:$G$35,MATCH('Eurostat_nrg_bal_c EU27'!B177,'Eurostat-EPS Mapping'!$E$3:$E$35,0),0),"")</f>
        <v>jet fuel or kerosene</v>
      </c>
      <c r="F177">
        <v>3474.8040000000001</v>
      </c>
      <c r="G177">
        <v>4183.3850000000002</v>
      </c>
      <c r="H177">
        <v>5141.8069999999998</v>
      </c>
      <c r="I177">
        <v>5290.174</v>
      </c>
      <c r="J177">
        <v>5343.3940000000002</v>
      </c>
      <c r="K177">
        <v>4373.9870000000001</v>
      </c>
      <c r="L177">
        <v>4814.0690000000004</v>
      </c>
      <c r="M177">
        <v>5120.134</v>
      </c>
      <c r="N177">
        <v>5076.4049999999997</v>
      </c>
      <c r="O177">
        <v>5427.0410000000002</v>
      </c>
      <c r="P177">
        <v>6440.5</v>
      </c>
      <c r="Q177">
        <v>6602.6540000000005</v>
      </c>
      <c r="R177">
        <v>4006.6039999999998</v>
      </c>
      <c r="S177">
        <v>4709.6899999999996</v>
      </c>
      <c r="T177">
        <v>5941.7420000000002</v>
      </c>
      <c r="U177">
        <v>6693.2179999999998</v>
      </c>
      <c r="V177">
        <v>5167.3999999999996</v>
      </c>
      <c r="W177">
        <v>6581</v>
      </c>
      <c r="X177">
        <v>9390.9</v>
      </c>
      <c r="Y177">
        <v>7110.3</v>
      </c>
      <c r="Z177">
        <v>7864.2</v>
      </c>
      <c r="AA177">
        <v>7200.7</v>
      </c>
      <c r="AB177">
        <v>7419.5159999999996</v>
      </c>
      <c r="AC177">
        <v>7460.3239999999996</v>
      </c>
      <c r="AD177">
        <v>8875.8240000000005</v>
      </c>
      <c r="AE177">
        <v>5197.5879999999997</v>
      </c>
      <c r="AF177">
        <v>6135.9319999999998</v>
      </c>
      <c r="AG177">
        <v>8739.732</v>
      </c>
      <c r="AH177">
        <v>11869.1</v>
      </c>
    </row>
    <row r="178" spans="1:34" x14ac:dyDescent="0.35">
      <c r="A178" t="s">
        <v>616</v>
      </c>
      <c r="B178" t="s">
        <v>132</v>
      </c>
      <c r="C178" t="s">
        <v>615</v>
      </c>
      <c r="D178" t="s">
        <v>796</v>
      </c>
      <c r="E178" t="str" cm="1">
        <f t="array" ref="E178">IFERROR(INDEX('Eurostat-EPS Mapping'!$G$3:$G$35,MATCH('Eurostat_nrg_bal_c EU27'!B178,'Eurostat-EPS Mapping'!$E$3:$E$35,0),0),"")</f>
        <v>petroleum gasoline</v>
      </c>
      <c r="F178">
        <v>4455620.3250000002</v>
      </c>
      <c r="G178">
        <v>4431139.71</v>
      </c>
      <c r="H178">
        <v>4430726.4210000001</v>
      </c>
      <c r="I178">
        <v>4445810.2929999996</v>
      </c>
      <c r="J178">
        <v>4320037.6500000004</v>
      </c>
      <c r="K178">
        <v>4258466.5549999997</v>
      </c>
      <c r="L178">
        <v>4501547.0750000002</v>
      </c>
      <c r="M178">
        <v>4520631.1160000004</v>
      </c>
      <c r="N178">
        <v>4699791.051</v>
      </c>
      <c r="O178">
        <v>4982995.9079999998</v>
      </c>
      <c r="P178">
        <v>5133877.7560000001</v>
      </c>
      <c r="Q178">
        <v>5262461.1189999999</v>
      </c>
      <c r="R178">
        <v>5498474.193</v>
      </c>
      <c r="S178">
        <v>5442772.0109999999</v>
      </c>
      <c r="T178">
        <v>5420685.9299999997</v>
      </c>
      <c r="U178">
        <v>5345532.6950000003</v>
      </c>
      <c r="V178">
        <v>5340626.55</v>
      </c>
      <c r="W178">
        <v>5426849.8710000003</v>
      </c>
      <c r="X178">
        <v>5296294.2980000004</v>
      </c>
      <c r="Y178">
        <v>5318356.2350000003</v>
      </c>
      <c r="Z178">
        <v>5529298.6119999997</v>
      </c>
      <c r="AA178">
        <v>5429204.8380000005</v>
      </c>
      <c r="AB178">
        <v>5345667.67</v>
      </c>
      <c r="AC178">
        <v>5295470.1229999997</v>
      </c>
      <c r="AD178">
        <v>5235860.068</v>
      </c>
      <c r="AE178">
        <v>5139408.0530000003</v>
      </c>
      <c r="AF178">
        <v>5089088.0829999996</v>
      </c>
      <c r="AG178">
        <v>4862817.5870000003</v>
      </c>
      <c r="AH178">
        <v>5018674.74</v>
      </c>
    </row>
    <row r="179" spans="1:34" x14ac:dyDescent="0.35">
      <c r="A179" t="s">
        <v>616</v>
      </c>
      <c r="B179" t="s">
        <v>134</v>
      </c>
      <c r="C179" t="s">
        <v>615</v>
      </c>
      <c r="D179" t="s">
        <v>797</v>
      </c>
      <c r="E179" t="str" cm="1">
        <f t="array" ref="E179">IFERROR(INDEX('Eurostat-EPS Mapping'!$G$3:$G$35,MATCH('Eurostat_nrg_bal_c EU27'!B179,'Eurostat-EPS Mapping'!$E$3:$E$35,0),0),"")</f>
        <v>jet fuel or kerosene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88.6</v>
      </c>
      <c r="Q179">
        <v>88.6</v>
      </c>
      <c r="R179">
        <v>575.9</v>
      </c>
      <c r="S179">
        <v>708.8</v>
      </c>
      <c r="T179">
        <v>841.7</v>
      </c>
      <c r="U179">
        <v>841.7</v>
      </c>
      <c r="V179">
        <v>930.3</v>
      </c>
      <c r="W179">
        <v>4385.7</v>
      </c>
      <c r="X179">
        <v>7486.7</v>
      </c>
      <c r="Y179">
        <v>15637.9</v>
      </c>
      <c r="Z179">
        <v>10632</v>
      </c>
      <c r="AA179">
        <v>13865.9</v>
      </c>
      <c r="AB179">
        <v>15815.1</v>
      </c>
      <c r="AC179">
        <v>30877.1</v>
      </c>
      <c r="AD179">
        <v>19270.5</v>
      </c>
      <c r="AE179">
        <v>18517.400000000001</v>
      </c>
      <c r="AF179">
        <v>26491.4</v>
      </c>
      <c r="AG179">
        <v>45717.599999999999</v>
      </c>
      <c r="AH179">
        <v>49881.8</v>
      </c>
    </row>
    <row r="180" spans="1:34" x14ac:dyDescent="0.35">
      <c r="A180" t="s">
        <v>616</v>
      </c>
      <c r="B180" t="s">
        <v>136</v>
      </c>
      <c r="C180" t="s">
        <v>615</v>
      </c>
      <c r="D180" t="s">
        <v>798</v>
      </c>
      <c r="E180" t="str" cm="1">
        <f t="array" ref="E180">IFERROR(INDEX('Eurostat-EPS Mapping'!$G$3:$G$35,MATCH('Eurostat_nrg_bal_c EU27'!B180,'Eurostat-EPS Mapping'!$E$3:$E$35,0),0),"")</f>
        <v>jet fuel or kerosene</v>
      </c>
      <c r="F180">
        <v>1439469.203</v>
      </c>
      <c r="G180">
        <v>1307159.8419999999</v>
      </c>
      <c r="H180">
        <v>1245069.433</v>
      </c>
      <c r="I180">
        <v>1228228.763</v>
      </c>
      <c r="J180">
        <v>1189911.7250000001</v>
      </c>
      <c r="K180">
        <v>1189999.3659999999</v>
      </c>
      <c r="L180">
        <v>1175318.0120000001</v>
      </c>
      <c r="M180">
        <v>1242283.9069999999</v>
      </c>
      <c r="N180">
        <v>1214732.6850000001</v>
      </c>
      <c r="O180">
        <v>1217852.24</v>
      </c>
      <c r="P180">
        <v>1379176.3459999999</v>
      </c>
      <c r="Q180">
        <v>1383644.3859999999</v>
      </c>
      <c r="R180">
        <v>1396681.426</v>
      </c>
      <c r="S180">
        <v>1369248.2960000001</v>
      </c>
      <c r="T180">
        <v>1392322.9439999999</v>
      </c>
      <c r="U180">
        <v>1354189.1470000001</v>
      </c>
      <c r="V180">
        <v>1346519.45</v>
      </c>
      <c r="W180">
        <v>1394634.5279999999</v>
      </c>
      <c r="X180">
        <v>1479386.12</v>
      </c>
      <c r="Y180">
        <v>1486029.47</v>
      </c>
      <c r="Z180">
        <v>1408044.25</v>
      </c>
      <c r="AA180">
        <v>1347980.54</v>
      </c>
      <c r="AB180">
        <v>1352070.3089999999</v>
      </c>
      <c r="AC180">
        <v>1248787.67</v>
      </c>
      <c r="AD180">
        <v>1199750.2479999999</v>
      </c>
      <c r="AE180">
        <v>1066562.93</v>
      </c>
      <c r="AF180">
        <v>1035140.218</v>
      </c>
      <c r="AG180">
        <v>1037742.138</v>
      </c>
      <c r="AH180">
        <v>1128574.226</v>
      </c>
    </row>
    <row r="181" spans="1:34" x14ac:dyDescent="0.35">
      <c r="A181" t="s">
        <v>616</v>
      </c>
      <c r="B181" t="s">
        <v>138</v>
      </c>
      <c r="C181" t="s">
        <v>615</v>
      </c>
      <c r="D181" t="s">
        <v>799</v>
      </c>
      <c r="E181" t="str" cm="1">
        <f t="array" ref="E181">IFERROR(INDEX('Eurostat-EPS Mapping'!$G$3:$G$35,MATCH('Eurostat_nrg_bal_c EU27'!B181,'Eurostat-EPS Mapping'!$E$3:$E$35,0),0),"")</f>
        <v/>
      </c>
      <c r="F181">
        <v>491737.90600000002</v>
      </c>
      <c r="G181">
        <v>454825.91100000002</v>
      </c>
      <c r="H181">
        <v>440278.88199999998</v>
      </c>
      <c r="I181">
        <v>462023.26</v>
      </c>
      <c r="J181">
        <v>432246.984</v>
      </c>
      <c r="K181">
        <v>413010.55599999998</v>
      </c>
      <c r="L181">
        <v>430030.52299999999</v>
      </c>
      <c r="M181">
        <v>332030.96799999999</v>
      </c>
      <c r="N181">
        <v>275076.29300000001</v>
      </c>
      <c r="O181">
        <v>238286.26800000001</v>
      </c>
      <c r="P181">
        <v>211775.035</v>
      </c>
      <c r="Q181">
        <v>219543.43599999999</v>
      </c>
      <c r="R181">
        <v>216049.087</v>
      </c>
      <c r="S181">
        <v>212731.23499999999</v>
      </c>
      <c r="T181">
        <v>219762.5</v>
      </c>
      <c r="U181">
        <v>125404.948</v>
      </c>
      <c r="V181">
        <v>60497.504000000001</v>
      </c>
      <c r="W181">
        <v>63400.116000000002</v>
      </c>
      <c r="X181">
        <v>61595.444000000003</v>
      </c>
      <c r="Y181">
        <v>55791.212</v>
      </c>
      <c r="Z181">
        <v>111781.008</v>
      </c>
      <c r="AA181">
        <v>111386.696</v>
      </c>
      <c r="AB181">
        <v>91602.32</v>
      </c>
      <c r="AC181">
        <v>101881.848</v>
      </c>
      <c r="AD181">
        <v>121528.716</v>
      </c>
      <c r="AE181">
        <v>117632.42</v>
      </c>
      <c r="AF181">
        <v>144198.66</v>
      </c>
      <c r="AG181">
        <v>163615.54</v>
      </c>
      <c r="AH181">
        <v>176587.4</v>
      </c>
    </row>
    <row r="182" spans="1:34" x14ac:dyDescent="0.35">
      <c r="A182" t="s">
        <v>616</v>
      </c>
      <c r="B182" t="s">
        <v>140</v>
      </c>
      <c r="C182" t="s">
        <v>615</v>
      </c>
      <c r="D182" t="s">
        <v>800</v>
      </c>
      <c r="E182" t="str" cm="1">
        <f t="array" ref="E182">IFERROR(INDEX('Eurostat-EPS Mapping'!$G$3:$G$35,MATCH('Eurostat_nrg_bal_c EU27'!B182,'Eurostat-EPS Mapping'!$E$3:$E$35,0),0),"")</f>
        <v>petroleum diesel</v>
      </c>
      <c r="F182">
        <v>9728230.0490000006</v>
      </c>
      <c r="G182">
        <v>9930422.5219999999</v>
      </c>
      <c r="H182">
        <v>9846780.1129999999</v>
      </c>
      <c r="I182">
        <v>10073247.977</v>
      </c>
      <c r="J182">
        <v>9635947.3849999998</v>
      </c>
      <c r="K182">
        <v>9552226.3220000006</v>
      </c>
      <c r="L182">
        <v>9780549.8159999996</v>
      </c>
      <c r="M182">
        <v>9616481.4550000001</v>
      </c>
      <c r="N182">
        <v>9756929.4360000007</v>
      </c>
      <c r="O182">
        <v>9873785.6760000009</v>
      </c>
      <c r="P182">
        <v>10544732.373</v>
      </c>
      <c r="Q182">
        <v>10293919.012</v>
      </c>
      <c r="R182">
        <v>10337844.666999999</v>
      </c>
      <c r="S182">
        <v>10298383.551999999</v>
      </c>
      <c r="T182">
        <v>9986885.3800000008</v>
      </c>
      <c r="U182">
        <v>9949601.2860000003</v>
      </c>
      <c r="V182">
        <v>9699586.1699999999</v>
      </c>
      <c r="W182">
        <v>9828710.4539999999</v>
      </c>
      <c r="X182">
        <v>9613183.2190000005</v>
      </c>
      <c r="Y182">
        <v>9336206.2679999992</v>
      </c>
      <c r="Z182">
        <v>9811866.9409999996</v>
      </c>
      <c r="AA182">
        <v>9429006.5600000005</v>
      </c>
      <c r="AB182">
        <v>9214180.3800000008</v>
      </c>
      <c r="AC182">
        <v>8767495.1899999995</v>
      </c>
      <c r="AD182">
        <v>8900874.1490000002</v>
      </c>
      <c r="AE182">
        <v>8678108.0020000003</v>
      </c>
      <c r="AF182">
        <v>8338914.7879999997</v>
      </c>
      <c r="AG182">
        <v>8124974.9689999996</v>
      </c>
      <c r="AH182">
        <v>8016161.0789999999</v>
      </c>
    </row>
    <row r="183" spans="1:34" x14ac:dyDescent="0.35">
      <c r="A183" t="s">
        <v>616</v>
      </c>
      <c r="B183" t="s">
        <v>142</v>
      </c>
      <c r="C183" t="s">
        <v>615</v>
      </c>
      <c r="D183" t="s">
        <v>801</v>
      </c>
      <c r="E183" t="str" cm="1">
        <f t="array" ref="E183">IFERROR(INDEX('Eurostat-EPS Mapping'!$G$3:$G$35,MATCH('Eurostat_nrg_bal_c EU27'!B183,'Eurostat-EPS Mapping'!$E$3:$E$35,0),0),"")</f>
        <v>heavy fuel oil</v>
      </c>
      <c r="F183">
        <v>2904635.531</v>
      </c>
      <c r="G183">
        <v>2957431.6889999998</v>
      </c>
      <c r="H183">
        <v>2896018.57</v>
      </c>
      <c r="I183">
        <v>2699580.6069999998</v>
      </c>
      <c r="J183">
        <v>2557953.429</v>
      </c>
      <c r="K183">
        <v>2576904.9679999999</v>
      </c>
      <c r="L183">
        <v>2923665.0490000001</v>
      </c>
      <c r="M183">
        <v>2991208.1009999998</v>
      </c>
      <c r="N183">
        <v>3132154.0520000001</v>
      </c>
      <c r="O183">
        <v>3180645.81</v>
      </c>
      <c r="P183">
        <v>3620935.2230000002</v>
      </c>
      <c r="Q183">
        <v>3833557.0090000001</v>
      </c>
      <c r="R183">
        <v>3957840.6430000002</v>
      </c>
      <c r="S183">
        <v>4024567.3670000001</v>
      </c>
      <c r="T183">
        <v>4048688.0350000001</v>
      </c>
      <c r="U183">
        <v>4030993.548</v>
      </c>
      <c r="V183">
        <v>4050577.3029999998</v>
      </c>
      <c r="W183">
        <v>4239420.5199999996</v>
      </c>
      <c r="X183">
        <v>4388361.0089999996</v>
      </c>
      <c r="Y183">
        <v>4336484.5839999998</v>
      </c>
      <c r="Z183">
        <v>4801484.9539999999</v>
      </c>
      <c r="AA183">
        <v>4528514.32</v>
      </c>
      <c r="AB183">
        <v>4491992.7879999997</v>
      </c>
      <c r="AC183">
        <v>4492910.6490000002</v>
      </c>
      <c r="AD183">
        <v>4589025.6220000004</v>
      </c>
      <c r="AE183">
        <v>4893455.4689999996</v>
      </c>
      <c r="AF183">
        <v>4945164.8430000003</v>
      </c>
      <c r="AG183">
        <v>5113249.0760000004</v>
      </c>
      <c r="AH183">
        <v>5125409.7039999999</v>
      </c>
    </row>
    <row r="184" spans="1:34" x14ac:dyDescent="0.35">
      <c r="A184" t="s">
        <v>616</v>
      </c>
      <c r="B184" t="s">
        <v>144</v>
      </c>
      <c r="C184" t="s">
        <v>615</v>
      </c>
      <c r="D184" t="s">
        <v>802</v>
      </c>
      <c r="E184" t="str" cm="1">
        <f t="array" ref="E184">IFERROR(INDEX('Eurostat-EPS Mapping'!$G$3:$G$35,MATCH('Eurostat_nrg_bal_c EU27'!B184,'Eurostat-EPS Mapping'!$E$3:$E$35,0),0),"")</f>
        <v/>
      </c>
      <c r="F184">
        <v>44597.285000000003</v>
      </c>
      <c r="G184">
        <v>46412.758999999998</v>
      </c>
      <c r="H184">
        <v>45007.241999999998</v>
      </c>
      <c r="I184">
        <v>37719.684999999998</v>
      </c>
      <c r="J184">
        <v>33490.472000000002</v>
      </c>
      <c r="K184">
        <v>30895.957999999999</v>
      </c>
      <c r="L184">
        <v>40492.504999999997</v>
      </c>
      <c r="M184">
        <v>43561.593000000001</v>
      </c>
      <c r="N184">
        <v>40755.652999999998</v>
      </c>
      <c r="O184">
        <v>33532.32</v>
      </c>
      <c r="P184">
        <v>41239.769</v>
      </c>
      <c r="Q184">
        <v>39450.830999999998</v>
      </c>
      <c r="R184">
        <v>34187.550000000003</v>
      </c>
      <c r="S184">
        <v>36029.220999999998</v>
      </c>
      <c r="T184">
        <v>32484.317999999999</v>
      </c>
      <c r="U184">
        <v>37378.285000000003</v>
      </c>
      <c r="V184">
        <v>36471.372000000003</v>
      </c>
      <c r="W184">
        <v>36653.53</v>
      </c>
      <c r="X184">
        <v>45414.150999999998</v>
      </c>
      <c r="Y184">
        <v>51007.913</v>
      </c>
      <c r="Z184">
        <v>54323.069000000003</v>
      </c>
      <c r="AA184">
        <v>59980.913999999997</v>
      </c>
      <c r="AB184">
        <v>48008.800000000003</v>
      </c>
      <c r="AC184">
        <v>53851.792999999998</v>
      </c>
      <c r="AD184">
        <v>66200.764999999999</v>
      </c>
      <c r="AE184">
        <v>62680.760999999999</v>
      </c>
      <c r="AF184">
        <v>46596.964</v>
      </c>
      <c r="AG184">
        <v>63402.690999999999</v>
      </c>
      <c r="AH184">
        <v>72220.679999999993</v>
      </c>
    </row>
    <row r="185" spans="1:34" x14ac:dyDescent="0.35">
      <c r="A185" t="s">
        <v>616</v>
      </c>
      <c r="B185" t="s">
        <v>146</v>
      </c>
      <c r="C185" t="s">
        <v>615</v>
      </c>
      <c r="D185" t="s">
        <v>803</v>
      </c>
      <c r="E185" t="str" cm="1">
        <f t="array" ref="E185">IFERROR(INDEX('Eurostat-EPS Mapping'!$G$3:$G$35,MATCH('Eurostat_nrg_bal_c EU27'!B185,'Eurostat-EPS Mapping'!$E$3:$E$35,0),0),"")</f>
        <v/>
      </c>
      <c r="F185">
        <v>277694.99099999998</v>
      </c>
      <c r="G185">
        <v>292698.85800000001</v>
      </c>
      <c r="H185">
        <v>279957.96600000001</v>
      </c>
      <c r="I185">
        <v>301068.71000000002</v>
      </c>
      <c r="J185">
        <v>320289.57400000002</v>
      </c>
      <c r="K185">
        <v>298162.34700000001</v>
      </c>
      <c r="L185">
        <v>305740.13299999997</v>
      </c>
      <c r="M185">
        <v>328434.745</v>
      </c>
      <c r="N185">
        <v>335260.23300000001</v>
      </c>
      <c r="O185">
        <v>305342.78499999997</v>
      </c>
      <c r="P185">
        <v>332406.261</v>
      </c>
      <c r="Q185">
        <v>327380.71799999999</v>
      </c>
      <c r="R185">
        <v>323027.24099999998</v>
      </c>
      <c r="S185">
        <v>324058.554</v>
      </c>
      <c r="T185">
        <v>338052.23700000002</v>
      </c>
      <c r="U185">
        <v>297202.92</v>
      </c>
      <c r="V185">
        <v>293332.97200000001</v>
      </c>
      <c r="W185">
        <v>291025.01799999998</v>
      </c>
      <c r="X185">
        <v>299068.32799999998</v>
      </c>
      <c r="Y185">
        <v>292544.28200000001</v>
      </c>
      <c r="Z185">
        <v>303098.47200000001</v>
      </c>
      <c r="AA185">
        <v>290224.75099999999</v>
      </c>
      <c r="AB185">
        <v>304386.33500000002</v>
      </c>
      <c r="AC185">
        <v>310811.71600000001</v>
      </c>
      <c r="AD185">
        <v>293159.36800000002</v>
      </c>
      <c r="AE185">
        <v>278677.38799999998</v>
      </c>
      <c r="AF185">
        <v>285570.99800000002</v>
      </c>
      <c r="AG185">
        <v>282898.478</v>
      </c>
      <c r="AH185">
        <v>309213.18</v>
      </c>
    </row>
    <row r="186" spans="1:34" x14ac:dyDescent="0.35">
      <c r="A186" t="s">
        <v>616</v>
      </c>
      <c r="B186" t="s">
        <v>147</v>
      </c>
      <c r="C186" t="s">
        <v>615</v>
      </c>
      <c r="D186" t="s">
        <v>804</v>
      </c>
      <c r="E186" t="str" cm="1">
        <f t="array" ref="E186">IFERROR(INDEX('Eurostat-EPS Mapping'!$G$3:$G$35,MATCH('Eurostat_nrg_bal_c EU27'!B186,'Eurostat-EPS Mapping'!$E$3:$E$35,0),0),"")</f>
        <v/>
      </c>
      <c r="F186">
        <v>33087.493000000002</v>
      </c>
      <c r="G186">
        <v>26079.088</v>
      </c>
      <c r="H186">
        <v>21980.99</v>
      </c>
      <c r="I186">
        <v>27337.31</v>
      </c>
      <c r="J186">
        <v>41768.133999999998</v>
      </c>
      <c r="K186">
        <v>36397.521999999997</v>
      </c>
      <c r="L186">
        <v>32917.828000000001</v>
      </c>
      <c r="M186">
        <v>38941.89</v>
      </c>
      <c r="N186">
        <v>41686.188999999998</v>
      </c>
      <c r="O186">
        <v>28164.052</v>
      </c>
      <c r="P186">
        <v>33557.805999999997</v>
      </c>
      <c r="Q186">
        <v>40409.718000000001</v>
      </c>
      <c r="R186">
        <v>34197.292999999998</v>
      </c>
      <c r="S186">
        <v>33241.728000000003</v>
      </c>
      <c r="T186">
        <v>35254.731</v>
      </c>
      <c r="U186">
        <v>31046.183000000001</v>
      </c>
      <c r="V186">
        <v>33260.868000000002</v>
      </c>
      <c r="W186">
        <v>44509.161</v>
      </c>
      <c r="X186">
        <v>48044.436999999998</v>
      </c>
      <c r="Y186">
        <v>44580.067999999999</v>
      </c>
      <c r="Z186">
        <v>38817.667999999998</v>
      </c>
      <c r="AA186">
        <v>33948.868999999999</v>
      </c>
      <c r="AB186">
        <v>39205.714999999997</v>
      </c>
      <c r="AC186">
        <v>29949.901999999998</v>
      </c>
      <c r="AD186">
        <v>24882.811000000002</v>
      </c>
      <c r="AE186">
        <v>24307.731</v>
      </c>
      <c r="AF186">
        <v>25941.513999999999</v>
      </c>
      <c r="AG186">
        <v>25526.917000000001</v>
      </c>
      <c r="AH186">
        <v>28639.047999999999</v>
      </c>
    </row>
    <row r="187" spans="1:34" x14ac:dyDescent="0.35">
      <c r="A187" t="s">
        <v>616</v>
      </c>
      <c r="B187" t="s">
        <v>149</v>
      </c>
      <c r="C187" t="s">
        <v>615</v>
      </c>
      <c r="D187" t="s">
        <v>805</v>
      </c>
      <c r="E187" t="str" cm="1">
        <f t="array" ref="E187">IFERROR(INDEX('Eurostat-EPS Mapping'!$G$3:$G$35,MATCH('Eurostat_nrg_bal_c EU27'!B187,'Eurostat-EPS Mapping'!$E$3:$E$35,0),0),"")</f>
        <v/>
      </c>
      <c r="F187">
        <v>325299.158</v>
      </c>
      <c r="G187">
        <v>337976.63500000001</v>
      </c>
      <c r="H187">
        <v>334299.946</v>
      </c>
      <c r="I187">
        <v>342537.73800000001</v>
      </c>
      <c r="J187">
        <v>316433.913</v>
      </c>
      <c r="K187">
        <v>318565.18300000002</v>
      </c>
      <c r="L187">
        <v>308591.62300000002</v>
      </c>
      <c r="M187">
        <v>266502.58</v>
      </c>
      <c r="N187">
        <v>254014.571</v>
      </c>
      <c r="O187">
        <v>244981.57199999999</v>
      </c>
      <c r="P187">
        <v>261282.242</v>
      </c>
      <c r="Q187">
        <v>252219.54399999999</v>
      </c>
      <c r="R187">
        <v>252387.30900000001</v>
      </c>
      <c r="S187">
        <v>251283.98</v>
      </c>
      <c r="T187">
        <v>233867.62700000001</v>
      </c>
      <c r="U187">
        <v>209799.30799999999</v>
      </c>
      <c r="V187">
        <v>226397.391</v>
      </c>
      <c r="W187">
        <v>231230.71599999999</v>
      </c>
      <c r="X187">
        <v>238387.11199999999</v>
      </c>
      <c r="Y187">
        <v>209558.16</v>
      </c>
      <c r="Z187">
        <v>212351.5</v>
      </c>
      <c r="AA187">
        <v>201805.4</v>
      </c>
      <c r="AB187">
        <v>183492.9</v>
      </c>
      <c r="AC187">
        <v>180507.7</v>
      </c>
      <c r="AD187">
        <v>180961.15</v>
      </c>
      <c r="AE187">
        <v>172974.25</v>
      </c>
      <c r="AF187">
        <v>172668.55</v>
      </c>
      <c r="AG187">
        <v>173443.8</v>
      </c>
      <c r="AH187">
        <v>158230.9</v>
      </c>
    </row>
    <row r="188" spans="1:34" x14ac:dyDescent="0.35">
      <c r="A188" t="s">
        <v>616</v>
      </c>
      <c r="B188" t="s">
        <v>151</v>
      </c>
      <c r="C188" t="s">
        <v>615</v>
      </c>
      <c r="D188" t="s">
        <v>806</v>
      </c>
      <c r="E188" t="str" cm="1">
        <f t="array" ref="E188">IFERROR(INDEX('Eurostat-EPS Mapping'!$G$3:$G$35,MATCH('Eurostat_nrg_bal_c EU27'!B188,'Eurostat-EPS Mapping'!$E$3:$E$35,0),0),"")</f>
        <v/>
      </c>
      <c r="F188">
        <v>676172.44799999997</v>
      </c>
      <c r="G188">
        <v>684972.67799999996</v>
      </c>
      <c r="H188">
        <v>680792.08200000005</v>
      </c>
      <c r="I188">
        <v>709759.14899999998</v>
      </c>
      <c r="J188">
        <v>628313.69999999995</v>
      </c>
      <c r="K188">
        <v>642549.54299999995</v>
      </c>
      <c r="L188">
        <v>623408.652</v>
      </c>
      <c r="M188">
        <v>731740.51300000004</v>
      </c>
      <c r="N188">
        <v>755830.33100000001</v>
      </c>
      <c r="O188">
        <v>800005.90300000005</v>
      </c>
      <c r="P188">
        <v>812171.40800000005</v>
      </c>
      <c r="Q188">
        <v>827355.56499999994</v>
      </c>
      <c r="R188">
        <v>835643.24399999995</v>
      </c>
      <c r="S188">
        <v>788677.23499999999</v>
      </c>
      <c r="T188">
        <v>768342.17299999995</v>
      </c>
      <c r="U188">
        <v>707400.87699999998</v>
      </c>
      <c r="V188">
        <v>719659.48899999994</v>
      </c>
      <c r="W188">
        <v>712939.98499999999</v>
      </c>
      <c r="X188">
        <v>743071.63300000003</v>
      </c>
      <c r="Y188">
        <v>761342.93299999996</v>
      </c>
      <c r="Z188">
        <v>726584.03700000001</v>
      </c>
      <c r="AA188">
        <v>699496.11699999997</v>
      </c>
      <c r="AB188">
        <v>659169.92200000002</v>
      </c>
      <c r="AC188">
        <v>672277.92099999997</v>
      </c>
      <c r="AD188">
        <v>707294.99300000002</v>
      </c>
      <c r="AE188">
        <v>659529.14199999999</v>
      </c>
      <c r="AF188">
        <v>700047.21100000001</v>
      </c>
      <c r="AG188">
        <v>709997.51599999995</v>
      </c>
      <c r="AH188">
        <v>704885.16399999999</v>
      </c>
    </row>
    <row r="189" spans="1:34" x14ac:dyDescent="0.35">
      <c r="A189" t="s">
        <v>616</v>
      </c>
      <c r="B189" t="s">
        <v>152</v>
      </c>
      <c r="C189" t="s">
        <v>615</v>
      </c>
      <c r="D189" t="s">
        <v>807</v>
      </c>
      <c r="E189" t="str" cm="1">
        <f t="array" ref="E189">IFERROR(INDEX('Eurostat-EPS Mapping'!$G$3:$G$35,MATCH('Eurostat_nrg_bal_c EU27'!B189,'Eurostat-EPS Mapping'!$E$3:$E$35,0),0),"")</f>
        <v/>
      </c>
      <c r="F189">
        <v>696651.40399999998</v>
      </c>
      <c r="G189">
        <v>821274.54799999995</v>
      </c>
      <c r="H189">
        <v>849838.62399999995</v>
      </c>
      <c r="I189">
        <v>794135.54299999995</v>
      </c>
      <c r="J189">
        <v>758863.31299999997</v>
      </c>
      <c r="K189">
        <v>773661.90099999995</v>
      </c>
      <c r="L189">
        <v>873638.98600000003</v>
      </c>
      <c r="M189">
        <v>816224.02300000004</v>
      </c>
      <c r="N189">
        <v>994334.70499999996</v>
      </c>
      <c r="O189">
        <v>845118.62100000004</v>
      </c>
      <c r="P189">
        <v>950016.41099999996</v>
      </c>
      <c r="Q189">
        <v>915345.67099999997</v>
      </c>
      <c r="R189">
        <v>853375.40899999999</v>
      </c>
      <c r="S189">
        <v>843728.02099999995</v>
      </c>
      <c r="T189">
        <v>1023441.4620000001</v>
      </c>
      <c r="U189">
        <v>986084.25300000003</v>
      </c>
      <c r="V189">
        <v>1004240.42</v>
      </c>
      <c r="W189">
        <v>786465.34400000004</v>
      </c>
      <c r="X189">
        <v>667770.522</v>
      </c>
      <c r="Y189">
        <v>679976.09</v>
      </c>
      <c r="Z189">
        <v>700705.50199999998</v>
      </c>
      <c r="AA189">
        <v>637407.88500000001</v>
      </c>
      <c r="AB189">
        <v>606622.97199999995</v>
      </c>
      <c r="AC189">
        <v>566136.50600000005</v>
      </c>
      <c r="AD189">
        <v>575813.6</v>
      </c>
      <c r="AE189">
        <v>513748.29700000002</v>
      </c>
      <c r="AF189">
        <v>497511.23</v>
      </c>
      <c r="AG189">
        <v>479938.17700000003</v>
      </c>
      <c r="AH189">
        <v>467235.52899999998</v>
      </c>
    </row>
    <row r="190" spans="1:34" x14ac:dyDescent="0.35">
      <c r="A190" t="s">
        <v>616</v>
      </c>
      <c r="B190" t="s">
        <v>188</v>
      </c>
      <c r="C190" t="s">
        <v>615</v>
      </c>
      <c r="D190" t="s">
        <v>808</v>
      </c>
      <c r="E190" t="str" cm="1">
        <f t="array" ref="E190">IFERROR(INDEX('Eurostat-EPS Mapping'!$G$3:$G$35,MATCH('Eurostat_nrg_bal_c EU27'!B190,'Eurostat-EPS Mapping'!$E$3:$E$35,0),0),"")</f>
        <v/>
      </c>
      <c r="F190">
        <v>24443583.552000001</v>
      </c>
      <c r="G190">
        <v>24714947.927999999</v>
      </c>
      <c r="H190">
        <v>24259485.662999999</v>
      </c>
      <c r="I190">
        <v>24256122.596999999</v>
      </c>
      <c r="J190">
        <v>23143677.594999999</v>
      </c>
      <c r="K190">
        <v>22980106.061999999</v>
      </c>
      <c r="L190">
        <v>23969216.478999998</v>
      </c>
      <c r="M190">
        <v>23989413.491999999</v>
      </c>
      <c r="N190">
        <v>24565442.754000001</v>
      </c>
      <c r="O190">
        <v>24768956.897</v>
      </c>
      <c r="P190">
        <v>26582254.728999998</v>
      </c>
      <c r="Q190">
        <v>26589741.697999999</v>
      </c>
      <c r="R190">
        <v>26888670.313999999</v>
      </c>
      <c r="S190">
        <v>26806950.034000002</v>
      </c>
      <c r="T190">
        <v>26723889.659000002</v>
      </c>
      <c r="U190">
        <v>26319963.258000001</v>
      </c>
      <c r="V190">
        <v>25945486.815000001</v>
      </c>
      <c r="W190">
        <v>26250671.647999998</v>
      </c>
      <c r="X190">
        <v>26146148.120000001</v>
      </c>
      <c r="Y190">
        <v>25741776.774999999</v>
      </c>
      <c r="Z190">
        <v>27025044.024</v>
      </c>
      <c r="AA190">
        <v>25987509.204</v>
      </c>
      <c r="AB190">
        <v>25474844.633000001</v>
      </c>
      <c r="AC190">
        <v>24851712.250999998</v>
      </c>
      <c r="AD190">
        <v>24911542.863000002</v>
      </c>
      <c r="AE190">
        <v>24420645.344000001</v>
      </c>
      <c r="AF190">
        <v>24026605.701000001</v>
      </c>
      <c r="AG190">
        <v>23798712.269000001</v>
      </c>
      <c r="AH190">
        <v>24087620.892999999</v>
      </c>
    </row>
  </sheetData>
  <autoFilter ref="A1:AH190" xr:uid="{1EDE2B13-4A90-45D7-90FF-E7BDF4CD681F}"/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4732-B7CB-45F8-8E53-213CE0C312CF}">
  <dimension ref="B1:G174"/>
  <sheetViews>
    <sheetView topLeftCell="C1" zoomScale="85" zoomScaleNormal="85" workbookViewId="0">
      <selection activeCell="C36" sqref="C36"/>
    </sheetView>
  </sheetViews>
  <sheetFormatPr defaultColWidth="9.08984375" defaultRowHeight="12.5" x14ac:dyDescent="0.25"/>
  <cols>
    <col min="1" max="1" width="0.81640625" style="78" customWidth="1"/>
    <col min="2" max="2" width="25" style="78" bestFit="1" customWidth="1"/>
    <col min="3" max="3" width="92.7265625" style="78" bestFit="1" customWidth="1"/>
    <col min="4" max="4" width="9.08984375" style="78"/>
    <col min="5" max="5" width="18.7265625" style="78" bestFit="1" customWidth="1"/>
    <col min="6" max="6" width="44.6328125" style="78" bestFit="1" customWidth="1"/>
    <col min="7" max="7" width="20.81640625" style="78" bestFit="1" customWidth="1"/>
    <col min="8" max="16384" width="9.08984375" style="78"/>
  </cols>
  <sheetData>
    <row r="1" spans="2:7" ht="4.1500000000000004" customHeight="1" thickBot="1" x14ac:dyDescent="0.3"/>
    <row r="2" spans="2:7" ht="13" x14ac:dyDescent="0.3">
      <c r="B2" s="80" t="s">
        <v>608</v>
      </c>
      <c r="C2" s="88" t="s">
        <v>609</v>
      </c>
      <c r="E2" s="80" t="s">
        <v>608</v>
      </c>
      <c r="F2" s="81" t="s">
        <v>609</v>
      </c>
      <c r="G2" s="82" t="s">
        <v>368</v>
      </c>
    </row>
    <row r="3" spans="2:7" ht="14.5" x14ac:dyDescent="0.35">
      <c r="B3" s="89" t="s">
        <v>77</v>
      </c>
      <c r="C3" s="90" t="s">
        <v>78</v>
      </c>
      <c r="E3" s="83" t="s">
        <v>81</v>
      </c>
      <c r="F3" t="s">
        <v>82</v>
      </c>
      <c r="G3" s="84" t="s">
        <v>18</v>
      </c>
    </row>
    <row r="4" spans="2:7" ht="14.5" x14ac:dyDescent="0.35">
      <c r="B4" s="89" t="s">
        <v>405</v>
      </c>
      <c r="C4" s="90" t="s">
        <v>406</v>
      </c>
      <c r="E4" s="83" t="s">
        <v>83</v>
      </c>
      <c r="F4" t="s">
        <v>38</v>
      </c>
      <c r="G4" s="84" t="s">
        <v>18</v>
      </c>
    </row>
    <row r="5" spans="2:7" ht="14.5" x14ac:dyDescent="0.35">
      <c r="B5" s="89" t="s">
        <v>79</v>
      </c>
      <c r="C5" s="90" t="s">
        <v>80</v>
      </c>
      <c r="E5" s="83" t="s">
        <v>84</v>
      </c>
      <c r="F5" t="s">
        <v>85</v>
      </c>
      <c r="G5" s="84" t="s">
        <v>18</v>
      </c>
    </row>
    <row r="6" spans="2:7" ht="14.5" x14ac:dyDescent="0.35">
      <c r="B6" s="89" t="s">
        <v>407</v>
      </c>
      <c r="C6" s="90" t="s">
        <v>408</v>
      </c>
      <c r="E6" s="83" t="s">
        <v>86</v>
      </c>
      <c r="F6" t="s">
        <v>87</v>
      </c>
      <c r="G6" s="84" t="s">
        <v>18</v>
      </c>
    </row>
    <row r="7" spans="2:7" ht="14.5" x14ac:dyDescent="0.35">
      <c r="B7" s="89" t="s">
        <v>81</v>
      </c>
      <c r="C7" s="90" t="s">
        <v>82</v>
      </c>
      <c r="E7" s="83" t="s">
        <v>88</v>
      </c>
      <c r="F7" t="s">
        <v>33</v>
      </c>
      <c r="G7" s="84" t="s">
        <v>28</v>
      </c>
    </row>
    <row r="8" spans="2:7" ht="14.5" x14ac:dyDescent="0.35">
      <c r="B8" s="89" t="s">
        <v>409</v>
      </c>
      <c r="C8" s="90" t="s">
        <v>410</v>
      </c>
      <c r="E8" s="83" t="s">
        <v>89</v>
      </c>
      <c r="F8" t="s">
        <v>90</v>
      </c>
      <c r="G8" s="84" t="s">
        <v>18</v>
      </c>
    </row>
    <row r="9" spans="2:7" ht="14.5" x14ac:dyDescent="0.35">
      <c r="B9" s="89" t="s">
        <v>83</v>
      </c>
      <c r="C9" s="90" t="s">
        <v>38</v>
      </c>
      <c r="E9" s="83" t="s">
        <v>91</v>
      </c>
      <c r="F9" t="s">
        <v>92</v>
      </c>
      <c r="G9" s="84" t="s">
        <v>18</v>
      </c>
    </row>
    <row r="10" spans="2:7" ht="14.5" x14ac:dyDescent="0.35">
      <c r="B10" s="89" t="s">
        <v>84</v>
      </c>
      <c r="C10" s="90" t="s">
        <v>85</v>
      </c>
      <c r="E10" s="83" t="s">
        <v>93</v>
      </c>
      <c r="F10" t="s">
        <v>94</v>
      </c>
      <c r="G10" s="84" t="s">
        <v>18</v>
      </c>
    </row>
    <row r="11" spans="2:7" ht="14.5" x14ac:dyDescent="0.35">
      <c r="B11" s="89" t="s">
        <v>411</v>
      </c>
      <c r="C11" s="90" t="s">
        <v>412</v>
      </c>
      <c r="E11" s="83" t="s">
        <v>95</v>
      </c>
      <c r="F11" t="s">
        <v>96</v>
      </c>
      <c r="G11" s="84" t="s">
        <v>28</v>
      </c>
    </row>
    <row r="12" spans="2:7" ht="14.5" x14ac:dyDescent="0.35">
      <c r="B12" s="89" t="s">
        <v>86</v>
      </c>
      <c r="C12" s="90" t="s">
        <v>87</v>
      </c>
      <c r="E12" s="83" t="s">
        <v>97</v>
      </c>
      <c r="F12" t="s">
        <v>98</v>
      </c>
      <c r="G12" s="84" t="s">
        <v>18</v>
      </c>
    </row>
    <row r="13" spans="2:7" ht="14.5" x14ac:dyDescent="0.35">
      <c r="B13" s="89" t="s">
        <v>88</v>
      </c>
      <c r="C13" s="90" t="s">
        <v>33</v>
      </c>
      <c r="E13" s="83" t="s">
        <v>112</v>
      </c>
      <c r="F13" t="s">
        <v>37</v>
      </c>
      <c r="G13" s="84" t="s">
        <v>11</v>
      </c>
    </row>
    <row r="14" spans="2:7" ht="14.5" x14ac:dyDescent="0.35">
      <c r="B14" s="89" t="s">
        <v>413</v>
      </c>
      <c r="C14" s="90" t="s">
        <v>414</v>
      </c>
      <c r="E14" s="83" t="s">
        <v>117</v>
      </c>
      <c r="F14" t="s">
        <v>34</v>
      </c>
      <c r="G14" s="84" t="s">
        <v>15</v>
      </c>
    </row>
    <row r="15" spans="2:7" ht="14.5" x14ac:dyDescent="0.35">
      <c r="B15" s="89" t="s">
        <v>415</v>
      </c>
      <c r="C15" s="90" t="s">
        <v>416</v>
      </c>
      <c r="E15" s="83" t="s">
        <v>126</v>
      </c>
      <c r="F15" t="s">
        <v>127</v>
      </c>
      <c r="G15" s="84" t="s">
        <v>16</v>
      </c>
    </row>
    <row r="16" spans="2:7" ht="14.5" x14ac:dyDescent="0.35">
      <c r="B16" s="89" t="s">
        <v>89</v>
      </c>
      <c r="C16" s="90" t="s">
        <v>90</v>
      </c>
      <c r="E16" s="83" t="s">
        <v>130</v>
      </c>
      <c r="F16" t="s">
        <v>131</v>
      </c>
      <c r="G16" s="84" t="s">
        <v>14</v>
      </c>
    </row>
    <row r="17" spans="2:7" ht="14.5" x14ac:dyDescent="0.35">
      <c r="B17" s="89" t="s">
        <v>91</v>
      </c>
      <c r="C17" s="90" t="s">
        <v>92</v>
      </c>
      <c r="E17" s="83" t="s">
        <v>132</v>
      </c>
      <c r="F17" t="s">
        <v>133</v>
      </c>
      <c r="G17" s="84" t="s">
        <v>13</v>
      </c>
    </row>
    <row r="18" spans="2:7" ht="14.5" x14ac:dyDescent="0.35">
      <c r="B18" s="89" t="s">
        <v>417</v>
      </c>
      <c r="C18" s="90" t="s">
        <v>418</v>
      </c>
      <c r="E18" s="83" t="s">
        <v>134</v>
      </c>
      <c r="F18" t="s">
        <v>135</v>
      </c>
      <c r="G18" s="84" t="s">
        <v>14</v>
      </c>
    </row>
    <row r="19" spans="2:7" ht="14.5" x14ac:dyDescent="0.35">
      <c r="B19" s="89" t="s">
        <v>419</v>
      </c>
      <c r="C19" s="90" t="s">
        <v>420</v>
      </c>
      <c r="E19" s="83" t="s">
        <v>136</v>
      </c>
      <c r="F19" t="s">
        <v>137</v>
      </c>
      <c r="G19" s="84" t="s">
        <v>14</v>
      </c>
    </row>
    <row r="20" spans="2:7" ht="14.5" x14ac:dyDescent="0.35">
      <c r="B20" s="89" t="s">
        <v>93</v>
      </c>
      <c r="C20" s="90" t="s">
        <v>94</v>
      </c>
      <c r="E20" s="83" t="s">
        <v>140</v>
      </c>
      <c r="F20" t="s">
        <v>141</v>
      </c>
      <c r="G20" s="84" t="s">
        <v>23</v>
      </c>
    </row>
    <row r="21" spans="2:7" ht="14.5" x14ac:dyDescent="0.35">
      <c r="B21" s="89" t="s">
        <v>95</v>
      </c>
      <c r="C21" s="90" t="s">
        <v>96</v>
      </c>
      <c r="E21" s="83" t="s">
        <v>142</v>
      </c>
      <c r="F21" t="s">
        <v>143</v>
      </c>
      <c r="G21" s="84" t="s">
        <v>29</v>
      </c>
    </row>
    <row r="22" spans="2:7" ht="14.5" x14ac:dyDescent="0.35">
      <c r="B22" s="89" t="s">
        <v>97</v>
      </c>
      <c r="C22" s="90" t="s">
        <v>98</v>
      </c>
      <c r="E22" s="83" t="s">
        <v>154</v>
      </c>
      <c r="F22" t="s">
        <v>155</v>
      </c>
      <c r="G22" s="84" t="s">
        <v>28</v>
      </c>
    </row>
    <row r="23" spans="2:7" ht="14.5" x14ac:dyDescent="0.35">
      <c r="B23" s="89" t="s">
        <v>99</v>
      </c>
      <c r="C23" s="90" t="s">
        <v>100</v>
      </c>
      <c r="E23" s="83" t="s">
        <v>160</v>
      </c>
      <c r="F23" t="s">
        <v>161</v>
      </c>
      <c r="G23" s="84" t="s">
        <v>12</v>
      </c>
    </row>
    <row r="24" spans="2:7" ht="14.5" x14ac:dyDescent="0.35">
      <c r="B24" s="89" t="s">
        <v>101</v>
      </c>
      <c r="C24" s="90" t="s">
        <v>102</v>
      </c>
      <c r="E24" s="83" t="s">
        <v>162</v>
      </c>
      <c r="F24" t="s">
        <v>163</v>
      </c>
      <c r="G24" s="84" t="s">
        <v>12</v>
      </c>
    </row>
    <row r="25" spans="2:7" ht="14.5" x14ac:dyDescent="0.35">
      <c r="B25" s="89" t="s">
        <v>103</v>
      </c>
      <c r="C25" s="90" t="s">
        <v>104</v>
      </c>
      <c r="E25" s="83" t="s">
        <v>164</v>
      </c>
      <c r="F25" t="s">
        <v>165</v>
      </c>
      <c r="G25" s="84" t="s">
        <v>24</v>
      </c>
    </row>
    <row r="26" spans="2:7" ht="14.5" x14ac:dyDescent="0.35">
      <c r="B26" s="89" t="s">
        <v>421</v>
      </c>
      <c r="C26" s="90" t="s">
        <v>422</v>
      </c>
      <c r="E26" s="83" t="s">
        <v>166</v>
      </c>
      <c r="F26" t="s">
        <v>167</v>
      </c>
      <c r="G26" s="84" t="s">
        <v>24</v>
      </c>
    </row>
    <row r="27" spans="2:7" ht="14.5" x14ac:dyDescent="0.35">
      <c r="B27" s="89" t="s">
        <v>105</v>
      </c>
      <c r="C27" s="90" t="s">
        <v>106</v>
      </c>
      <c r="E27" s="83" t="s">
        <v>168</v>
      </c>
      <c r="F27" t="s">
        <v>169</v>
      </c>
      <c r="G27" s="84" t="s">
        <v>25</v>
      </c>
    </row>
    <row r="28" spans="2:7" ht="14.5" x14ac:dyDescent="0.35">
      <c r="B28" s="89" t="s">
        <v>423</v>
      </c>
      <c r="C28" s="90" t="s">
        <v>424</v>
      </c>
      <c r="E28" s="83" t="s">
        <v>170</v>
      </c>
      <c r="F28" t="s">
        <v>171</v>
      </c>
      <c r="G28" s="84" t="s">
        <v>25</v>
      </c>
    </row>
    <row r="29" spans="2:7" ht="14.5" x14ac:dyDescent="0.35">
      <c r="B29" s="89" t="s">
        <v>107</v>
      </c>
      <c r="C29" s="90" t="s">
        <v>108</v>
      </c>
      <c r="E29" s="83" t="s">
        <v>172</v>
      </c>
      <c r="F29" t="s">
        <v>173</v>
      </c>
      <c r="G29" s="84" t="s">
        <v>12</v>
      </c>
    </row>
    <row r="30" spans="2:7" ht="14.5" x14ac:dyDescent="0.35">
      <c r="B30" s="89" t="s">
        <v>425</v>
      </c>
      <c r="C30" s="90" t="s">
        <v>426</v>
      </c>
      <c r="E30" s="83" t="s">
        <v>176</v>
      </c>
      <c r="F30" t="s">
        <v>177</v>
      </c>
      <c r="G30" s="84" t="s">
        <v>12</v>
      </c>
    </row>
    <row r="31" spans="2:7" ht="14.5" x14ac:dyDescent="0.35">
      <c r="B31" s="89" t="s">
        <v>427</v>
      </c>
      <c r="C31" s="90" t="s">
        <v>428</v>
      </c>
      <c r="E31" s="83" t="s">
        <v>178</v>
      </c>
      <c r="F31" t="s">
        <v>179</v>
      </c>
      <c r="G31" s="84" t="s">
        <v>12</v>
      </c>
    </row>
    <row r="32" spans="2:7" ht="14.5" x14ac:dyDescent="0.35">
      <c r="B32" s="89" t="s">
        <v>429</v>
      </c>
      <c r="C32" s="90" t="s">
        <v>430</v>
      </c>
      <c r="E32" s="83" t="s">
        <v>192</v>
      </c>
      <c r="F32" t="s">
        <v>193</v>
      </c>
      <c r="G32" s="84" t="s">
        <v>30</v>
      </c>
    </row>
    <row r="33" spans="2:7" ht="14.5" x14ac:dyDescent="0.35">
      <c r="B33" s="89" t="s">
        <v>431</v>
      </c>
      <c r="C33" s="90" t="s">
        <v>432</v>
      </c>
      <c r="E33" s="83" t="s">
        <v>194</v>
      </c>
      <c r="F33" t="s">
        <v>195</v>
      </c>
      <c r="G33" s="84" t="s">
        <v>30</v>
      </c>
    </row>
    <row r="34" spans="2:7" ht="14.5" x14ac:dyDescent="0.35">
      <c r="B34" s="89" t="s">
        <v>433</v>
      </c>
      <c r="C34" s="90" t="s">
        <v>434</v>
      </c>
      <c r="E34" s="83" t="s">
        <v>81</v>
      </c>
      <c r="F34" t="s">
        <v>82</v>
      </c>
      <c r="G34" s="84" t="s">
        <v>18</v>
      </c>
    </row>
    <row r="35" spans="2:7" ht="15" thickBot="1" x14ac:dyDescent="0.4">
      <c r="B35" s="89" t="s">
        <v>109</v>
      </c>
      <c r="C35" s="90" t="s">
        <v>110</v>
      </c>
      <c r="E35" s="85" t="s">
        <v>200</v>
      </c>
      <c r="F35" s="86" t="s">
        <v>201</v>
      </c>
      <c r="G35" s="87" t="s">
        <v>19</v>
      </c>
    </row>
    <row r="36" spans="2:7" x14ac:dyDescent="0.25">
      <c r="B36" s="89" t="s">
        <v>435</v>
      </c>
      <c r="C36" s="90" t="s">
        <v>436</v>
      </c>
    </row>
    <row r="37" spans="2:7" x14ac:dyDescent="0.25">
      <c r="B37" s="89" t="s">
        <v>112</v>
      </c>
      <c r="C37" s="90" t="s">
        <v>37</v>
      </c>
    </row>
    <row r="38" spans="2:7" x14ac:dyDescent="0.25">
      <c r="B38" s="89" t="s">
        <v>437</v>
      </c>
      <c r="C38" s="90" t="s">
        <v>438</v>
      </c>
    </row>
    <row r="39" spans="2:7" x14ac:dyDescent="0.25">
      <c r="B39" s="89" t="s">
        <v>439</v>
      </c>
      <c r="C39" s="90" t="s">
        <v>440</v>
      </c>
    </row>
    <row r="40" spans="2:7" x14ac:dyDescent="0.25">
      <c r="B40" s="89" t="s">
        <v>441</v>
      </c>
      <c r="C40" s="90" t="s">
        <v>442</v>
      </c>
    </row>
    <row r="41" spans="2:7" x14ac:dyDescent="0.25">
      <c r="B41" s="89" t="s">
        <v>113</v>
      </c>
      <c r="C41" s="90" t="s">
        <v>114</v>
      </c>
    </row>
    <row r="42" spans="2:7" x14ac:dyDescent="0.25">
      <c r="B42" s="89" t="s">
        <v>443</v>
      </c>
      <c r="C42" s="90" t="s">
        <v>444</v>
      </c>
    </row>
    <row r="43" spans="2:7" x14ac:dyDescent="0.25">
      <c r="B43" s="89" t="s">
        <v>200</v>
      </c>
      <c r="C43" s="90" t="s">
        <v>201</v>
      </c>
    </row>
    <row r="44" spans="2:7" x14ac:dyDescent="0.25">
      <c r="B44" s="89" t="s">
        <v>445</v>
      </c>
      <c r="C44" s="90" t="s">
        <v>446</v>
      </c>
    </row>
    <row r="45" spans="2:7" x14ac:dyDescent="0.25">
      <c r="B45" s="89" t="s">
        <v>447</v>
      </c>
      <c r="C45" s="90" t="s">
        <v>448</v>
      </c>
    </row>
    <row r="46" spans="2:7" x14ac:dyDescent="0.25">
      <c r="B46" s="89" t="s">
        <v>449</v>
      </c>
      <c r="C46" s="90" t="s">
        <v>450</v>
      </c>
    </row>
    <row r="47" spans="2:7" x14ac:dyDescent="0.25">
      <c r="B47" s="89" t="s">
        <v>451</v>
      </c>
      <c r="C47" s="90" t="s">
        <v>452</v>
      </c>
    </row>
    <row r="48" spans="2:7" x14ac:dyDescent="0.25">
      <c r="B48" s="89" t="s">
        <v>453</v>
      </c>
      <c r="C48" s="90" t="s">
        <v>454</v>
      </c>
    </row>
    <row r="49" spans="2:3" x14ac:dyDescent="0.25">
      <c r="B49" s="89" t="s">
        <v>455</v>
      </c>
      <c r="C49" s="90" t="s">
        <v>456</v>
      </c>
    </row>
    <row r="50" spans="2:3" x14ac:dyDescent="0.25">
      <c r="B50" s="89" t="s">
        <v>115</v>
      </c>
      <c r="C50" s="90" t="s">
        <v>116</v>
      </c>
    </row>
    <row r="51" spans="2:3" x14ac:dyDescent="0.25">
      <c r="B51" s="89" t="s">
        <v>457</v>
      </c>
      <c r="C51" s="90" t="s">
        <v>458</v>
      </c>
    </row>
    <row r="52" spans="2:3" x14ac:dyDescent="0.25">
      <c r="B52" s="89" t="s">
        <v>117</v>
      </c>
      <c r="C52" s="90" t="s">
        <v>34</v>
      </c>
    </row>
    <row r="53" spans="2:3" x14ac:dyDescent="0.25">
      <c r="B53" s="89" t="s">
        <v>459</v>
      </c>
      <c r="C53" s="90" t="s">
        <v>460</v>
      </c>
    </row>
    <row r="54" spans="2:3" x14ac:dyDescent="0.25">
      <c r="B54" s="89" t="s">
        <v>461</v>
      </c>
      <c r="C54" s="90" t="s">
        <v>462</v>
      </c>
    </row>
    <row r="55" spans="2:3" x14ac:dyDescent="0.25">
      <c r="B55" s="89" t="s">
        <v>463</v>
      </c>
      <c r="C55" s="90" t="s">
        <v>464</v>
      </c>
    </row>
    <row r="56" spans="2:3" x14ac:dyDescent="0.25">
      <c r="B56" s="89" t="s">
        <v>118</v>
      </c>
      <c r="C56" s="90" t="s">
        <v>36</v>
      </c>
    </row>
    <row r="57" spans="2:3" x14ac:dyDescent="0.25">
      <c r="B57" s="89" t="s">
        <v>465</v>
      </c>
      <c r="C57" s="90" t="s">
        <v>466</v>
      </c>
    </row>
    <row r="58" spans="2:3" x14ac:dyDescent="0.25">
      <c r="B58" s="89" t="s">
        <v>119</v>
      </c>
      <c r="C58" s="90" t="s">
        <v>120</v>
      </c>
    </row>
    <row r="59" spans="2:3" x14ac:dyDescent="0.25">
      <c r="B59" s="89" t="s">
        <v>467</v>
      </c>
      <c r="C59" s="90" t="s">
        <v>468</v>
      </c>
    </row>
    <row r="60" spans="2:3" x14ac:dyDescent="0.25">
      <c r="B60" s="89" t="s">
        <v>121</v>
      </c>
      <c r="C60" s="90" t="s">
        <v>122</v>
      </c>
    </row>
    <row r="61" spans="2:3" x14ac:dyDescent="0.25">
      <c r="B61" s="89" t="s">
        <v>469</v>
      </c>
      <c r="C61" s="90" t="s">
        <v>470</v>
      </c>
    </row>
    <row r="62" spans="2:3" x14ac:dyDescent="0.25">
      <c r="B62" s="89" t="s">
        <v>123</v>
      </c>
      <c r="C62" s="90" t="s">
        <v>124</v>
      </c>
    </row>
    <row r="63" spans="2:3" x14ac:dyDescent="0.25">
      <c r="B63" s="89" t="s">
        <v>471</v>
      </c>
      <c r="C63" s="90" t="s">
        <v>472</v>
      </c>
    </row>
    <row r="64" spans="2:3" x14ac:dyDescent="0.25">
      <c r="B64" s="89" t="s">
        <v>473</v>
      </c>
      <c r="C64" s="90" t="s">
        <v>474</v>
      </c>
    </row>
    <row r="65" spans="2:3" x14ac:dyDescent="0.25">
      <c r="B65" s="89" t="s">
        <v>475</v>
      </c>
      <c r="C65" s="90" t="s">
        <v>476</v>
      </c>
    </row>
    <row r="66" spans="2:3" x14ac:dyDescent="0.25">
      <c r="B66" s="89" t="s">
        <v>125</v>
      </c>
      <c r="C66" s="90" t="s">
        <v>6</v>
      </c>
    </row>
    <row r="67" spans="2:3" x14ac:dyDescent="0.25">
      <c r="B67" s="89" t="s">
        <v>126</v>
      </c>
      <c r="C67" s="90" t="s">
        <v>127</v>
      </c>
    </row>
    <row r="68" spans="2:3" x14ac:dyDescent="0.25">
      <c r="B68" s="89" t="s">
        <v>128</v>
      </c>
      <c r="C68" s="90" t="s">
        <v>129</v>
      </c>
    </row>
    <row r="69" spans="2:3" x14ac:dyDescent="0.25">
      <c r="B69" s="89" t="s">
        <v>477</v>
      </c>
      <c r="C69" s="90" t="s">
        <v>478</v>
      </c>
    </row>
    <row r="70" spans="2:3" x14ac:dyDescent="0.25">
      <c r="B70" s="89" t="s">
        <v>130</v>
      </c>
      <c r="C70" s="90" t="s">
        <v>131</v>
      </c>
    </row>
    <row r="71" spans="2:3" x14ac:dyDescent="0.25">
      <c r="B71" s="89" t="s">
        <v>479</v>
      </c>
      <c r="C71" s="90" t="s">
        <v>480</v>
      </c>
    </row>
    <row r="72" spans="2:3" x14ac:dyDescent="0.25">
      <c r="B72" s="89" t="s">
        <v>132</v>
      </c>
      <c r="C72" s="90" t="s">
        <v>133</v>
      </c>
    </row>
    <row r="73" spans="2:3" x14ac:dyDescent="0.25">
      <c r="B73" s="89" t="s">
        <v>134</v>
      </c>
      <c r="C73" s="90" t="s">
        <v>135</v>
      </c>
    </row>
    <row r="74" spans="2:3" x14ac:dyDescent="0.25">
      <c r="B74" s="89" t="s">
        <v>481</v>
      </c>
      <c r="C74" s="90" t="s">
        <v>482</v>
      </c>
    </row>
    <row r="75" spans="2:3" x14ac:dyDescent="0.25">
      <c r="B75" s="89" t="s">
        <v>483</v>
      </c>
      <c r="C75" s="90" t="s">
        <v>484</v>
      </c>
    </row>
    <row r="76" spans="2:3" x14ac:dyDescent="0.25">
      <c r="B76" s="89" t="s">
        <v>136</v>
      </c>
      <c r="C76" s="90" t="s">
        <v>137</v>
      </c>
    </row>
    <row r="77" spans="2:3" x14ac:dyDescent="0.25">
      <c r="B77" s="89" t="s">
        <v>138</v>
      </c>
      <c r="C77" s="90" t="s">
        <v>139</v>
      </c>
    </row>
    <row r="78" spans="2:3" x14ac:dyDescent="0.25">
      <c r="B78" s="89" t="s">
        <v>485</v>
      </c>
      <c r="C78" s="90" t="s">
        <v>486</v>
      </c>
    </row>
    <row r="79" spans="2:3" x14ac:dyDescent="0.25">
      <c r="B79" s="89" t="s">
        <v>487</v>
      </c>
      <c r="C79" s="90" t="s">
        <v>488</v>
      </c>
    </row>
    <row r="80" spans="2:3" x14ac:dyDescent="0.25">
      <c r="B80" s="89" t="s">
        <v>489</v>
      </c>
      <c r="C80" s="90" t="s">
        <v>490</v>
      </c>
    </row>
    <row r="81" spans="2:3" x14ac:dyDescent="0.25">
      <c r="B81" s="89" t="s">
        <v>491</v>
      </c>
      <c r="C81" s="90" t="s">
        <v>492</v>
      </c>
    </row>
    <row r="82" spans="2:3" x14ac:dyDescent="0.25">
      <c r="B82" s="89" t="s">
        <v>140</v>
      </c>
      <c r="C82" s="90" t="s">
        <v>141</v>
      </c>
    </row>
    <row r="83" spans="2:3" x14ac:dyDescent="0.25">
      <c r="B83" s="89" t="s">
        <v>493</v>
      </c>
      <c r="C83" s="90" t="s">
        <v>494</v>
      </c>
    </row>
    <row r="84" spans="2:3" x14ac:dyDescent="0.25">
      <c r="B84" s="89" t="s">
        <v>142</v>
      </c>
      <c r="C84" s="90" t="s">
        <v>143</v>
      </c>
    </row>
    <row r="85" spans="2:3" x14ac:dyDescent="0.25">
      <c r="B85" s="89" t="s">
        <v>495</v>
      </c>
      <c r="C85" s="90" t="s">
        <v>496</v>
      </c>
    </row>
    <row r="86" spans="2:3" x14ac:dyDescent="0.25">
      <c r="B86" s="89" t="s">
        <v>497</v>
      </c>
      <c r="C86" s="90" t="s">
        <v>498</v>
      </c>
    </row>
    <row r="87" spans="2:3" x14ac:dyDescent="0.25">
      <c r="B87" s="89" t="s">
        <v>499</v>
      </c>
      <c r="C87" s="90" t="s">
        <v>500</v>
      </c>
    </row>
    <row r="88" spans="2:3" x14ac:dyDescent="0.25">
      <c r="B88" s="89" t="s">
        <v>144</v>
      </c>
      <c r="C88" s="90" t="s">
        <v>145</v>
      </c>
    </row>
    <row r="89" spans="2:3" x14ac:dyDescent="0.25">
      <c r="B89" s="89" t="s">
        <v>146</v>
      </c>
      <c r="C89" s="90" t="s">
        <v>9</v>
      </c>
    </row>
    <row r="90" spans="2:3" x14ac:dyDescent="0.25">
      <c r="B90" s="89" t="s">
        <v>147</v>
      </c>
      <c r="C90" s="90" t="s">
        <v>148</v>
      </c>
    </row>
    <row r="91" spans="2:3" x14ac:dyDescent="0.25">
      <c r="B91" s="89" t="s">
        <v>149</v>
      </c>
      <c r="C91" s="90" t="s">
        <v>150</v>
      </c>
    </row>
    <row r="92" spans="2:3" x14ac:dyDescent="0.25">
      <c r="B92" s="89" t="s">
        <v>151</v>
      </c>
      <c r="C92" s="90" t="s">
        <v>35</v>
      </c>
    </row>
    <row r="93" spans="2:3" x14ac:dyDescent="0.25">
      <c r="B93" s="89" t="s">
        <v>152</v>
      </c>
      <c r="C93" s="90" t="s">
        <v>153</v>
      </c>
    </row>
    <row r="94" spans="2:3" x14ac:dyDescent="0.25">
      <c r="B94" s="89" t="s">
        <v>154</v>
      </c>
      <c r="C94" s="90" t="s">
        <v>155</v>
      </c>
    </row>
    <row r="95" spans="2:3" x14ac:dyDescent="0.25">
      <c r="B95" s="89" t="s">
        <v>156</v>
      </c>
      <c r="C95" s="90" t="s">
        <v>157</v>
      </c>
    </row>
    <row r="96" spans="2:3" x14ac:dyDescent="0.25">
      <c r="B96" s="89" t="s">
        <v>501</v>
      </c>
      <c r="C96" s="90" t="s">
        <v>502</v>
      </c>
    </row>
    <row r="97" spans="2:3" x14ac:dyDescent="0.25">
      <c r="B97" s="89" t="s">
        <v>503</v>
      </c>
      <c r="C97" s="90" t="s">
        <v>504</v>
      </c>
    </row>
    <row r="98" spans="2:3" x14ac:dyDescent="0.25">
      <c r="B98" s="89" t="s">
        <v>158</v>
      </c>
      <c r="C98" s="90" t="s">
        <v>159</v>
      </c>
    </row>
    <row r="99" spans="2:3" x14ac:dyDescent="0.25">
      <c r="B99" s="89" t="s">
        <v>505</v>
      </c>
      <c r="C99" s="90" t="s">
        <v>506</v>
      </c>
    </row>
    <row r="100" spans="2:3" x14ac:dyDescent="0.25">
      <c r="B100" s="89" t="s">
        <v>507</v>
      </c>
      <c r="C100" s="90" t="s">
        <v>508</v>
      </c>
    </row>
    <row r="101" spans="2:3" x14ac:dyDescent="0.25">
      <c r="B101" s="89" t="s">
        <v>509</v>
      </c>
      <c r="C101" s="90" t="s">
        <v>510</v>
      </c>
    </row>
    <row r="102" spans="2:3" x14ac:dyDescent="0.25">
      <c r="B102" s="89" t="s">
        <v>511</v>
      </c>
      <c r="C102" s="90" t="s">
        <v>512</v>
      </c>
    </row>
    <row r="103" spans="2:3" x14ac:dyDescent="0.25">
      <c r="B103" s="89" t="s">
        <v>513</v>
      </c>
      <c r="C103" s="90" t="s">
        <v>514</v>
      </c>
    </row>
    <row r="104" spans="2:3" x14ac:dyDescent="0.25">
      <c r="B104" s="89" t="s">
        <v>515</v>
      </c>
      <c r="C104" s="90" t="s">
        <v>516</v>
      </c>
    </row>
    <row r="105" spans="2:3" x14ac:dyDescent="0.25">
      <c r="B105" s="89" t="s">
        <v>517</v>
      </c>
      <c r="C105" s="90" t="s">
        <v>518</v>
      </c>
    </row>
    <row r="106" spans="2:3" x14ac:dyDescent="0.25">
      <c r="B106" s="89" t="s">
        <v>160</v>
      </c>
      <c r="C106" s="90" t="s">
        <v>161</v>
      </c>
    </row>
    <row r="107" spans="2:3" x14ac:dyDescent="0.25">
      <c r="B107" s="89" t="s">
        <v>519</v>
      </c>
      <c r="C107" s="90" t="s">
        <v>520</v>
      </c>
    </row>
    <row r="108" spans="2:3" x14ac:dyDescent="0.25">
      <c r="B108" s="89" t="s">
        <v>521</v>
      </c>
      <c r="C108" s="90" t="s">
        <v>522</v>
      </c>
    </row>
    <row r="109" spans="2:3" x14ac:dyDescent="0.25">
      <c r="B109" s="89" t="s">
        <v>523</v>
      </c>
      <c r="C109" s="90" t="s">
        <v>524</v>
      </c>
    </row>
    <row r="110" spans="2:3" x14ac:dyDescent="0.25">
      <c r="B110" s="89" t="s">
        <v>525</v>
      </c>
      <c r="C110" s="90" t="s">
        <v>526</v>
      </c>
    </row>
    <row r="111" spans="2:3" x14ac:dyDescent="0.25">
      <c r="B111" s="89" t="s">
        <v>527</v>
      </c>
      <c r="C111" s="90" t="s">
        <v>528</v>
      </c>
    </row>
    <row r="112" spans="2:3" x14ac:dyDescent="0.25">
      <c r="B112" s="89" t="s">
        <v>529</v>
      </c>
      <c r="C112" s="90" t="s">
        <v>530</v>
      </c>
    </row>
    <row r="113" spans="2:3" x14ac:dyDescent="0.25">
      <c r="B113" s="89" t="s">
        <v>162</v>
      </c>
      <c r="C113" s="90" t="s">
        <v>163</v>
      </c>
    </row>
    <row r="114" spans="2:3" x14ac:dyDescent="0.25">
      <c r="B114" s="89" t="s">
        <v>531</v>
      </c>
      <c r="C114" s="90" t="s">
        <v>342</v>
      </c>
    </row>
    <row r="115" spans="2:3" x14ac:dyDescent="0.25">
      <c r="B115" s="89" t="s">
        <v>532</v>
      </c>
      <c r="C115" s="90" t="s">
        <v>344</v>
      </c>
    </row>
    <row r="116" spans="2:3" x14ac:dyDescent="0.25">
      <c r="B116" s="89" t="s">
        <v>164</v>
      </c>
      <c r="C116" s="90" t="s">
        <v>165</v>
      </c>
    </row>
    <row r="117" spans="2:3" x14ac:dyDescent="0.25">
      <c r="B117" s="89" t="s">
        <v>533</v>
      </c>
      <c r="C117" s="90" t="s">
        <v>534</v>
      </c>
    </row>
    <row r="118" spans="2:3" x14ac:dyDescent="0.25">
      <c r="B118" s="89" t="s">
        <v>166</v>
      </c>
      <c r="C118" s="90" t="s">
        <v>167</v>
      </c>
    </row>
    <row r="119" spans="2:3" x14ac:dyDescent="0.25">
      <c r="B119" s="89" t="s">
        <v>535</v>
      </c>
      <c r="C119" s="90" t="s">
        <v>346</v>
      </c>
    </row>
    <row r="120" spans="2:3" x14ac:dyDescent="0.25">
      <c r="B120" s="89" t="s">
        <v>168</v>
      </c>
      <c r="C120" s="90" t="s">
        <v>169</v>
      </c>
    </row>
    <row r="121" spans="2:3" x14ac:dyDescent="0.25">
      <c r="B121" s="89" t="s">
        <v>170</v>
      </c>
      <c r="C121" s="90" t="s">
        <v>171</v>
      </c>
    </row>
    <row r="122" spans="2:3" x14ac:dyDescent="0.25">
      <c r="B122" s="89" t="s">
        <v>536</v>
      </c>
      <c r="C122" s="90" t="s">
        <v>348</v>
      </c>
    </row>
    <row r="123" spans="2:3" x14ac:dyDescent="0.25">
      <c r="B123" s="89" t="s">
        <v>172</v>
      </c>
      <c r="C123" s="90" t="s">
        <v>173</v>
      </c>
    </row>
    <row r="124" spans="2:3" x14ac:dyDescent="0.25">
      <c r="B124" s="89" t="s">
        <v>174</v>
      </c>
      <c r="C124" s="90" t="s">
        <v>175</v>
      </c>
    </row>
    <row r="125" spans="2:3" x14ac:dyDescent="0.25">
      <c r="B125" s="89" t="s">
        <v>176</v>
      </c>
      <c r="C125" s="90" t="s">
        <v>177</v>
      </c>
    </row>
    <row r="126" spans="2:3" x14ac:dyDescent="0.25">
      <c r="B126" s="89" t="s">
        <v>178</v>
      </c>
      <c r="C126" s="90" t="s">
        <v>179</v>
      </c>
    </row>
    <row r="127" spans="2:3" x14ac:dyDescent="0.25">
      <c r="B127" s="89" t="s">
        <v>537</v>
      </c>
      <c r="C127" s="90" t="s">
        <v>538</v>
      </c>
    </row>
    <row r="128" spans="2:3" x14ac:dyDescent="0.25">
      <c r="B128" s="89" t="s">
        <v>539</v>
      </c>
      <c r="C128" s="90" t="s">
        <v>540</v>
      </c>
    </row>
    <row r="129" spans="2:3" x14ac:dyDescent="0.25">
      <c r="B129" s="89" t="s">
        <v>541</v>
      </c>
      <c r="C129" s="90" t="s">
        <v>542</v>
      </c>
    </row>
    <row r="130" spans="2:3" x14ac:dyDescent="0.25">
      <c r="B130" s="89" t="s">
        <v>543</v>
      </c>
      <c r="C130" s="90" t="s">
        <v>544</v>
      </c>
    </row>
    <row r="131" spans="2:3" x14ac:dyDescent="0.25">
      <c r="B131" s="89" t="s">
        <v>545</v>
      </c>
      <c r="C131" s="90" t="s">
        <v>546</v>
      </c>
    </row>
    <row r="132" spans="2:3" x14ac:dyDescent="0.25">
      <c r="B132" s="89" t="s">
        <v>547</v>
      </c>
      <c r="C132" s="90" t="s">
        <v>548</v>
      </c>
    </row>
    <row r="133" spans="2:3" x14ac:dyDescent="0.25">
      <c r="B133" s="89" t="s">
        <v>180</v>
      </c>
      <c r="C133" s="90" t="s">
        <v>181</v>
      </c>
    </row>
    <row r="134" spans="2:3" x14ac:dyDescent="0.25">
      <c r="B134" s="89" t="s">
        <v>202</v>
      </c>
      <c r="C134" s="90" t="s">
        <v>203</v>
      </c>
    </row>
    <row r="135" spans="2:3" x14ac:dyDescent="0.25">
      <c r="B135" s="89" t="s">
        <v>549</v>
      </c>
      <c r="C135" s="90" t="s">
        <v>550</v>
      </c>
    </row>
    <row r="136" spans="2:3" x14ac:dyDescent="0.25">
      <c r="B136" s="89" t="s">
        <v>551</v>
      </c>
      <c r="C136" s="90" t="s">
        <v>552</v>
      </c>
    </row>
    <row r="137" spans="2:3" x14ac:dyDescent="0.25">
      <c r="B137" s="89" t="s">
        <v>553</v>
      </c>
      <c r="C137" s="90" t="s">
        <v>554</v>
      </c>
    </row>
    <row r="138" spans="2:3" x14ac:dyDescent="0.25">
      <c r="B138" s="89" t="s">
        <v>555</v>
      </c>
      <c r="C138" s="90" t="s">
        <v>556</v>
      </c>
    </row>
    <row r="139" spans="2:3" x14ac:dyDescent="0.25">
      <c r="B139" s="89" t="s">
        <v>557</v>
      </c>
      <c r="C139" s="90" t="s">
        <v>558</v>
      </c>
    </row>
    <row r="140" spans="2:3" x14ac:dyDescent="0.25">
      <c r="B140" s="89" t="s">
        <v>182</v>
      </c>
      <c r="C140" s="90" t="s">
        <v>183</v>
      </c>
    </row>
    <row r="141" spans="2:3" x14ac:dyDescent="0.25">
      <c r="B141" s="89" t="s">
        <v>204</v>
      </c>
      <c r="C141" s="90" t="s">
        <v>205</v>
      </c>
    </row>
    <row r="142" spans="2:3" x14ac:dyDescent="0.25">
      <c r="B142" s="89" t="s">
        <v>559</v>
      </c>
      <c r="C142" s="90" t="s">
        <v>560</v>
      </c>
    </row>
    <row r="143" spans="2:3" x14ac:dyDescent="0.25">
      <c r="B143" s="89" t="s">
        <v>561</v>
      </c>
      <c r="C143" s="90" t="s">
        <v>562</v>
      </c>
    </row>
    <row r="144" spans="2:3" x14ac:dyDescent="0.25">
      <c r="B144" s="89" t="s">
        <v>563</v>
      </c>
      <c r="C144" s="90" t="s">
        <v>564</v>
      </c>
    </row>
    <row r="145" spans="2:3" x14ac:dyDescent="0.25">
      <c r="B145" s="89" t="s">
        <v>184</v>
      </c>
      <c r="C145" s="90" t="s">
        <v>185</v>
      </c>
    </row>
    <row r="146" spans="2:3" x14ac:dyDescent="0.25">
      <c r="B146" s="89" t="s">
        <v>206</v>
      </c>
      <c r="C146" s="90" t="s">
        <v>207</v>
      </c>
    </row>
    <row r="147" spans="2:3" x14ac:dyDescent="0.25">
      <c r="B147" s="89" t="s">
        <v>565</v>
      </c>
      <c r="C147" s="90" t="s">
        <v>566</v>
      </c>
    </row>
    <row r="148" spans="2:3" x14ac:dyDescent="0.25">
      <c r="B148" s="89" t="s">
        <v>567</v>
      </c>
      <c r="C148" s="90" t="s">
        <v>568</v>
      </c>
    </row>
    <row r="149" spans="2:3" x14ac:dyDescent="0.25">
      <c r="B149" s="89" t="s">
        <v>569</v>
      </c>
      <c r="C149" s="90" t="s">
        <v>570</v>
      </c>
    </row>
    <row r="150" spans="2:3" x14ac:dyDescent="0.25">
      <c r="B150" s="89" t="s">
        <v>571</v>
      </c>
      <c r="C150" s="90" t="s">
        <v>572</v>
      </c>
    </row>
    <row r="151" spans="2:3" x14ac:dyDescent="0.25">
      <c r="B151" s="89" t="s">
        <v>208</v>
      </c>
      <c r="C151" s="90" t="s">
        <v>209</v>
      </c>
    </row>
    <row r="152" spans="2:3" x14ac:dyDescent="0.25">
      <c r="B152" s="89" t="s">
        <v>573</v>
      </c>
      <c r="C152" s="90" t="s">
        <v>574</v>
      </c>
    </row>
    <row r="153" spans="2:3" x14ac:dyDescent="0.25">
      <c r="B153" s="89" t="s">
        <v>210</v>
      </c>
      <c r="C153" s="90" t="s">
        <v>211</v>
      </c>
    </row>
    <row r="154" spans="2:3" x14ac:dyDescent="0.25">
      <c r="B154" s="89" t="s">
        <v>575</v>
      </c>
      <c r="C154" s="90" t="s">
        <v>576</v>
      </c>
    </row>
    <row r="155" spans="2:3" x14ac:dyDescent="0.25">
      <c r="B155" s="89" t="s">
        <v>186</v>
      </c>
      <c r="C155" s="90" t="s">
        <v>187</v>
      </c>
    </row>
    <row r="156" spans="2:3" x14ac:dyDescent="0.25">
      <c r="B156" s="89" t="s">
        <v>577</v>
      </c>
      <c r="C156" s="90" t="s">
        <v>578</v>
      </c>
    </row>
    <row r="157" spans="2:3" x14ac:dyDescent="0.25">
      <c r="B157" s="89" t="s">
        <v>579</v>
      </c>
      <c r="C157" s="90" t="s">
        <v>580</v>
      </c>
    </row>
    <row r="158" spans="2:3" x14ac:dyDescent="0.25">
      <c r="B158" s="89" t="s">
        <v>581</v>
      </c>
      <c r="C158" s="90" t="s">
        <v>582</v>
      </c>
    </row>
    <row r="159" spans="2:3" x14ac:dyDescent="0.25">
      <c r="B159" s="89" t="s">
        <v>188</v>
      </c>
      <c r="C159" s="90" t="s">
        <v>189</v>
      </c>
    </row>
    <row r="160" spans="2:3" x14ac:dyDescent="0.25">
      <c r="B160" s="89" t="s">
        <v>583</v>
      </c>
      <c r="C160" s="90" t="s">
        <v>584</v>
      </c>
    </row>
    <row r="161" spans="2:3" x14ac:dyDescent="0.25">
      <c r="B161" s="89" t="s">
        <v>585</v>
      </c>
      <c r="C161" s="90" t="s">
        <v>586</v>
      </c>
    </row>
    <row r="162" spans="2:3" x14ac:dyDescent="0.25">
      <c r="B162" s="89" t="s">
        <v>190</v>
      </c>
      <c r="C162" s="90" t="s">
        <v>191</v>
      </c>
    </row>
    <row r="163" spans="2:3" x14ac:dyDescent="0.25">
      <c r="B163" s="89" t="s">
        <v>192</v>
      </c>
      <c r="C163" s="90" t="s">
        <v>193</v>
      </c>
    </row>
    <row r="164" spans="2:3" x14ac:dyDescent="0.25">
      <c r="B164" s="89" t="s">
        <v>587</v>
      </c>
      <c r="C164" s="90" t="s">
        <v>588</v>
      </c>
    </row>
    <row r="165" spans="2:3" x14ac:dyDescent="0.25">
      <c r="B165" s="89" t="s">
        <v>589</v>
      </c>
      <c r="C165" s="90" t="s">
        <v>590</v>
      </c>
    </row>
    <row r="166" spans="2:3" x14ac:dyDescent="0.25">
      <c r="B166" s="89" t="s">
        <v>591</v>
      </c>
      <c r="C166" s="90" t="s">
        <v>592</v>
      </c>
    </row>
    <row r="167" spans="2:3" x14ac:dyDescent="0.25">
      <c r="B167" s="89" t="s">
        <v>194</v>
      </c>
      <c r="C167" s="90" t="s">
        <v>195</v>
      </c>
    </row>
    <row r="168" spans="2:3" x14ac:dyDescent="0.25">
      <c r="B168" s="89" t="s">
        <v>593</v>
      </c>
      <c r="C168" s="90" t="s">
        <v>594</v>
      </c>
    </row>
    <row r="169" spans="2:3" x14ac:dyDescent="0.25">
      <c r="B169" s="89" t="s">
        <v>196</v>
      </c>
      <c r="C169" s="90" t="s">
        <v>197</v>
      </c>
    </row>
    <row r="170" spans="2:3" x14ac:dyDescent="0.25">
      <c r="B170" s="89" t="s">
        <v>595</v>
      </c>
      <c r="C170" s="90" t="s">
        <v>596</v>
      </c>
    </row>
    <row r="171" spans="2:3" x14ac:dyDescent="0.25">
      <c r="B171" s="89" t="s">
        <v>597</v>
      </c>
      <c r="C171" s="90" t="s">
        <v>598</v>
      </c>
    </row>
    <row r="172" spans="2:3" x14ac:dyDescent="0.25">
      <c r="B172" s="89" t="s">
        <v>599</v>
      </c>
      <c r="C172" s="90" t="s">
        <v>600</v>
      </c>
    </row>
    <row r="173" spans="2:3" x14ac:dyDescent="0.25">
      <c r="B173" s="89" t="s">
        <v>601</v>
      </c>
      <c r="C173" s="90" t="s">
        <v>602</v>
      </c>
    </row>
    <row r="174" spans="2:3" ht="13" thickBot="1" x14ac:dyDescent="0.3">
      <c r="B174" s="91" t="s">
        <v>603</v>
      </c>
      <c r="C174" s="92" t="s">
        <v>604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DC8596-2FCA-4058-A1C6-18ABE17EB608}">
          <x14:formula1>
            <xm:f>Calculations!$A$55:$A$75</xm:f>
          </x14:formula1>
          <xm:sqref>G3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85"/>
  <sheetViews>
    <sheetView showGridLines="0" zoomScale="115" zoomScaleNormal="115" workbookViewId="0">
      <pane xSplit="3" ySplit="1" topLeftCell="P77" activePane="bottomRight" state="frozen"/>
      <selection activeCell="C2" sqref="C2"/>
      <selection pane="topRight" activeCell="C2" sqref="C2"/>
      <selection pane="bottomLeft" activeCell="C2" sqref="C2"/>
      <selection pane="bottomRight" activeCell="U83" sqref="U83"/>
    </sheetView>
  </sheetViews>
  <sheetFormatPr defaultColWidth="9.08984375" defaultRowHeight="10.5" x14ac:dyDescent="0.25"/>
  <cols>
    <col min="1" max="1" width="35.7265625" style="11" customWidth="1"/>
    <col min="2" max="2" width="35.7265625" style="64" customWidth="1"/>
    <col min="3" max="3" width="7.7265625" style="11" customWidth="1"/>
    <col min="4" max="54" width="11.7265625" style="11" customWidth="1"/>
    <col min="55" max="16384" width="9.08984375" style="11"/>
  </cols>
  <sheetData>
    <row r="1" spans="1:54" x14ac:dyDescent="0.25">
      <c r="A1" s="6" t="s">
        <v>212</v>
      </c>
      <c r="B1" s="58" t="s">
        <v>372</v>
      </c>
      <c r="C1" s="7" t="s">
        <v>213</v>
      </c>
      <c r="D1" s="8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9">
        <v>2017</v>
      </c>
      <c r="V1" s="9">
        <v>2018</v>
      </c>
      <c r="W1" s="9">
        <v>2019</v>
      </c>
      <c r="X1" s="9">
        <v>2020</v>
      </c>
      <c r="Y1" s="9">
        <v>2021</v>
      </c>
      <c r="Z1" s="9">
        <v>2022</v>
      </c>
      <c r="AA1" s="9">
        <v>2023</v>
      </c>
      <c r="AB1" s="9">
        <v>2024</v>
      </c>
      <c r="AC1" s="9">
        <v>2025</v>
      </c>
      <c r="AD1" s="9">
        <v>2026</v>
      </c>
      <c r="AE1" s="9">
        <v>2027</v>
      </c>
      <c r="AF1" s="9">
        <v>2028</v>
      </c>
      <c r="AG1" s="9">
        <v>2029</v>
      </c>
      <c r="AH1" s="9">
        <v>2030</v>
      </c>
      <c r="AI1" s="9">
        <v>2031</v>
      </c>
      <c r="AJ1" s="9">
        <v>2032</v>
      </c>
      <c r="AK1" s="9">
        <v>2033</v>
      </c>
      <c r="AL1" s="9">
        <v>2034</v>
      </c>
      <c r="AM1" s="9">
        <v>2035</v>
      </c>
      <c r="AN1" s="9">
        <v>2036</v>
      </c>
      <c r="AO1" s="9">
        <v>2037</v>
      </c>
      <c r="AP1" s="9">
        <v>2038</v>
      </c>
      <c r="AQ1" s="9">
        <v>2039</v>
      </c>
      <c r="AR1" s="9">
        <v>2040</v>
      </c>
      <c r="AS1" s="9">
        <v>2041</v>
      </c>
      <c r="AT1" s="9">
        <v>2042</v>
      </c>
      <c r="AU1" s="9">
        <v>2043</v>
      </c>
      <c r="AV1" s="9">
        <v>2044</v>
      </c>
      <c r="AW1" s="9">
        <v>2045</v>
      </c>
      <c r="AX1" s="9">
        <v>2046</v>
      </c>
      <c r="AY1" s="9">
        <v>2047</v>
      </c>
      <c r="AZ1" s="9">
        <v>2048</v>
      </c>
      <c r="BA1" s="9">
        <v>2049</v>
      </c>
      <c r="BB1" s="10">
        <v>2050</v>
      </c>
    </row>
    <row r="2" spans="1:54" x14ac:dyDescent="0.25">
      <c r="A2" s="12" t="s">
        <v>214</v>
      </c>
      <c r="B2" s="59"/>
      <c r="C2" s="13" t="s">
        <v>215</v>
      </c>
      <c r="D2" s="14">
        <v>1130216.6877554941</v>
      </c>
      <c r="E2" s="15">
        <v>1154234.9138682706</v>
      </c>
      <c r="F2" s="15">
        <v>1144263.7906399998</v>
      </c>
      <c r="G2" s="15">
        <v>1176390.3147799999</v>
      </c>
      <c r="H2" s="15">
        <v>1188341.6861099997</v>
      </c>
      <c r="I2" s="15">
        <v>1192158.1279972284</v>
      </c>
      <c r="J2" s="15">
        <v>1194025.6319999998</v>
      </c>
      <c r="K2" s="15">
        <v>1174483.0445699999</v>
      </c>
      <c r="L2" s="15">
        <v>1180543.8857299997</v>
      </c>
      <c r="M2" s="15">
        <v>1114181.4605700001</v>
      </c>
      <c r="N2" s="15">
        <v>1163435.9373555356</v>
      </c>
      <c r="O2" s="15">
        <v>1106082.5194719222</v>
      </c>
      <c r="P2" s="15">
        <v>1106762.9200583647</v>
      </c>
      <c r="Q2" s="15">
        <v>1106193.821616858</v>
      </c>
      <c r="R2" s="15">
        <v>1060261.9117871798</v>
      </c>
      <c r="S2" s="15">
        <v>1082527.5130433938</v>
      </c>
      <c r="T2" s="15">
        <v>1102491.7632036344</v>
      </c>
      <c r="U2" s="15">
        <v>1112129.8563362237</v>
      </c>
      <c r="V2" s="15">
        <v>1109906.0845335831</v>
      </c>
      <c r="W2" s="15">
        <v>1104914.2912606096</v>
      </c>
      <c r="X2" s="15">
        <v>1101912.8722251931</v>
      </c>
      <c r="Y2" s="15">
        <v>1101116.3445981583</v>
      </c>
      <c r="Z2" s="15">
        <v>1099704.6064223768</v>
      </c>
      <c r="AA2" s="15">
        <v>1094579.4126286041</v>
      </c>
      <c r="AB2" s="15">
        <v>1091077.2560698094</v>
      </c>
      <c r="AC2" s="15">
        <v>1089212.6985839328</v>
      </c>
      <c r="AD2" s="15">
        <v>1089697.5853240718</v>
      </c>
      <c r="AE2" s="15">
        <v>1090902.1045106361</v>
      </c>
      <c r="AF2" s="15">
        <v>1093628.7328714798</v>
      </c>
      <c r="AG2" s="15">
        <v>1095886.2759035232</v>
      </c>
      <c r="AH2" s="15">
        <v>1097692.3881734547</v>
      </c>
      <c r="AI2" s="15">
        <v>1100750.7884627101</v>
      </c>
      <c r="AJ2" s="15">
        <v>1101766.601273221</v>
      </c>
      <c r="AK2" s="15">
        <v>1101471.9695716274</v>
      </c>
      <c r="AL2" s="15">
        <v>1100065.5759584198</v>
      </c>
      <c r="AM2" s="15">
        <v>1098430.3578022455</v>
      </c>
      <c r="AN2" s="15">
        <v>1098053.4332834799</v>
      </c>
      <c r="AO2" s="15">
        <v>1097233.4062872767</v>
      </c>
      <c r="AP2" s="15">
        <v>1096290.2659883173</v>
      </c>
      <c r="AQ2" s="15">
        <v>1094805.1182961692</v>
      </c>
      <c r="AR2" s="15">
        <v>1093841.7771207651</v>
      </c>
      <c r="AS2" s="15">
        <v>1093745.4407120377</v>
      </c>
      <c r="AT2" s="15">
        <v>1093121.3013899596</v>
      </c>
      <c r="AU2" s="15">
        <v>1091231.6122496093</v>
      </c>
      <c r="AV2" s="15">
        <v>1089618.4638227993</v>
      </c>
      <c r="AW2" s="15">
        <v>1088781.7334640916</v>
      </c>
      <c r="AX2" s="15">
        <v>1088447.1081576534</v>
      </c>
      <c r="AY2" s="15">
        <v>1087055.6709502435</v>
      </c>
      <c r="AZ2" s="15">
        <v>1086670.0655335854</v>
      </c>
      <c r="BA2" s="15">
        <v>1085862.511770996</v>
      </c>
      <c r="BB2" s="16">
        <v>1084733.7982438356</v>
      </c>
    </row>
    <row r="3" spans="1:54" x14ac:dyDescent="0.25">
      <c r="A3" s="17" t="s">
        <v>216</v>
      </c>
      <c r="B3" s="60"/>
      <c r="C3" s="18" t="s">
        <v>217</v>
      </c>
      <c r="D3" s="19">
        <v>61941.776545958935</v>
      </c>
      <c r="E3" s="20">
        <v>58975.014319999951</v>
      </c>
      <c r="F3" s="20">
        <v>56669.907339999976</v>
      </c>
      <c r="G3" s="20">
        <v>57796.343080000013</v>
      </c>
      <c r="H3" s="20">
        <v>56198.292769999971</v>
      </c>
      <c r="I3" s="20">
        <v>53951.261525570386</v>
      </c>
      <c r="J3" s="20">
        <v>55549.027540000017</v>
      </c>
      <c r="K3" s="20">
        <v>54815.607369999983</v>
      </c>
      <c r="L3" s="20">
        <v>53271.782689999993</v>
      </c>
      <c r="M3" s="20">
        <v>43569.537629999999</v>
      </c>
      <c r="N3" s="20">
        <v>50098.00587006256</v>
      </c>
      <c r="O3" s="20">
        <v>48792.284347016743</v>
      </c>
      <c r="P3" s="20">
        <v>47747.400685003355</v>
      </c>
      <c r="Q3" s="20">
        <v>46974.503415900355</v>
      </c>
      <c r="R3" s="20">
        <v>46227.200103438037</v>
      </c>
      <c r="S3" s="20">
        <v>46284.154988875998</v>
      </c>
      <c r="T3" s="20">
        <v>46278.189814833393</v>
      </c>
      <c r="U3" s="20">
        <v>46677.761737186949</v>
      </c>
      <c r="V3" s="20">
        <v>44649.884693371663</v>
      </c>
      <c r="W3" s="20">
        <v>44216.38999550038</v>
      </c>
      <c r="X3" s="20">
        <v>43380.800009660699</v>
      </c>
      <c r="Y3" s="20">
        <v>42954.029646096664</v>
      </c>
      <c r="Z3" s="20">
        <v>42030.763335346637</v>
      </c>
      <c r="AA3" s="20">
        <v>40868.419939357038</v>
      </c>
      <c r="AB3" s="20">
        <v>39945.670038182223</v>
      </c>
      <c r="AC3" s="20">
        <v>39352.049325761916</v>
      </c>
      <c r="AD3" s="20">
        <v>38632.217078876762</v>
      </c>
      <c r="AE3" s="20">
        <v>38141.356213061757</v>
      </c>
      <c r="AF3" s="20">
        <v>37885.446357965338</v>
      </c>
      <c r="AG3" s="20">
        <v>37709.292007614829</v>
      </c>
      <c r="AH3" s="20">
        <v>37149.081928775231</v>
      </c>
      <c r="AI3" s="20">
        <v>36742.642920749116</v>
      </c>
      <c r="AJ3" s="20">
        <v>35872.002539707639</v>
      </c>
      <c r="AK3" s="20">
        <v>34613.874072722443</v>
      </c>
      <c r="AL3" s="20">
        <v>33531.805454406363</v>
      </c>
      <c r="AM3" s="20">
        <v>32493.636182968417</v>
      </c>
      <c r="AN3" s="20">
        <v>31853.86555642958</v>
      </c>
      <c r="AO3" s="20">
        <v>31014.574415924253</v>
      </c>
      <c r="AP3" s="20">
        <v>30131.996837182629</v>
      </c>
      <c r="AQ3" s="20">
        <v>29319.153783180744</v>
      </c>
      <c r="AR3" s="20">
        <v>28431.042470538934</v>
      </c>
      <c r="AS3" s="20">
        <v>27556.463115201914</v>
      </c>
      <c r="AT3" s="20">
        <v>26654.061555849697</v>
      </c>
      <c r="AU3" s="20">
        <v>25597.606737764629</v>
      </c>
      <c r="AV3" s="20">
        <v>24555.789275905609</v>
      </c>
      <c r="AW3" s="20">
        <v>23851.54458386777</v>
      </c>
      <c r="AX3" s="20">
        <v>23155.201389839753</v>
      </c>
      <c r="AY3" s="20">
        <v>21848.66076849262</v>
      </c>
      <c r="AZ3" s="20">
        <v>20942.759171971731</v>
      </c>
      <c r="BA3" s="20">
        <v>19591.409523790648</v>
      </c>
      <c r="BB3" s="21">
        <v>18410.411859029824</v>
      </c>
    </row>
    <row r="4" spans="1:54" x14ac:dyDescent="0.25">
      <c r="A4" s="22" t="s">
        <v>218</v>
      </c>
      <c r="B4" s="61"/>
      <c r="C4" s="23" t="s">
        <v>219</v>
      </c>
      <c r="D4" s="24">
        <v>55073.029119297469</v>
      </c>
      <c r="E4" s="25">
        <v>53542.523669999966</v>
      </c>
      <c r="F4" s="25">
        <v>51232.603829999985</v>
      </c>
      <c r="G4" s="25">
        <v>51747.05298</v>
      </c>
      <c r="H4" s="25">
        <v>50462.463639999965</v>
      </c>
      <c r="I4" s="25">
        <v>48941.129810875675</v>
      </c>
      <c r="J4" s="25">
        <v>50181.988720000001</v>
      </c>
      <c r="K4" s="25">
        <v>50286.116999999984</v>
      </c>
      <c r="L4" s="25">
        <v>48421.433110000005</v>
      </c>
      <c r="M4" s="25">
        <v>38878.135780000011</v>
      </c>
      <c r="N4" s="25">
        <v>45542.07663452105</v>
      </c>
      <c r="O4" s="25">
        <v>44056.142619642837</v>
      </c>
      <c r="P4" s="25">
        <v>43126.015086067375</v>
      </c>
      <c r="Q4" s="25">
        <v>42354.834220213073</v>
      </c>
      <c r="R4" s="25">
        <v>42007.912366582023</v>
      </c>
      <c r="S4" s="25">
        <v>42206.36075181848</v>
      </c>
      <c r="T4" s="25">
        <v>42125.575614359288</v>
      </c>
      <c r="U4" s="25">
        <v>42425.48646511291</v>
      </c>
      <c r="V4" s="25">
        <v>40460.938335398052</v>
      </c>
      <c r="W4" s="25">
        <v>40067.238421811271</v>
      </c>
      <c r="X4" s="25">
        <v>39292.258896134517</v>
      </c>
      <c r="Y4" s="25">
        <v>38867.181207605376</v>
      </c>
      <c r="Z4" s="25">
        <v>38130.193450977349</v>
      </c>
      <c r="AA4" s="25">
        <v>37150.196882508317</v>
      </c>
      <c r="AB4" s="25">
        <v>36451.96281061144</v>
      </c>
      <c r="AC4" s="25">
        <v>36013.314310480353</v>
      </c>
      <c r="AD4" s="25">
        <v>35590.896100797916</v>
      </c>
      <c r="AE4" s="25">
        <v>35309.834889445548</v>
      </c>
      <c r="AF4" s="25">
        <v>35164.593739626573</v>
      </c>
      <c r="AG4" s="25">
        <v>35073.652744624058</v>
      </c>
      <c r="AH4" s="25">
        <v>34614.750216532389</v>
      </c>
      <c r="AI4" s="25">
        <v>34265.493969678158</v>
      </c>
      <c r="AJ4" s="25">
        <v>33518.488080368246</v>
      </c>
      <c r="AK4" s="25">
        <v>32420.89231824534</v>
      </c>
      <c r="AL4" s="25">
        <v>31483.751952633254</v>
      </c>
      <c r="AM4" s="25">
        <v>30546.000519516896</v>
      </c>
      <c r="AN4" s="25">
        <v>29970.02927754584</v>
      </c>
      <c r="AO4" s="25">
        <v>29252.230513415976</v>
      </c>
      <c r="AP4" s="25">
        <v>28427.6057937685</v>
      </c>
      <c r="AQ4" s="25">
        <v>27705.114105876059</v>
      </c>
      <c r="AR4" s="25">
        <v>26898.876788991656</v>
      </c>
      <c r="AS4" s="25">
        <v>26115.769405242303</v>
      </c>
      <c r="AT4" s="25">
        <v>25337.940708426791</v>
      </c>
      <c r="AU4" s="25">
        <v>24377.775188946256</v>
      </c>
      <c r="AV4" s="25">
        <v>23458.908850981632</v>
      </c>
      <c r="AW4" s="25">
        <v>22806.260584180516</v>
      </c>
      <c r="AX4" s="25">
        <v>22152.182177534447</v>
      </c>
      <c r="AY4" s="25">
        <v>21011.388701071679</v>
      </c>
      <c r="AZ4" s="25">
        <v>20173.978267289254</v>
      </c>
      <c r="BA4" s="25">
        <v>18870.933477680504</v>
      </c>
      <c r="BB4" s="26">
        <v>17798.616079948013</v>
      </c>
    </row>
    <row r="5" spans="1:54" x14ac:dyDescent="0.25">
      <c r="A5" s="27" t="s">
        <v>32</v>
      </c>
      <c r="B5" s="61" t="s">
        <v>18</v>
      </c>
      <c r="C5" s="28" t="s">
        <v>220</v>
      </c>
      <c r="D5" s="29">
        <v>28935.370774671959</v>
      </c>
      <c r="E5" s="30">
        <v>29040.943029999969</v>
      </c>
      <c r="F5" s="30">
        <v>27734.139669999982</v>
      </c>
      <c r="G5" s="30">
        <v>27840.269459999996</v>
      </c>
      <c r="H5" s="30">
        <v>28590.284559999967</v>
      </c>
      <c r="I5" s="30">
        <v>29108.583805512168</v>
      </c>
      <c r="J5" s="30">
        <v>29822.015640000012</v>
      </c>
      <c r="K5" s="30">
        <v>30372.280079999982</v>
      </c>
      <c r="L5" s="30">
        <v>29815.185379999995</v>
      </c>
      <c r="M5" s="30">
        <v>24574.356790000009</v>
      </c>
      <c r="N5" s="30">
        <v>29729.669394079552</v>
      </c>
      <c r="O5" s="30">
        <v>28519.567711021653</v>
      </c>
      <c r="P5" s="30">
        <v>29013.780411857573</v>
      </c>
      <c r="Q5" s="30">
        <v>28601.43922716314</v>
      </c>
      <c r="R5" s="30">
        <v>28835.405499442142</v>
      </c>
      <c r="S5" s="30">
        <v>29534.832838852621</v>
      </c>
      <c r="T5" s="30">
        <v>29777.680264124345</v>
      </c>
      <c r="U5" s="30">
        <v>29896.43583217647</v>
      </c>
      <c r="V5" s="30">
        <v>28655.730491187602</v>
      </c>
      <c r="W5" s="30">
        <v>28437.567153480224</v>
      </c>
      <c r="X5" s="30">
        <v>27884.349573541764</v>
      </c>
      <c r="Y5" s="30">
        <v>27510.713328340775</v>
      </c>
      <c r="Z5" s="30">
        <v>26932.522074917211</v>
      </c>
      <c r="AA5" s="30">
        <v>26200.891753577675</v>
      </c>
      <c r="AB5" s="30">
        <v>25646.22784464106</v>
      </c>
      <c r="AC5" s="30">
        <v>25283.938381045857</v>
      </c>
      <c r="AD5" s="30">
        <v>24921.669908439751</v>
      </c>
      <c r="AE5" s="30">
        <v>24673.167966442845</v>
      </c>
      <c r="AF5" s="30">
        <v>24502.51183118088</v>
      </c>
      <c r="AG5" s="30">
        <v>24448.739033459799</v>
      </c>
      <c r="AH5" s="30">
        <v>24092.267552717909</v>
      </c>
      <c r="AI5" s="30">
        <v>23787.842527055658</v>
      </c>
      <c r="AJ5" s="30">
        <v>23169.332472589969</v>
      </c>
      <c r="AK5" s="30">
        <v>22269.510230046664</v>
      </c>
      <c r="AL5" s="30">
        <v>21537.277712074629</v>
      </c>
      <c r="AM5" s="30">
        <v>20772.899742804293</v>
      </c>
      <c r="AN5" s="30">
        <v>20286.662615426423</v>
      </c>
      <c r="AO5" s="30">
        <v>19700.956591540264</v>
      </c>
      <c r="AP5" s="30">
        <v>19055.705777908293</v>
      </c>
      <c r="AQ5" s="30">
        <v>18498.280339274621</v>
      </c>
      <c r="AR5" s="30">
        <v>17863.496107625975</v>
      </c>
      <c r="AS5" s="30">
        <v>17218.080337699706</v>
      </c>
      <c r="AT5" s="30">
        <v>16610.437740244826</v>
      </c>
      <c r="AU5" s="30">
        <v>15853.847055423648</v>
      </c>
      <c r="AV5" s="30">
        <v>15220.93505190231</v>
      </c>
      <c r="AW5" s="30">
        <v>14760.042961296025</v>
      </c>
      <c r="AX5" s="30">
        <v>14345.659130635604</v>
      </c>
      <c r="AY5" s="30">
        <v>13669.799938387596</v>
      </c>
      <c r="AZ5" s="30">
        <v>13118.015199929518</v>
      </c>
      <c r="BA5" s="30">
        <v>12398.602243595567</v>
      </c>
      <c r="BB5" s="31">
        <v>11889.326347832537</v>
      </c>
    </row>
    <row r="6" spans="1:54" x14ac:dyDescent="0.25">
      <c r="A6" s="32" t="s">
        <v>82</v>
      </c>
      <c r="B6" s="61"/>
      <c r="C6" s="33" t="s">
        <v>221</v>
      </c>
      <c r="D6" s="34">
        <v>94.779237666537398</v>
      </c>
      <c r="E6" s="35">
        <v>96.449400000000253</v>
      </c>
      <c r="F6" s="35">
        <v>359.39405000002137</v>
      </c>
      <c r="G6" s="35">
        <v>1150.0333500000095</v>
      </c>
      <c r="H6" s="35">
        <v>826.53236999997534</v>
      </c>
      <c r="I6" s="35">
        <v>1009.1667629405258</v>
      </c>
      <c r="J6" s="35">
        <v>1065.8192100000051</v>
      </c>
      <c r="K6" s="35">
        <v>1111.206730000011</v>
      </c>
      <c r="L6" s="35">
        <v>1165.2053500000029</v>
      </c>
      <c r="M6" s="35">
        <v>914.49144999999635</v>
      </c>
      <c r="N6" s="35">
        <v>1183.7749865604817</v>
      </c>
      <c r="O6" s="35">
        <v>2259.2331703775999</v>
      </c>
      <c r="P6" s="35">
        <v>2324.9593942562369</v>
      </c>
      <c r="Q6" s="35">
        <v>2488.139413424432</v>
      </c>
      <c r="R6" s="35">
        <v>1855.2230281320099</v>
      </c>
      <c r="S6" s="35">
        <v>2106.3044880362354</v>
      </c>
      <c r="T6" s="35">
        <v>2090.4095294894473</v>
      </c>
      <c r="U6" s="35">
        <v>2117.5846025479527</v>
      </c>
      <c r="V6" s="35">
        <v>2031.6312316726733</v>
      </c>
      <c r="W6" s="35">
        <v>2007.5426214610636</v>
      </c>
      <c r="X6" s="35">
        <v>1971.4435195590274</v>
      </c>
      <c r="Y6" s="35">
        <v>1954.5546426202129</v>
      </c>
      <c r="Z6" s="35">
        <v>1909.845296756115</v>
      </c>
      <c r="AA6" s="35">
        <v>1825.4930326723043</v>
      </c>
      <c r="AB6" s="35">
        <v>1772.7702670874189</v>
      </c>
      <c r="AC6" s="35">
        <v>1729.5711504287735</v>
      </c>
      <c r="AD6" s="35">
        <v>1712.1464288422014</v>
      </c>
      <c r="AE6" s="35">
        <v>1701.081629555697</v>
      </c>
      <c r="AF6" s="35">
        <v>1703.0140139350385</v>
      </c>
      <c r="AG6" s="35">
        <v>1701.3314708099597</v>
      </c>
      <c r="AH6" s="35">
        <v>1687.760196690823</v>
      </c>
      <c r="AI6" s="35">
        <v>1670.3184828961209</v>
      </c>
      <c r="AJ6" s="35">
        <v>1640.0965599876276</v>
      </c>
      <c r="AK6" s="35">
        <v>1572.1126603141829</v>
      </c>
      <c r="AL6" s="35">
        <v>1523.1072597305867</v>
      </c>
      <c r="AM6" s="35">
        <v>1464.3300691003687</v>
      </c>
      <c r="AN6" s="35">
        <v>1446.8754786297739</v>
      </c>
      <c r="AO6" s="35">
        <v>1416.3499771583852</v>
      </c>
      <c r="AP6" s="35">
        <v>1378.0625069790967</v>
      </c>
      <c r="AQ6" s="35">
        <v>1347.2653211601125</v>
      </c>
      <c r="AR6" s="35">
        <v>1322.7348824451062</v>
      </c>
      <c r="AS6" s="35">
        <v>1285.2170329088583</v>
      </c>
      <c r="AT6" s="35">
        <v>1264.4811715501178</v>
      </c>
      <c r="AU6" s="35">
        <v>1233.1457759200562</v>
      </c>
      <c r="AV6" s="35">
        <v>1205.45424730953</v>
      </c>
      <c r="AW6" s="35">
        <v>1184.3579284747539</v>
      </c>
      <c r="AX6" s="35">
        <v>1165.1267633532264</v>
      </c>
      <c r="AY6" s="35">
        <v>1139.2091306205673</v>
      </c>
      <c r="AZ6" s="35">
        <v>1100.2768470576509</v>
      </c>
      <c r="BA6" s="35">
        <v>1044.4533963047318</v>
      </c>
      <c r="BB6" s="36">
        <v>1019.622972378766</v>
      </c>
    </row>
    <row r="7" spans="1:54" x14ac:dyDescent="0.25">
      <c r="A7" s="32" t="s">
        <v>222</v>
      </c>
      <c r="B7" s="61"/>
      <c r="C7" s="33" t="s">
        <v>223</v>
      </c>
      <c r="D7" s="34">
        <v>1345.6800962039281</v>
      </c>
      <c r="E7" s="35">
        <v>1803.6961799999974</v>
      </c>
      <c r="F7" s="35">
        <v>1672.1626199999691</v>
      </c>
      <c r="G7" s="35">
        <v>1821.2436900000009</v>
      </c>
      <c r="H7" s="35">
        <v>2110.0307199999993</v>
      </c>
      <c r="I7" s="35">
        <v>2280.2840396981073</v>
      </c>
      <c r="J7" s="35">
        <v>2144.3199000000131</v>
      </c>
      <c r="K7" s="35">
        <v>2408.219669999984</v>
      </c>
      <c r="L7" s="35">
        <v>2098.1590699999956</v>
      </c>
      <c r="M7" s="35">
        <v>1586.495190000014</v>
      </c>
      <c r="N7" s="35">
        <v>1728.0488729190449</v>
      </c>
      <c r="O7" s="35">
        <v>2039.5392087271064</v>
      </c>
      <c r="P7" s="35">
        <v>2314.1172876191299</v>
      </c>
      <c r="Q7" s="35">
        <v>2644.7357248508733</v>
      </c>
      <c r="R7" s="35">
        <v>2842.0093209204947</v>
      </c>
      <c r="S7" s="35">
        <v>2844.155162755962</v>
      </c>
      <c r="T7" s="35">
        <v>2535.206456423949</v>
      </c>
      <c r="U7" s="35">
        <v>2488.4987039913849</v>
      </c>
      <c r="V7" s="35">
        <v>2396.8741497439219</v>
      </c>
      <c r="W7" s="35">
        <v>2351.1370076880648</v>
      </c>
      <c r="X7" s="35">
        <v>2302.6220409509533</v>
      </c>
      <c r="Y7" s="35">
        <v>2289.7276253702257</v>
      </c>
      <c r="Z7" s="35">
        <v>2275.190805300912</v>
      </c>
      <c r="AA7" s="35">
        <v>2165.8147611274499</v>
      </c>
      <c r="AB7" s="35">
        <v>2147.5712750143948</v>
      </c>
      <c r="AC7" s="35">
        <v>2145.7619320275817</v>
      </c>
      <c r="AD7" s="35">
        <v>2153.2721285488333</v>
      </c>
      <c r="AE7" s="35">
        <v>2163.5125103023311</v>
      </c>
      <c r="AF7" s="35">
        <v>2171.5222446202406</v>
      </c>
      <c r="AG7" s="35">
        <v>2165.8961305499365</v>
      </c>
      <c r="AH7" s="35">
        <v>2146.2318585406724</v>
      </c>
      <c r="AI7" s="35">
        <v>2139.9514485116142</v>
      </c>
      <c r="AJ7" s="35">
        <v>2129.2860163299447</v>
      </c>
      <c r="AK7" s="35">
        <v>2094.0880908630866</v>
      </c>
      <c r="AL7" s="35">
        <v>2056.4596943240908</v>
      </c>
      <c r="AM7" s="35">
        <v>2024.5131595811895</v>
      </c>
      <c r="AN7" s="35">
        <v>2005.1615129657796</v>
      </c>
      <c r="AO7" s="35">
        <v>1989.54729272697</v>
      </c>
      <c r="AP7" s="35">
        <v>1954.0707652527162</v>
      </c>
      <c r="AQ7" s="35">
        <v>1929.2364004716717</v>
      </c>
      <c r="AR7" s="35">
        <v>1907.2606724665363</v>
      </c>
      <c r="AS7" s="35">
        <v>1888.1510620617673</v>
      </c>
      <c r="AT7" s="35">
        <v>1871.0079069554954</v>
      </c>
      <c r="AU7" s="35">
        <v>1847.3202498984795</v>
      </c>
      <c r="AV7" s="35">
        <v>1818.6388723610344</v>
      </c>
      <c r="AW7" s="35">
        <v>1791.8507327072634</v>
      </c>
      <c r="AX7" s="35">
        <v>1768.4046478460141</v>
      </c>
      <c r="AY7" s="35">
        <v>1700.5142526692143</v>
      </c>
      <c r="AZ7" s="35">
        <v>1677.6774684588111</v>
      </c>
      <c r="BA7" s="35">
        <v>1600.9803544429355</v>
      </c>
      <c r="BB7" s="36">
        <v>1577.9660538314893</v>
      </c>
    </row>
    <row r="8" spans="1:54" x14ac:dyDescent="0.25">
      <c r="A8" s="32" t="s">
        <v>224</v>
      </c>
      <c r="B8" s="61"/>
      <c r="C8" s="33" t="s">
        <v>225</v>
      </c>
      <c r="D8" s="34">
        <v>27173.57335282291</v>
      </c>
      <c r="E8" s="35">
        <v>26847.263329999976</v>
      </c>
      <c r="F8" s="35">
        <v>25408.55077999999</v>
      </c>
      <c r="G8" s="35">
        <v>24563.662749999989</v>
      </c>
      <c r="H8" s="35">
        <v>25327.585819999993</v>
      </c>
      <c r="I8" s="35">
        <v>25330.28308173595</v>
      </c>
      <c r="J8" s="35">
        <v>26024.494669999993</v>
      </c>
      <c r="K8" s="35">
        <v>26494.562219999996</v>
      </c>
      <c r="L8" s="35">
        <v>26082.473629999993</v>
      </c>
      <c r="M8" s="35">
        <v>21792.738639999996</v>
      </c>
      <c r="N8" s="35">
        <v>26480.67908463427</v>
      </c>
      <c r="O8" s="35">
        <v>23974.356661997186</v>
      </c>
      <c r="P8" s="35">
        <v>24035.362746996678</v>
      </c>
      <c r="Q8" s="35">
        <v>23151.421299580896</v>
      </c>
      <c r="R8" s="35">
        <v>23806.881346823666</v>
      </c>
      <c r="S8" s="35">
        <v>24198.194443632321</v>
      </c>
      <c r="T8" s="35">
        <v>24761.943837106788</v>
      </c>
      <c r="U8" s="35">
        <v>24895.145251937833</v>
      </c>
      <c r="V8" s="35">
        <v>23852.159320397786</v>
      </c>
      <c r="W8" s="35">
        <v>23712.750146438757</v>
      </c>
      <c r="X8" s="35">
        <v>23248.886313886116</v>
      </c>
      <c r="Y8" s="35">
        <v>22906.678952415587</v>
      </c>
      <c r="Z8" s="35">
        <v>22391.695850564913</v>
      </c>
      <c r="AA8" s="35">
        <v>21840.151387456397</v>
      </c>
      <c r="AB8" s="35">
        <v>21366.90067346927</v>
      </c>
      <c r="AC8" s="35">
        <v>21053.187441368853</v>
      </c>
      <c r="AD8" s="35">
        <v>20702.460299245278</v>
      </c>
      <c r="AE8" s="35">
        <v>20454.01255552626</v>
      </c>
      <c r="AF8" s="35">
        <v>20278.543808483792</v>
      </c>
      <c r="AG8" s="35">
        <v>20235.683290306573</v>
      </c>
      <c r="AH8" s="35">
        <v>19930.560726224314</v>
      </c>
      <c r="AI8" s="35">
        <v>19657.791154357179</v>
      </c>
      <c r="AJ8" s="35">
        <v>19085.027656443483</v>
      </c>
      <c r="AK8" s="35">
        <v>18314.919711473798</v>
      </c>
      <c r="AL8" s="35">
        <v>17676.920922002548</v>
      </c>
      <c r="AM8" s="35">
        <v>17014.897571792841</v>
      </c>
      <c r="AN8" s="35">
        <v>16573.145538696099</v>
      </c>
      <c r="AO8" s="35">
        <v>16042.784353107691</v>
      </c>
      <c r="AP8" s="35">
        <v>15477.947278873184</v>
      </c>
      <c r="AQ8" s="35">
        <v>14985.322105331436</v>
      </c>
      <c r="AR8" s="35">
        <v>14409.58254659918</v>
      </c>
      <c r="AS8" s="35">
        <v>13830.965222210269</v>
      </c>
      <c r="AT8" s="35">
        <v>13278.754153747021</v>
      </c>
      <c r="AU8" s="35">
        <v>12586.88458270002</v>
      </c>
      <c r="AV8" s="35">
        <v>12023.574289649263</v>
      </c>
      <c r="AW8" s="35">
        <v>11619.755463036838</v>
      </c>
      <c r="AX8" s="35">
        <v>11262.442765035648</v>
      </c>
      <c r="AY8" s="35">
        <v>10687.099380994543</v>
      </c>
      <c r="AZ8" s="35">
        <v>10201.965042756272</v>
      </c>
      <c r="BA8" s="35">
        <v>9619.4734085061882</v>
      </c>
      <c r="BB8" s="36">
        <v>9195.0223983906617</v>
      </c>
    </row>
    <row r="9" spans="1:54" x14ac:dyDescent="0.25">
      <c r="A9" s="32" t="s">
        <v>226</v>
      </c>
      <c r="B9" s="61"/>
      <c r="C9" s="33" t="s">
        <v>227</v>
      </c>
      <c r="D9" s="34">
        <v>321.33808797858717</v>
      </c>
      <c r="E9" s="35">
        <v>293.53411999999679</v>
      </c>
      <c r="F9" s="35">
        <v>294.03222</v>
      </c>
      <c r="G9" s="35">
        <v>305.32966999999996</v>
      </c>
      <c r="H9" s="35">
        <v>326.13564999999994</v>
      </c>
      <c r="I9" s="35">
        <v>488.84992113758329</v>
      </c>
      <c r="J9" s="35">
        <v>587.38186000000007</v>
      </c>
      <c r="K9" s="35">
        <v>358.29146000000009</v>
      </c>
      <c r="L9" s="35">
        <v>469.34733</v>
      </c>
      <c r="M9" s="35">
        <v>280.63150999999993</v>
      </c>
      <c r="N9" s="35">
        <v>337.16644996575678</v>
      </c>
      <c r="O9" s="35">
        <v>246.43866991976341</v>
      </c>
      <c r="P9" s="35">
        <v>339.34098298552595</v>
      </c>
      <c r="Q9" s="35">
        <v>317.14278930694815</v>
      </c>
      <c r="R9" s="35">
        <v>331.2918035659693</v>
      </c>
      <c r="S9" s="35">
        <v>386.17874442810177</v>
      </c>
      <c r="T9" s="35">
        <v>390.12044110415695</v>
      </c>
      <c r="U9" s="35">
        <v>395.20727369929779</v>
      </c>
      <c r="V9" s="35">
        <v>375.06578937322246</v>
      </c>
      <c r="W9" s="35">
        <v>366.13737789233954</v>
      </c>
      <c r="X9" s="35">
        <v>361.39769914566438</v>
      </c>
      <c r="Y9" s="35">
        <v>359.75210793474889</v>
      </c>
      <c r="Z9" s="35">
        <v>355.79012229527888</v>
      </c>
      <c r="AA9" s="35">
        <v>369.43257232152752</v>
      </c>
      <c r="AB9" s="35">
        <v>358.98562906997603</v>
      </c>
      <c r="AC9" s="35">
        <v>355.41785722064742</v>
      </c>
      <c r="AD9" s="35">
        <v>353.79105180344027</v>
      </c>
      <c r="AE9" s="35">
        <v>354.56127105855666</v>
      </c>
      <c r="AF9" s="35">
        <v>349.4317641418175</v>
      </c>
      <c r="AG9" s="35">
        <v>345.82814179332854</v>
      </c>
      <c r="AH9" s="35">
        <v>327.71477126209936</v>
      </c>
      <c r="AI9" s="35">
        <v>319.78144129075105</v>
      </c>
      <c r="AJ9" s="35">
        <v>314.92223982891704</v>
      </c>
      <c r="AK9" s="35">
        <v>288.38976739559604</v>
      </c>
      <c r="AL9" s="35">
        <v>280.7898360174047</v>
      </c>
      <c r="AM9" s="35">
        <v>269.15894232989166</v>
      </c>
      <c r="AN9" s="35">
        <v>261.48008513476992</v>
      </c>
      <c r="AO9" s="35">
        <v>252.27496854722074</v>
      </c>
      <c r="AP9" s="35">
        <v>245.62522680329306</v>
      </c>
      <c r="AQ9" s="35">
        <v>236.45651231140621</v>
      </c>
      <c r="AR9" s="35">
        <v>223.91800611515163</v>
      </c>
      <c r="AS9" s="35">
        <v>213.74702051881158</v>
      </c>
      <c r="AT9" s="35">
        <v>196.19450799219081</v>
      </c>
      <c r="AU9" s="35">
        <v>186.49644690509092</v>
      </c>
      <c r="AV9" s="35">
        <v>173.26764258248673</v>
      </c>
      <c r="AW9" s="35">
        <v>164.07883707716726</v>
      </c>
      <c r="AX9" s="35">
        <v>149.68495440071604</v>
      </c>
      <c r="AY9" s="35">
        <v>142.97717410327132</v>
      </c>
      <c r="AZ9" s="35">
        <v>138.0958416567866</v>
      </c>
      <c r="BA9" s="35">
        <v>133.69508434171445</v>
      </c>
      <c r="BB9" s="36">
        <v>96.714923231621015</v>
      </c>
    </row>
    <row r="10" spans="1:54" x14ac:dyDescent="0.25">
      <c r="A10" s="27" t="s">
        <v>228</v>
      </c>
      <c r="B10" s="61" t="s">
        <v>18</v>
      </c>
      <c r="C10" s="28" t="s">
        <v>229</v>
      </c>
      <c r="D10" s="29">
        <v>639.64858927479088</v>
      </c>
      <c r="E10" s="30">
        <v>544.49315000000001</v>
      </c>
      <c r="F10" s="30">
        <v>501.79467999999986</v>
      </c>
      <c r="G10" s="30">
        <v>431.80232999999998</v>
      </c>
      <c r="H10" s="30">
        <v>371.59991999999988</v>
      </c>
      <c r="I10" s="30">
        <v>350.6014074739204</v>
      </c>
      <c r="J10" s="30">
        <v>344.40206999999998</v>
      </c>
      <c r="K10" s="30">
        <v>316.39793000000003</v>
      </c>
      <c r="L10" s="30">
        <v>374.40741000000008</v>
      </c>
      <c r="M10" s="30">
        <v>326.20166000000006</v>
      </c>
      <c r="N10" s="30">
        <v>548.65237926100292</v>
      </c>
      <c r="O10" s="30">
        <v>422.71050258478118</v>
      </c>
      <c r="P10" s="30">
        <v>354.08928503932856</v>
      </c>
      <c r="Q10" s="30">
        <v>371.59701731704951</v>
      </c>
      <c r="R10" s="30">
        <v>284.15458518875903</v>
      </c>
      <c r="S10" s="30">
        <v>302.97522528772151</v>
      </c>
      <c r="T10" s="30">
        <v>328.67276955611771</v>
      </c>
      <c r="U10" s="30">
        <v>330.8439320995351</v>
      </c>
      <c r="V10" s="30">
        <v>340.58291842865378</v>
      </c>
      <c r="W10" s="30">
        <v>346.10348914698972</v>
      </c>
      <c r="X10" s="30">
        <v>350.18041445747474</v>
      </c>
      <c r="Y10" s="30">
        <v>358.28335381263332</v>
      </c>
      <c r="Z10" s="30">
        <v>344.60213781867895</v>
      </c>
      <c r="AA10" s="30">
        <v>284.87052819121743</v>
      </c>
      <c r="AB10" s="30">
        <v>247.31040385793852</v>
      </c>
      <c r="AC10" s="30">
        <v>213.4098343098708</v>
      </c>
      <c r="AD10" s="30">
        <v>144.0271484127625</v>
      </c>
      <c r="AE10" s="30">
        <v>89.188242806990203</v>
      </c>
      <c r="AF10" s="30">
        <v>91.600979272118693</v>
      </c>
      <c r="AG10" s="30">
        <v>93.362249475056487</v>
      </c>
      <c r="AH10" s="30">
        <v>94.728428623911171</v>
      </c>
      <c r="AI10" s="30">
        <v>95.073115955460395</v>
      </c>
      <c r="AJ10" s="30">
        <v>84.060950286954181</v>
      </c>
      <c r="AK10" s="30">
        <v>72.231682371911461</v>
      </c>
      <c r="AL10" s="30">
        <v>62.110937085314092</v>
      </c>
      <c r="AM10" s="30">
        <v>53.613637433055445</v>
      </c>
      <c r="AN10" s="30">
        <v>46.317436105313718</v>
      </c>
      <c r="AO10" s="30">
        <v>39.643673932422516</v>
      </c>
      <c r="AP10" s="30">
        <v>35.20098305448797</v>
      </c>
      <c r="AQ10" s="30">
        <v>30.715598369450188</v>
      </c>
      <c r="AR10" s="30">
        <v>26.269083975337804</v>
      </c>
      <c r="AS10" s="30">
        <v>21.902022819924891</v>
      </c>
      <c r="AT10" s="30">
        <v>18.157809472205948</v>
      </c>
      <c r="AU10" s="30">
        <v>14.891909210187935</v>
      </c>
      <c r="AV10" s="30">
        <v>11.977772032638823</v>
      </c>
      <c r="AW10" s="30">
        <v>9.8728899919379263</v>
      </c>
      <c r="AX10" s="30">
        <v>8.0209208947797226</v>
      </c>
      <c r="AY10" s="30">
        <v>6.6064106248306835</v>
      </c>
      <c r="AZ10" s="30">
        <v>5.6599694859159015</v>
      </c>
      <c r="BA10" s="30">
        <v>4.8315430613979569</v>
      </c>
      <c r="BB10" s="31">
        <v>4.2838577759854415</v>
      </c>
    </row>
    <row r="11" spans="1:54" x14ac:dyDescent="0.25">
      <c r="A11" s="27" t="s">
        <v>230</v>
      </c>
      <c r="B11" s="61" t="s">
        <v>18</v>
      </c>
      <c r="C11" s="28" t="s">
        <v>231</v>
      </c>
      <c r="D11" s="29">
        <v>25268.383331971243</v>
      </c>
      <c r="E11" s="30">
        <v>23920.186620000008</v>
      </c>
      <c r="F11" s="30">
        <v>22900.366599999994</v>
      </c>
      <c r="G11" s="30">
        <v>23395.779639999997</v>
      </c>
      <c r="H11" s="30">
        <v>21382.67796999999</v>
      </c>
      <c r="I11" s="30">
        <v>19354.059284006664</v>
      </c>
      <c r="J11" s="30">
        <v>19956.170379999996</v>
      </c>
      <c r="K11" s="30">
        <v>19480.420999999995</v>
      </c>
      <c r="L11" s="30">
        <v>18065.261519999993</v>
      </c>
      <c r="M11" s="30">
        <v>13763.273759999998</v>
      </c>
      <c r="N11" s="30">
        <v>15182.716608629373</v>
      </c>
      <c r="O11" s="30">
        <v>14970.672412732911</v>
      </c>
      <c r="P11" s="30">
        <v>13609.56001239883</v>
      </c>
      <c r="Q11" s="30">
        <v>13218.809616071707</v>
      </c>
      <c r="R11" s="30">
        <v>12731.680541155847</v>
      </c>
      <c r="S11" s="30">
        <v>12303.739076820093</v>
      </c>
      <c r="T11" s="30">
        <v>11955.497354616542</v>
      </c>
      <c r="U11" s="30">
        <v>12130.436893873897</v>
      </c>
      <c r="V11" s="30">
        <v>11396.93455639427</v>
      </c>
      <c r="W11" s="30">
        <v>11214.725085117065</v>
      </c>
      <c r="X11" s="30">
        <v>10988.175461362365</v>
      </c>
      <c r="Y11" s="30">
        <v>10929.025673453487</v>
      </c>
      <c r="Z11" s="30">
        <v>10784.294333863236</v>
      </c>
      <c r="AA11" s="30">
        <v>10595.46528633711</v>
      </c>
      <c r="AB11" s="30">
        <v>10495.495464898389</v>
      </c>
      <c r="AC11" s="30">
        <v>10456.13590987142</v>
      </c>
      <c r="AD11" s="30">
        <v>10468.34470389749</v>
      </c>
      <c r="AE11" s="30">
        <v>10491.090723549441</v>
      </c>
      <c r="AF11" s="30">
        <v>10514.66009940183</v>
      </c>
      <c r="AG11" s="30">
        <v>10475.505578966267</v>
      </c>
      <c r="AH11" s="30">
        <v>10371.947558576961</v>
      </c>
      <c r="AI11" s="30">
        <v>10329.67216283203</v>
      </c>
      <c r="AJ11" s="30">
        <v>10217.897925281533</v>
      </c>
      <c r="AK11" s="30">
        <v>10032.128378186881</v>
      </c>
      <c r="AL11" s="30">
        <v>9841.5164197915819</v>
      </c>
      <c r="AM11" s="30">
        <v>9676.937555717539</v>
      </c>
      <c r="AN11" s="30">
        <v>9594.8999423838759</v>
      </c>
      <c r="AO11" s="30">
        <v>9469.5943713213383</v>
      </c>
      <c r="AP11" s="30">
        <v>9294.7833393210021</v>
      </c>
      <c r="AQ11" s="30">
        <v>9134.3831381684304</v>
      </c>
      <c r="AR11" s="30">
        <v>8968.9389314348646</v>
      </c>
      <c r="AS11" s="30">
        <v>8837.2922620874797</v>
      </c>
      <c r="AT11" s="30">
        <v>8674.0773385809134</v>
      </c>
      <c r="AU11" s="30">
        <v>8478.3361699135312</v>
      </c>
      <c r="AV11" s="30">
        <v>8200.288024208854</v>
      </c>
      <c r="AW11" s="30">
        <v>8013.7612709774412</v>
      </c>
      <c r="AX11" s="30">
        <v>7779.0719125361829</v>
      </c>
      <c r="AY11" s="30">
        <v>7316.0182849196281</v>
      </c>
      <c r="AZ11" s="30">
        <v>7031.7833788766438</v>
      </c>
      <c r="BA11" s="30">
        <v>6449.2363642675273</v>
      </c>
      <c r="BB11" s="31">
        <v>5888.4800754402831</v>
      </c>
    </row>
    <row r="12" spans="1:54" x14ac:dyDescent="0.25">
      <c r="A12" s="32" t="s">
        <v>232</v>
      </c>
      <c r="B12" s="61"/>
      <c r="C12" s="33" t="s">
        <v>233</v>
      </c>
      <c r="D12" s="34">
        <v>25268.383331971243</v>
      </c>
      <c r="E12" s="35">
        <v>23920.186620000008</v>
      </c>
      <c r="F12" s="35">
        <v>22900.366599999994</v>
      </c>
      <c r="G12" s="35">
        <v>23395.779639999997</v>
      </c>
      <c r="H12" s="35">
        <v>21382.67796999999</v>
      </c>
      <c r="I12" s="35">
        <v>19354.059284006664</v>
      </c>
      <c r="J12" s="35">
        <v>19956.170379999996</v>
      </c>
      <c r="K12" s="35">
        <v>19480.420999999995</v>
      </c>
      <c r="L12" s="35">
        <v>18065.261519999993</v>
      </c>
      <c r="M12" s="35">
        <v>13763.273759999998</v>
      </c>
      <c r="N12" s="35">
        <v>15182.716608629373</v>
      </c>
      <c r="O12" s="35">
        <v>14970.672412732911</v>
      </c>
      <c r="P12" s="35">
        <v>13609.56001239883</v>
      </c>
      <c r="Q12" s="35">
        <v>13218.809616071707</v>
      </c>
      <c r="R12" s="35">
        <v>12731.680541155847</v>
      </c>
      <c r="S12" s="35">
        <v>12303.739076820093</v>
      </c>
      <c r="T12" s="35">
        <v>11955.497354616542</v>
      </c>
      <c r="U12" s="35">
        <v>12130.436893873897</v>
      </c>
      <c r="V12" s="35">
        <v>11396.93455639427</v>
      </c>
      <c r="W12" s="35">
        <v>11214.725085117065</v>
      </c>
      <c r="X12" s="35">
        <v>10988.175461362365</v>
      </c>
      <c r="Y12" s="35">
        <v>10929.025673453487</v>
      </c>
      <c r="Z12" s="35">
        <v>10784.294333863236</v>
      </c>
      <c r="AA12" s="35">
        <v>10595.46528633711</v>
      </c>
      <c r="AB12" s="35">
        <v>10495.495464898389</v>
      </c>
      <c r="AC12" s="35">
        <v>10456.13590987142</v>
      </c>
      <c r="AD12" s="35">
        <v>10468.34470389749</v>
      </c>
      <c r="AE12" s="35">
        <v>10491.090723549441</v>
      </c>
      <c r="AF12" s="35">
        <v>10514.66009940183</v>
      </c>
      <c r="AG12" s="35">
        <v>10475.505578966267</v>
      </c>
      <c r="AH12" s="35">
        <v>10371.947558576961</v>
      </c>
      <c r="AI12" s="35">
        <v>10329.67216283203</v>
      </c>
      <c r="AJ12" s="35">
        <v>10217.897925281533</v>
      </c>
      <c r="AK12" s="35">
        <v>10032.128378186881</v>
      </c>
      <c r="AL12" s="35">
        <v>9841.5164197915819</v>
      </c>
      <c r="AM12" s="35">
        <v>9676.937555717539</v>
      </c>
      <c r="AN12" s="35">
        <v>9594.8999423838759</v>
      </c>
      <c r="AO12" s="35">
        <v>9469.5943713213383</v>
      </c>
      <c r="AP12" s="35">
        <v>9294.7833393210021</v>
      </c>
      <c r="AQ12" s="35">
        <v>9134.3831381684304</v>
      </c>
      <c r="AR12" s="35">
        <v>8968.9389314348646</v>
      </c>
      <c r="AS12" s="35">
        <v>8837.2922620874797</v>
      </c>
      <c r="AT12" s="35">
        <v>8674.0773385809134</v>
      </c>
      <c r="AU12" s="35">
        <v>8478.3361699135312</v>
      </c>
      <c r="AV12" s="35">
        <v>8200.288024208854</v>
      </c>
      <c r="AW12" s="35">
        <v>8013.7612709774412</v>
      </c>
      <c r="AX12" s="35">
        <v>7779.0719125361829</v>
      </c>
      <c r="AY12" s="35">
        <v>7316.0182849196281</v>
      </c>
      <c r="AZ12" s="35">
        <v>7031.7833788766438</v>
      </c>
      <c r="BA12" s="35">
        <v>6449.2363642675273</v>
      </c>
      <c r="BB12" s="36">
        <v>5888.4800754402831</v>
      </c>
    </row>
    <row r="13" spans="1:54" x14ac:dyDescent="0.25">
      <c r="A13" s="32" t="s">
        <v>234</v>
      </c>
      <c r="B13" s="61"/>
      <c r="C13" s="33" t="s">
        <v>235</v>
      </c>
      <c r="D13" s="34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6">
        <v>0</v>
      </c>
    </row>
    <row r="14" spans="1:54" x14ac:dyDescent="0.25">
      <c r="A14" s="27" t="s">
        <v>236</v>
      </c>
      <c r="B14" s="61" t="s">
        <v>18</v>
      </c>
      <c r="C14" s="28" t="s">
        <v>237</v>
      </c>
      <c r="D14" s="29">
        <v>229.62642337947179</v>
      </c>
      <c r="E14" s="30">
        <v>36.900870000000005</v>
      </c>
      <c r="F14" s="30">
        <v>96.302880000000016</v>
      </c>
      <c r="G14" s="30">
        <v>79.201549999999969</v>
      </c>
      <c r="H14" s="30">
        <v>117.90118999999993</v>
      </c>
      <c r="I14" s="30">
        <v>127.88531388291662</v>
      </c>
      <c r="J14" s="30">
        <v>59.400629999999857</v>
      </c>
      <c r="K14" s="30">
        <v>117.01798999999995</v>
      </c>
      <c r="L14" s="30">
        <v>166.57880000000006</v>
      </c>
      <c r="M14" s="30">
        <v>214.30356999999992</v>
      </c>
      <c r="N14" s="30">
        <v>81.038252551134363</v>
      </c>
      <c r="O14" s="30">
        <v>143.19199330349753</v>
      </c>
      <c r="P14" s="30">
        <v>148.58537677164355</v>
      </c>
      <c r="Q14" s="30">
        <v>162.98835966116894</v>
      </c>
      <c r="R14" s="30">
        <v>156.67174079526734</v>
      </c>
      <c r="S14" s="30">
        <v>64.813610858046928</v>
      </c>
      <c r="T14" s="30">
        <v>63.725226062283362</v>
      </c>
      <c r="U14" s="30">
        <v>67.769806963004157</v>
      </c>
      <c r="V14" s="30">
        <v>67.690369387523262</v>
      </c>
      <c r="W14" s="30">
        <v>68.842694066993587</v>
      </c>
      <c r="X14" s="30">
        <v>69.553446772908387</v>
      </c>
      <c r="Y14" s="30">
        <v>69.158851998485574</v>
      </c>
      <c r="Z14" s="30">
        <v>68.774904378213478</v>
      </c>
      <c r="AA14" s="30">
        <v>68.969314402315135</v>
      </c>
      <c r="AB14" s="30">
        <v>62.929097214042812</v>
      </c>
      <c r="AC14" s="30">
        <v>59.83018525318704</v>
      </c>
      <c r="AD14" s="30">
        <v>56.854340047910256</v>
      </c>
      <c r="AE14" s="30">
        <v>56.387956646274844</v>
      </c>
      <c r="AF14" s="30">
        <v>55.820829771737991</v>
      </c>
      <c r="AG14" s="30">
        <v>56.045882722933698</v>
      </c>
      <c r="AH14" s="30">
        <v>55.806676613611472</v>
      </c>
      <c r="AI14" s="30">
        <v>52.906163835012066</v>
      </c>
      <c r="AJ14" s="30">
        <v>47.196732209778837</v>
      </c>
      <c r="AK14" s="30">
        <v>47.022027639885245</v>
      </c>
      <c r="AL14" s="30">
        <v>42.846883681734383</v>
      </c>
      <c r="AM14" s="30">
        <v>42.549583562007868</v>
      </c>
      <c r="AN14" s="30">
        <v>42.149283630223785</v>
      </c>
      <c r="AO14" s="30">
        <v>42.035876621948567</v>
      </c>
      <c r="AP14" s="30">
        <v>41.915693484717991</v>
      </c>
      <c r="AQ14" s="30">
        <v>41.735030063548137</v>
      </c>
      <c r="AR14" s="30">
        <v>40.172665955479289</v>
      </c>
      <c r="AS14" s="30">
        <v>38.494782635189814</v>
      </c>
      <c r="AT14" s="30">
        <v>35.26782012884803</v>
      </c>
      <c r="AU14" s="30">
        <v>30.700054398891726</v>
      </c>
      <c r="AV14" s="30">
        <v>25.708002837825781</v>
      </c>
      <c r="AW14" s="30">
        <v>22.583461915112068</v>
      </c>
      <c r="AX14" s="30">
        <v>19.430213467887565</v>
      </c>
      <c r="AY14" s="30">
        <v>18.964067139627247</v>
      </c>
      <c r="AZ14" s="30">
        <v>18.519718997175325</v>
      </c>
      <c r="BA14" s="30">
        <v>18.263326756007409</v>
      </c>
      <c r="BB14" s="31">
        <v>16.52579889920229</v>
      </c>
    </row>
    <row r="15" spans="1:54" x14ac:dyDescent="0.25">
      <c r="A15" s="22" t="s">
        <v>238</v>
      </c>
      <c r="B15" s="61" t="s">
        <v>28</v>
      </c>
      <c r="C15" s="23" t="s">
        <v>239</v>
      </c>
      <c r="D15" s="24">
        <v>6817.2482507963914</v>
      </c>
      <c r="E15" s="25">
        <v>5384.7667199999996</v>
      </c>
      <c r="F15" s="25">
        <v>5396.6478999999999</v>
      </c>
      <c r="G15" s="25">
        <v>6016.4456300000002</v>
      </c>
      <c r="H15" s="25">
        <v>5684.4857499999989</v>
      </c>
      <c r="I15" s="25">
        <v>4935.3401554823604</v>
      </c>
      <c r="J15" s="25">
        <v>5308.6005999999988</v>
      </c>
      <c r="K15" s="25">
        <v>4448.8016500000003</v>
      </c>
      <c r="L15" s="25">
        <v>4774.2493400000003</v>
      </c>
      <c r="M15" s="25">
        <v>4649.640989999999</v>
      </c>
      <c r="N15" s="25">
        <v>4514.9323533910538</v>
      </c>
      <c r="O15" s="25">
        <v>4663.1467615784131</v>
      </c>
      <c r="P15" s="25">
        <v>4571.2126073508789</v>
      </c>
      <c r="Q15" s="25">
        <v>4578.6788740548745</v>
      </c>
      <c r="R15" s="25">
        <v>4184.6582954349906</v>
      </c>
      <c r="S15" s="25">
        <v>4062.1752772412865</v>
      </c>
      <c r="T15" s="25">
        <v>4137.7469079734901</v>
      </c>
      <c r="U15" s="25">
        <v>4234.3609755032121</v>
      </c>
      <c r="V15" s="25">
        <v>4171.8987472708895</v>
      </c>
      <c r="W15" s="25">
        <v>4132.3315903251041</v>
      </c>
      <c r="X15" s="25">
        <v>4071.6556742681923</v>
      </c>
      <c r="Y15" s="25">
        <v>4069.8011961870293</v>
      </c>
      <c r="Z15" s="25">
        <v>3883.7150521892431</v>
      </c>
      <c r="AA15" s="25">
        <v>3701.2716221978035</v>
      </c>
      <c r="AB15" s="25">
        <v>3476.6456844952395</v>
      </c>
      <c r="AC15" s="25">
        <v>3321.4418927267129</v>
      </c>
      <c r="AD15" s="25">
        <v>3023.6588169898655</v>
      </c>
      <c r="AE15" s="25">
        <v>2813.546301965901</v>
      </c>
      <c r="AF15" s="25">
        <v>2702.9700375256871</v>
      </c>
      <c r="AG15" s="25">
        <v>2617.7009797739402</v>
      </c>
      <c r="AH15" s="25">
        <v>2516.3573531492875</v>
      </c>
      <c r="AI15" s="25">
        <v>2459.265386506645</v>
      </c>
      <c r="AJ15" s="25">
        <v>2335.857601451507</v>
      </c>
      <c r="AK15" s="25">
        <v>2176.0097761809679</v>
      </c>
      <c r="AL15" s="25">
        <v>2031.3234516998496</v>
      </c>
      <c r="AM15" s="25">
        <v>1930.9826986928929</v>
      </c>
      <c r="AN15" s="25">
        <v>1867.0974261237973</v>
      </c>
      <c r="AO15" s="25">
        <v>1745.645794272569</v>
      </c>
      <c r="AP15" s="25">
        <v>1687.9956116277222</v>
      </c>
      <c r="AQ15" s="25">
        <v>1597.6597319894345</v>
      </c>
      <c r="AR15" s="25">
        <v>1517.5896109216008</v>
      </c>
      <c r="AS15" s="25">
        <v>1428.4320855028679</v>
      </c>
      <c r="AT15" s="25">
        <v>1304.4296239616574</v>
      </c>
      <c r="AU15" s="25">
        <v>1211.8476919739492</v>
      </c>
      <c r="AV15" s="25">
        <v>1088.9231757268567</v>
      </c>
      <c r="AW15" s="25">
        <v>1037.5132714909632</v>
      </c>
      <c r="AX15" s="25">
        <v>995.32706760204906</v>
      </c>
      <c r="AY15" s="25">
        <v>829.7233690611256</v>
      </c>
      <c r="AZ15" s="25">
        <v>762.75364687449633</v>
      </c>
      <c r="BA15" s="25">
        <v>714.56243025767469</v>
      </c>
      <c r="BB15" s="26">
        <v>606.01403527902926</v>
      </c>
    </row>
    <row r="16" spans="1:54" x14ac:dyDescent="0.25">
      <c r="A16" s="27" t="s">
        <v>240</v>
      </c>
      <c r="B16" s="61"/>
      <c r="C16" s="28" t="s">
        <v>241</v>
      </c>
      <c r="D16" s="29">
        <v>3696.4992048177369</v>
      </c>
      <c r="E16" s="30">
        <v>2492.1377799999987</v>
      </c>
      <c r="F16" s="30">
        <v>2594.1597999999999</v>
      </c>
      <c r="G16" s="30">
        <v>2991.0416499999997</v>
      </c>
      <c r="H16" s="30">
        <v>2837.9488199999987</v>
      </c>
      <c r="I16" s="30">
        <v>2264.7463451032149</v>
      </c>
      <c r="J16" s="30">
        <v>2515.3911299999995</v>
      </c>
      <c r="K16" s="30">
        <v>1794.5436999999999</v>
      </c>
      <c r="L16" s="30">
        <v>1961.66678</v>
      </c>
      <c r="M16" s="30">
        <v>2065.1845099999996</v>
      </c>
      <c r="N16" s="30">
        <v>1691.7024612294094</v>
      </c>
      <c r="O16" s="30">
        <v>1723.4980580366562</v>
      </c>
      <c r="P16" s="30">
        <v>1701.5616357715135</v>
      </c>
      <c r="Q16" s="30">
        <v>1691.6816723360917</v>
      </c>
      <c r="R16" s="30">
        <v>1510.313991594915</v>
      </c>
      <c r="S16" s="30">
        <v>1478.8140659629883</v>
      </c>
      <c r="T16" s="30">
        <v>1505.0743028862382</v>
      </c>
      <c r="U16" s="30">
        <v>1571.8759951704969</v>
      </c>
      <c r="V16" s="30">
        <v>1560.648999479844</v>
      </c>
      <c r="W16" s="30">
        <v>1540.6584083117209</v>
      </c>
      <c r="X16" s="30">
        <v>1505.8185730460393</v>
      </c>
      <c r="Y16" s="30">
        <v>1513.3658944640035</v>
      </c>
      <c r="Z16" s="30">
        <v>1446.1530705737173</v>
      </c>
      <c r="AA16" s="30">
        <v>1401.9403693289119</v>
      </c>
      <c r="AB16" s="30">
        <v>1262.9538056882132</v>
      </c>
      <c r="AC16" s="30">
        <v>1185.8192394403563</v>
      </c>
      <c r="AD16" s="30">
        <v>1065.3586330562396</v>
      </c>
      <c r="AE16" s="30">
        <v>995.29967128580358</v>
      </c>
      <c r="AF16" s="30">
        <v>934.58832020615364</v>
      </c>
      <c r="AG16" s="30">
        <v>891.1225059876507</v>
      </c>
      <c r="AH16" s="30">
        <v>837.91347029819849</v>
      </c>
      <c r="AI16" s="30">
        <v>814.96544847103405</v>
      </c>
      <c r="AJ16" s="30">
        <v>774.71544446774851</v>
      </c>
      <c r="AK16" s="30">
        <v>705.11003518105349</v>
      </c>
      <c r="AL16" s="30">
        <v>651.54545179120589</v>
      </c>
      <c r="AM16" s="30">
        <v>605.56502212763803</v>
      </c>
      <c r="AN16" s="30">
        <v>568.1618540286413</v>
      </c>
      <c r="AO16" s="30">
        <v>525.51885131842016</v>
      </c>
      <c r="AP16" s="30">
        <v>493.37983180650718</v>
      </c>
      <c r="AQ16" s="30">
        <v>458.66124840458474</v>
      </c>
      <c r="AR16" s="30">
        <v>419.83780938752898</v>
      </c>
      <c r="AS16" s="30">
        <v>383.91578282335718</v>
      </c>
      <c r="AT16" s="30">
        <v>344.74576414765647</v>
      </c>
      <c r="AU16" s="30">
        <v>309.60398053678881</v>
      </c>
      <c r="AV16" s="30">
        <v>269.19773737898453</v>
      </c>
      <c r="AW16" s="30">
        <v>247.3859272248626</v>
      </c>
      <c r="AX16" s="30">
        <v>225.53407234428033</v>
      </c>
      <c r="AY16" s="30">
        <v>202.51488441669738</v>
      </c>
      <c r="AZ16" s="30">
        <v>185.78006157628542</v>
      </c>
      <c r="BA16" s="30">
        <v>170.56403161373549</v>
      </c>
      <c r="BB16" s="31">
        <v>155.30168716905567</v>
      </c>
    </row>
    <row r="17" spans="1:54" x14ac:dyDescent="0.25">
      <c r="A17" s="27" t="s">
        <v>157</v>
      </c>
      <c r="B17" s="61"/>
      <c r="C17" s="28" t="s">
        <v>242</v>
      </c>
      <c r="D17" s="29">
        <v>520.41286898229646</v>
      </c>
      <c r="E17" s="30">
        <v>545.41275999999982</v>
      </c>
      <c r="F17" s="30">
        <v>517.76035999999999</v>
      </c>
      <c r="G17" s="30">
        <v>523.72119999999984</v>
      </c>
      <c r="H17" s="30">
        <v>469.38060999999976</v>
      </c>
      <c r="I17" s="30">
        <v>470.34305234145438</v>
      </c>
      <c r="J17" s="30">
        <v>545.88660999999979</v>
      </c>
      <c r="K17" s="30">
        <v>544.45380000000011</v>
      </c>
      <c r="L17" s="30">
        <v>517.19239999999991</v>
      </c>
      <c r="M17" s="30">
        <v>450.02517000000012</v>
      </c>
      <c r="N17" s="30">
        <v>494.00940546213269</v>
      </c>
      <c r="O17" s="30">
        <v>472.36323028965518</v>
      </c>
      <c r="P17" s="30">
        <v>396.64436400820739</v>
      </c>
      <c r="Q17" s="30">
        <v>377.68365216780319</v>
      </c>
      <c r="R17" s="30">
        <v>380.46961774372409</v>
      </c>
      <c r="S17" s="30">
        <v>362.11437681097976</v>
      </c>
      <c r="T17" s="30">
        <v>373.02448193741498</v>
      </c>
      <c r="U17" s="30">
        <v>380.42140395008784</v>
      </c>
      <c r="V17" s="30">
        <v>376.98394011203754</v>
      </c>
      <c r="W17" s="30">
        <v>381.85200985037977</v>
      </c>
      <c r="X17" s="30">
        <v>378.55670882439057</v>
      </c>
      <c r="Y17" s="30">
        <v>372.82443393997733</v>
      </c>
      <c r="Z17" s="30">
        <v>361.85458893592704</v>
      </c>
      <c r="AA17" s="30">
        <v>346.33363381538663</v>
      </c>
      <c r="AB17" s="30">
        <v>334.92796324201436</v>
      </c>
      <c r="AC17" s="30">
        <v>320.173790392981</v>
      </c>
      <c r="AD17" s="30">
        <v>310.02728690053618</v>
      </c>
      <c r="AE17" s="30">
        <v>286.7831311187648</v>
      </c>
      <c r="AF17" s="30">
        <v>274.94901256394473</v>
      </c>
      <c r="AG17" s="30">
        <v>257.78014545348509</v>
      </c>
      <c r="AH17" s="30">
        <v>253.63791959364144</v>
      </c>
      <c r="AI17" s="30">
        <v>254.54493999072943</v>
      </c>
      <c r="AJ17" s="30">
        <v>247.67994282665674</v>
      </c>
      <c r="AK17" s="30">
        <v>222.69824279144979</v>
      </c>
      <c r="AL17" s="30">
        <v>195.11712122766636</v>
      </c>
      <c r="AM17" s="30">
        <v>187.91568343168967</v>
      </c>
      <c r="AN17" s="30">
        <v>182.43899549845167</v>
      </c>
      <c r="AO17" s="30">
        <v>135.9711728928894</v>
      </c>
      <c r="AP17" s="30">
        <v>130.46558987035775</v>
      </c>
      <c r="AQ17" s="30">
        <v>123.98723567133686</v>
      </c>
      <c r="AR17" s="30">
        <v>116.87234322648166</v>
      </c>
      <c r="AS17" s="30">
        <v>110.80103838634921</v>
      </c>
      <c r="AT17" s="30">
        <v>105.34600872713156</v>
      </c>
      <c r="AU17" s="30">
        <v>101.79292116355936</v>
      </c>
      <c r="AV17" s="30">
        <v>98.405819950083966</v>
      </c>
      <c r="AW17" s="30">
        <v>96.037809693311061</v>
      </c>
      <c r="AX17" s="30">
        <v>93.161386273170152</v>
      </c>
      <c r="AY17" s="30">
        <v>88.268088255097453</v>
      </c>
      <c r="AZ17" s="30">
        <v>82.052838689242975</v>
      </c>
      <c r="BA17" s="30">
        <v>73.777903607095354</v>
      </c>
      <c r="BB17" s="31">
        <v>67.040935916912161</v>
      </c>
    </row>
    <row r="18" spans="1:54" x14ac:dyDescent="0.25">
      <c r="A18" s="27" t="s">
        <v>243</v>
      </c>
      <c r="B18" s="61"/>
      <c r="C18" s="28" t="s">
        <v>244</v>
      </c>
      <c r="D18" s="29">
        <v>2447.2112854772222</v>
      </c>
      <c r="E18" s="30">
        <v>2212.61726</v>
      </c>
      <c r="F18" s="30">
        <v>2146.1522199999995</v>
      </c>
      <c r="G18" s="30">
        <v>2383.7820299999994</v>
      </c>
      <c r="H18" s="30">
        <v>2264.3571299999999</v>
      </c>
      <c r="I18" s="30">
        <v>2087.5156772851788</v>
      </c>
      <c r="J18" s="30">
        <v>2133.03809</v>
      </c>
      <c r="K18" s="30">
        <v>1994.7027699999994</v>
      </c>
      <c r="L18" s="30">
        <v>2149.7208599999994</v>
      </c>
      <c r="M18" s="30">
        <v>1994.4336299999995</v>
      </c>
      <c r="N18" s="30">
        <v>2203.1138695797631</v>
      </c>
      <c r="O18" s="30">
        <v>2347.3887639078248</v>
      </c>
      <c r="P18" s="30">
        <v>2338.2970806070675</v>
      </c>
      <c r="Q18" s="30">
        <v>2369.35049947574</v>
      </c>
      <c r="R18" s="30">
        <v>2179.2261449145312</v>
      </c>
      <c r="S18" s="30">
        <v>2114.7253156923002</v>
      </c>
      <c r="T18" s="30">
        <v>2149.1628257731777</v>
      </c>
      <c r="U18" s="30">
        <v>2169.9087847489627</v>
      </c>
      <c r="V18" s="30">
        <v>2121.8945866483655</v>
      </c>
      <c r="W18" s="30">
        <v>2093.0154669100652</v>
      </c>
      <c r="X18" s="30">
        <v>2070.2084455007262</v>
      </c>
      <c r="Y18" s="30">
        <v>2070.1098518357567</v>
      </c>
      <c r="Z18" s="30">
        <v>1968.1632683973546</v>
      </c>
      <c r="AA18" s="30">
        <v>1853.2413722116833</v>
      </c>
      <c r="AB18" s="30">
        <v>1783.8810875456638</v>
      </c>
      <c r="AC18" s="30">
        <v>1728.800511043275</v>
      </c>
      <c r="AD18" s="30">
        <v>1570.4943345336471</v>
      </c>
      <c r="AE18" s="30">
        <v>1466.8988608281884</v>
      </c>
      <c r="AF18" s="30">
        <v>1434.3326563599444</v>
      </c>
      <c r="AG18" s="30">
        <v>1417.5191163765926</v>
      </c>
      <c r="AH18" s="30">
        <v>1372.588910528438</v>
      </c>
      <c r="AI18" s="30">
        <v>1336.41286675522</v>
      </c>
      <c r="AJ18" s="30">
        <v>1263.8794191192601</v>
      </c>
      <c r="AK18" s="30">
        <v>1202.7107271540413</v>
      </c>
      <c r="AL18" s="30">
        <v>1143.7490498656462</v>
      </c>
      <c r="AM18" s="30">
        <v>1100.9222260229537</v>
      </c>
      <c r="AN18" s="30">
        <v>1083.9574802008333</v>
      </c>
      <c r="AO18" s="30">
        <v>1055.5151103367593</v>
      </c>
      <c r="AP18" s="30">
        <v>1038.6891087895988</v>
      </c>
      <c r="AQ18" s="30">
        <v>993.32749703693264</v>
      </c>
      <c r="AR18" s="30">
        <v>962.84576682485499</v>
      </c>
      <c r="AS18" s="30">
        <v>919.10672827175176</v>
      </c>
      <c r="AT18" s="30">
        <v>842.39686171471874</v>
      </c>
      <c r="AU18" s="30">
        <v>790.2120675834941</v>
      </c>
      <c r="AV18" s="30">
        <v>712.82222599267277</v>
      </c>
      <c r="AW18" s="30">
        <v>687.05417169518296</v>
      </c>
      <c r="AX18" s="30">
        <v>670.72123336045206</v>
      </c>
      <c r="AY18" s="30">
        <v>534.31966745789452</v>
      </c>
      <c r="AZ18" s="30">
        <v>491.16496449381253</v>
      </c>
      <c r="BA18" s="30">
        <v>467.27399144604334</v>
      </c>
      <c r="BB18" s="31">
        <v>381.46360489645321</v>
      </c>
    </row>
    <row r="19" spans="1:54" x14ac:dyDescent="0.25">
      <c r="A19" s="27" t="s">
        <v>245</v>
      </c>
      <c r="B19" s="61"/>
      <c r="C19" s="28" t="s">
        <v>246</v>
      </c>
      <c r="D19" s="29">
        <v>153.12489151913519</v>
      </c>
      <c r="E19" s="30">
        <v>134.59891999999999</v>
      </c>
      <c r="F19" s="30">
        <v>138.57551999999998</v>
      </c>
      <c r="G19" s="30">
        <v>117.90074999999999</v>
      </c>
      <c r="H19" s="30">
        <v>112.79919</v>
      </c>
      <c r="I19" s="30">
        <v>112.73508075251344</v>
      </c>
      <c r="J19" s="30">
        <v>114.28476999999999</v>
      </c>
      <c r="K19" s="30">
        <v>115.10138000000002</v>
      </c>
      <c r="L19" s="30">
        <v>145.66929999999999</v>
      </c>
      <c r="M19" s="30">
        <v>139.99768</v>
      </c>
      <c r="N19" s="30">
        <v>126.10661711974869</v>
      </c>
      <c r="O19" s="30">
        <v>119.89670934427667</v>
      </c>
      <c r="P19" s="30">
        <v>134.70952696408983</v>
      </c>
      <c r="Q19" s="30">
        <v>139.96305007524001</v>
      </c>
      <c r="R19" s="30">
        <v>114.64854118181998</v>
      </c>
      <c r="S19" s="30">
        <v>106.52151877501812</v>
      </c>
      <c r="T19" s="30">
        <v>110.48529737665895</v>
      </c>
      <c r="U19" s="30">
        <v>112.15479163366476</v>
      </c>
      <c r="V19" s="30">
        <v>112.37122103064227</v>
      </c>
      <c r="W19" s="30">
        <v>116.80570525293948</v>
      </c>
      <c r="X19" s="30">
        <v>117.07194689703648</v>
      </c>
      <c r="Y19" s="30">
        <v>113.50101594729233</v>
      </c>
      <c r="Z19" s="30">
        <v>107.54412428224542</v>
      </c>
      <c r="AA19" s="30">
        <v>99.756246841821294</v>
      </c>
      <c r="AB19" s="30">
        <v>94.882828019348025</v>
      </c>
      <c r="AC19" s="30">
        <v>86.648351850100596</v>
      </c>
      <c r="AD19" s="30">
        <v>77.778562499443041</v>
      </c>
      <c r="AE19" s="30">
        <v>64.564638733144079</v>
      </c>
      <c r="AF19" s="30">
        <v>59.100048395644549</v>
      </c>
      <c r="AG19" s="30">
        <v>51.279211956212258</v>
      </c>
      <c r="AH19" s="30">
        <v>52.217052729009637</v>
      </c>
      <c r="AI19" s="30">
        <v>53.342131289661211</v>
      </c>
      <c r="AJ19" s="30">
        <v>49.582795037841237</v>
      </c>
      <c r="AK19" s="30">
        <v>45.490771054423554</v>
      </c>
      <c r="AL19" s="30">
        <v>40.911828815331404</v>
      </c>
      <c r="AM19" s="30">
        <v>36.579767110611364</v>
      </c>
      <c r="AN19" s="30">
        <v>32.539096395871262</v>
      </c>
      <c r="AO19" s="30">
        <v>28.64065972450009</v>
      </c>
      <c r="AP19" s="30">
        <v>25.461081161258367</v>
      </c>
      <c r="AQ19" s="30">
        <v>21.683750876580369</v>
      </c>
      <c r="AR19" s="30">
        <v>18.033691482735222</v>
      </c>
      <c r="AS19" s="30">
        <v>14.608536021410085</v>
      </c>
      <c r="AT19" s="30">
        <v>11.94098937215084</v>
      </c>
      <c r="AU19" s="30">
        <v>10.238722690106806</v>
      </c>
      <c r="AV19" s="30">
        <v>8.4973924051155372</v>
      </c>
      <c r="AW19" s="30">
        <v>7.0353628776063797</v>
      </c>
      <c r="AX19" s="30">
        <v>5.9103756241462815</v>
      </c>
      <c r="AY19" s="30">
        <v>4.620728931436183</v>
      </c>
      <c r="AZ19" s="30">
        <v>3.755782115155307</v>
      </c>
      <c r="BA19" s="30">
        <v>2.9465035908004666</v>
      </c>
      <c r="BB19" s="31">
        <v>2.2078072966082511</v>
      </c>
    </row>
    <row r="20" spans="1:54" x14ac:dyDescent="0.25">
      <c r="A20" s="22" t="s">
        <v>247</v>
      </c>
      <c r="B20" s="61"/>
      <c r="C20" s="23" t="s">
        <v>248</v>
      </c>
      <c r="D20" s="24">
        <v>51.499175865080801</v>
      </c>
      <c r="E20" s="25">
        <v>47.723929999999996</v>
      </c>
      <c r="F20" s="25">
        <v>40.655609999999996</v>
      </c>
      <c r="G20" s="25">
        <v>32.844470000000001</v>
      </c>
      <c r="H20" s="25">
        <v>51.343379999999996</v>
      </c>
      <c r="I20" s="25">
        <v>74.791559212344737</v>
      </c>
      <c r="J20" s="25">
        <v>58.438219999999994</v>
      </c>
      <c r="K20" s="25">
        <v>80.688719999999989</v>
      </c>
      <c r="L20" s="25">
        <v>76.100239999999985</v>
      </c>
      <c r="M20" s="25">
        <v>41.760859999999994</v>
      </c>
      <c r="N20" s="25">
        <v>40.996882150446702</v>
      </c>
      <c r="O20" s="25">
        <v>72.994965795491183</v>
      </c>
      <c r="P20" s="25">
        <v>50.172991585095573</v>
      </c>
      <c r="Q20" s="25">
        <v>40.990321632409554</v>
      </c>
      <c r="R20" s="25">
        <v>34.629441421031672</v>
      </c>
      <c r="S20" s="25">
        <v>15.618959816236718</v>
      </c>
      <c r="T20" s="25">
        <v>14.867292500631162</v>
      </c>
      <c r="U20" s="25">
        <v>17.914296570836669</v>
      </c>
      <c r="V20" s="25">
        <v>17.047610702719556</v>
      </c>
      <c r="W20" s="25">
        <v>16.819983364004219</v>
      </c>
      <c r="X20" s="25">
        <v>16.885439257997181</v>
      </c>
      <c r="Y20" s="25">
        <v>17.047242304261552</v>
      </c>
      <c r="Z20" s="25">
        <v>16.854832180038198</v>
      </c>
      <c r="AA20" s="25">
        <v>16.951434650916934</v>
      </c>
      <c r="AB20" s="25">
        <v>17.061543075552834</v>
      </c>
      <c r="AC20" s="25">
        <v>17.29312255486472</v>
      </c>
      <c r="AD20" s="25">
        <v>17.662161088967473</v>
      </c>
      <c r="AE20" s="25">
        <v>17.975021650307589</v>
      </c>
      <c r="AF20" s="25">
        <v>17.882580813073076</v>
      </c>
      <c r="AG20" s="25">
        <v>17.938283216842027</v>
      </c>
      <c r="AH20" s="25">
        <v>17.974359093547339</v>
      </c>
      <c r="AI20" s="25">
        <v>17.883564564306422</v>
      </c>
      <c r="AJ20" s="25">
        <v>17.656857887887078</v>
      </c>
      <c r="AK20" s="25">
        <v>16.971978296138591</v>
      </c>
      <c r="AL20" s="25">
        <v>16.730050073262912</v>
      </c>
      <c r="AM20" s="25">
        <v>16.652964758626812</v>
      </c>
      <c r="AN20" s="25">
        <v>16.738852759949427</v>
      </c>
      <c r="AO20" s="25">
        <v>16.698108235712933</v>
      </c>
      <c r="AP20" s="25">
        <v>16.395431786410423</v>
      </c>
      <c r="AQ20" s="25">
        <v>16.379945315254897</v>
      </c>
      <c r="AR20" s="25">
        <v>14.576070625673962</v>
      </c>
      <c r="AS20" s="25">
        <v>12.261624456744752</v>
      </c>
      <c r="AT20" s="25">
        <v>11.691223461249283</v>
      </c>
      <c r="AU20" s="25">
        <v>7.9838568444257856</v>
      </c>
      <c r="AV20" s="25">
        <v>7.9572491971282284</v>
      </c>
      <c r="AW20" s="25">
        <v>7.7707281962853605</v>
      </c>
      <c r="AX20" s="25">
        <v>7.6921447032494665</v>
      </c>
      <c r="AY20" s="25">
        <v>7.5486983598100919</v>
      </c>
      <c r="AZ20" s="25">
        <v>6.0272578079824655</v>
      </c>
      <c r="BA20" s="25">
        <v>5.9136158524696585</v>
      </c>
      <c r="BB20" s="26">
        <v>5.7817438027855728</v>
      </c>
    </row>
    <row r="21" spans="1:54" x14ac:dyDescent="0.25">
      <c r="A21" s="17" t="s">
        <v>249</v>
      </c>
      <c r="B21" s="60"/>
      <c r="C21" s="18" t="s">
        <v>250</v>
      </c>
      <c r="D21" s="19">
        <v>487793.00575386605</v>
      </c>
      <c r="E21" s="20">
        <v>498701.72255827067</v>
      </c>
      <c r="F21" s="20">
        <v>492796.03919000004</v>
      </c>
      <c r="G21" s="20">
        <v>500395.58360999997</v>
      </c>
      <c r="H21" s="20">
        <v>505161.40598999988</v>
      </c>
      <c r="I21" s="20">
        <v>503651.23657386692</v>
      </c>
      <c r="J21" s="20">
        <v>503657.77549999987</v>
      </c>
      <c r="K21" s="20">
        <v>492031.36464999989</v>
      </c>
      <c r="L21" s="20">
        <v>488768.50244999985</v>
      </c>
      <c r="M21" s="20">
        <v>462001.84413999994</v>
      </c>
      <c r="N21" s="20">
        <v>457409.82083050453</v>
      </c>
      <c r="O21" s="20">
        <v>444066.40905534639</v>
      </c>
      <c r="P21" s="20">
        <v>429441.38059724862</v>
      </c>
      <c r="Q21" s="20">
        <v>424720.68899080192</v>
      </c>
      <c r="R21" s="20">
        <v>421011.19054184249</v>
      </c>
      <c r="S21" s="20">
        <v>428140.03959777753</v>
      </c>
      <c r="T21" s="20">
        <v>437334.08097152738</v>
      </c>
      <c r="U21" s="20">
        <v>441700.26164515992</v>
      </c>
      <c r="V21" s="20">
        <v>443243.30476101366</v>
      </c>
      <c r="W21" s="20">
        <v>442623.49381728953</v>
      </c>
      <c r="X21" s="20">
        <v>440065.88211556716</v>
      </c>
      <c r="Y21" s="20">
        <v>436713.60457413213</v>
      </c>
      <c r="Z21" s="20">
        <v>432930.02335371578</v>
      </c>
      <c r="AA21" s="20">
        <v>428484.49200957781</v>
      </c>
      <c r="AB21" s="20">
        <v>422932.15938345902</v>
      </c>
      <c r="AC21" s="20">
        <v>418296.01347271842</v>
      </c>
      <c r="AD21" s="20">
        <v>415125.97014536476</v>
      </c>
      <c r="AE21" s="20">
        <v>411085.58254515147</v>
      </c>
      <c r="AF21" s="20">
        <v>408972.5626897742</v>
      </c>
      <c r="AG21" s="20">
        <v>406517.02327078377</v>
      </c>
      <c r="AH21" s="20">
        <v>403218.09112461901</v>
      </c>
      <c r="AI21" s="20">
        <v>401677.05970451434</v>
      </c>
      <c r="AJ21" s="20">
        <v>399394.89525682281</v>
      </c>
      <c r="AK21" s="20">
        <v>396245.2764662283</v>
      </c>
      <c r="AL21" s="20">
        <v>392981.78927404253</v>
      </c>
      <c r="AM21" s="20">
        <v>389339.55943375529</v>
      </c>
      <c r="AN21" s="20">
        <v>386438.62393373862</v>
      </c>
      <c r="AO21" s="20">
        <v>382820.15199044871</v>
      </c>
      <c r="AP21" s="20">
        <v>379195.60283548717</v>
      </c>
      <c r="AQ21" s="20">
        <v>375136.84174492513</v>
      </c>
      <c r="AR21" s="20">
        <v>370886.53506755922</v>
      </c>
      <c r="AS21" s="20">
        <v>366656.40417488199</v>
      </c>
      <c r="AT21" s="20">
        <v>362417.83088780008</v>
      </c>
      <c r="AU21" s="20">
        <v>357735.03545072151</v>
      </c>
      <c r="AV21" s="20">
        <v>353330.74706198199</v>
      </c>
      <c r="AW21" s="20">
        <v>349363.29183482047</v>
      </c>
      <c r="AX21" s="20">
        <v>345505.83067256073</v>
      </c>
      <c r="AY21" s="20">
        <v>340969.21344600874</v>
      </c>
      <c r="AZ21" s="20">
        <v>336964.82891990489</v>
      </c>
      <c r="BA21" s="20">
        <v>332437.76669764996</v>
      </c>
      <c r="BB21" s="21">
        <v>327631.0437347439</v>
      </c>
    </row>
    <row r="22" spans="1:54" x14ac:dyDescent="0.25">
      <c r="A22" s="22" t="s">
        <v>251</v>
      </c>
      <c r="B22" s="61"/>
      <c r="C22" s="23" t="s">
        <v>252</v>
      </c>
      <c r="D22" s="24">
        <v>13.017687931502538</v>
      </c>
      <c r="E22" s="25">
        <v>17.09536000000595</v>
      </c>
      <c r="F22" s="25">
        <v>17.799650000002675</v>
      </c>
      <c r="G22" s="25">
        <v>15.099950000015379</v>
      </c>
      <c r="H22" s="25">
        <v>16.100210000005973</v>
      </c>
      <c r="I22" s="25">
        <v>14.020262365974981</v>
      </c>
      <c r="J22" s="25">
        <v>13.099590000015336</v>
      </c>
      <c r="K22" s="25">
        <v>60.798439999991203</v>
      </c>
      <c r="L22" s="25">
        <v>12.099979999999064</v>
      </c>
      <c r="M22" s="25">
        <v>27.452219999998089</v>
      </c>
      <c r="N22" s="25">
        <v>13.232115326091193</v>
      </c>
      <c r="O22" s="25">
        <v>12.061717779695764</v>
      </c>
      <c r="P22" s="25">
        <v>14.378545332893546</v>
      </c>
      <c r="Q22" s="25">
        <v>15.566732693315707</v>
      </c>
      <c r="R22" s="25">
        <v>11.703441397081864</v>
      </c>
      <c r="S22" s="25">
        <v>7.093709442843803</v>
      </c>
      <c r="T22" s="25">
        <v>6.244105090040093</v>
      </c>
      <c r="U22" s="25">
        <v>6.6096443872885624</v>
      </c>
      <c r="V22" s="25">
        <v>6.5906961057442821</v>
      </c>
      <c r="W22" s="25">
        <v>6.508617498698853</v>
      </c>
      <c r="X22" s="25">
        <v>6.5577077955542524</v>
      </c>
      <c r="Y22" s="25">
        <v>5.2114884828965495</v>
      </c>
      <c r="Z22" s="25">
        <v>3.6430933037280808</v>
      </c>
      <c r="AA22" s="25">
        <v>2.0855643997368709</v>
      </c>
      <c r="AB22" s="25">
        <v>2.0780694290278543</v>
      </c>
      <c r="AC22" s="25">
        <v>2.078397260465243</v>
      </c>
      <c r="AD22" s="25">
        <v>2.0821795226182496</v>
      </c>
      <c r="AE22" s="25">
        <v>2.0868574424280664</v>
      </c>
      <c r="AF22" s="25">
        <v>2.0917019292247536</v>
      </c>
      <c r="AG22" s="25">
        <v>1.3400699031456871</v>
      </c>
      <c r="AH22" s="25">
        <v>1.3376392772945469</v>
      </c>
      <c r="AI22" s="25">
        <v>0.60487900888590762</v>
      </c>
      <c r="AJ22" s="25">
        <v>0.59782908571235494</v>
      </c>
      <c r="AK22" s="25">
        <v>0.59176752538537736</v>
      </c>
      <c r="AL22" s="25">
        <v>0.58313279586732392</v>
      </c>
      <c r="AM22" s="25">
        <v>0.5768737440742292</v>
      </c>
      <c r="AN22" s="25">
        <v>0.57306619806020231</v>
      </c>
      <c r="AO22" s="25">
        <v>0.56696592780841371</v>
      </c>
      <c r="AP22" s="25">
        <v>0.562272604347406</v>
      </c>
      <c r="AQ22" s="25">
        <v>0.55882342710702693</v>
      </c>
      <c r="AR22" s="25">
        <v>0.55599332622139952</v>
      </c>
      <c r="AS22" s="25">
        <v>0.32460209485645286</v>
      </c>
      <c r="AT22" s="25">
        <v>0.19541168907908002</v>
      </c>
      <c r="AU22" s="25">
        <v>9.3541709870441164E-2</v>
      </c>
      <c r="AV22" s="25">
        <v>8.85246738655808E-2</v>
      </c>
      <c r="AW22" s="25">
        <v>8.2929158009094672E-2</v>
      </c>
      <c r="AX22" s="25">
        <v>7.5439527527580194E-2</v>
      </c>
      <c r="AY22" s="25">
        <v>6.8197839056876278E-2</v>
      </c>
      <c r="AZ22" s="25">
        <v>6.1938472756902459E-2</v>
      </c>
      <c r="BA22" s="25">
        <v>2.8098154213712062E-2</v>
      </c>
      <c r="BB22" s="26">
        <v>2.5526088655715377E-2</v>
      </c>
    </row>
    <row r="23" spans="1:54" x14ac:dyDescent="0.25">
      <c r="A23" s="27" t="s">
        <v>253</v>
      </c>
      <c r="B23" s="61" t="s">
        <v>15</v>
      </c>
      <c r="C23" s="28" t="s">
        <v>254</v>
      </c>
      <c r="D23" s="29">
        <v>13.017687931502538</v>
      </c>
      <c r="E23" s="30">
        <v>17.09536000000595</v>
      </c>
      <c r="F23" s="30">
        <v>17.799650000002675</v>
      </c>
      <c r="G23" s="30">
        <v>15.099950000015379</v>
      </c>
      <c r="H23" s="30">
        <v>16.100210000005973</v>
      </c>
      <c r="I23" s="30">
        <v>14.020262365974981</v>
      </c>
      <c r="J23" s="30">
        <v>13.099590000015336</v>
      </c>
      <c r="K23" s="30">
        <v>60.798439999991203</v>
      </c>
      <c r="L23" s="30">
        <v>12.099979999999064</v>
      </c>
      <c r="M23" s="30">
        <v>27.452219999998089</v>
      </c>
      <c r="N23" s="30">
        <v>13.232115326091193</v>
      </c>
      <c r="O23" s="30">
        <v>12.061717779695764</v>
      </c>
      <c r="P23" s="30">
        <v>14.378545332893546</v>
      </c>
      <c r="Q23" s="30">
        <v>15.566732693315707</v>
      </c>
      <c r="R23" s="30">
        <v>11.703441397081864</v>
      </c>
      <c r="S23" s="30">
        <v>7.093709442843803</v>
      </c>
      <c r="T23" s="30">
        <v>6.244105090040093</v>
      </c>
      <c r="U23" s="30">
        <v>6.6096443872885624</v>
      </c>
      <c r="V23" s="30">
        <v>6.5906961057442821</v>
      </c>
      <c r="W23" s="30">
        <v>6.508617498698853</v>
      </c>
      <c r="X23" s="30">
        <v>6.5577077955542524</v>
      </c>
      <c r="Y23" s="30">
        <v>5.2114884828965495</v>
      </c>
      <c r="Z23" s="30">
        <v>3.6430933037280808</v>
      </c>
      <c r="AA23" s="30">
        <v>2.0855643997368709</v>
      </c>
      <c r="AB23" s="30">
        <v>2.0780694290278543</v>
      </c>
      <c r="AC23" s="30">
        <v>2.078397260465243</v>
      </c>
      <c r="AD23" s="30">
        <v>2.0821795226182496</v>
      </c>
      <c r="AE23" s="30">
        <v>2.0868574424280664</v>
      </c>
      <c r="AF23" s="30">
        <v>2.0917019292247536</v>
      </c>
      <c r="AG23" s="30">
        <v>1.3400699031456871</v>
      </c>
      <c r="AH23" s="30">
        <v>1.3376392772945469</v>
      </c>
      <c r="AI23" s="30">
        <v>0.60487900888590762</v>
      </c>
      <c r="AJ23" s="30">
        <v>0.59782908571235494</v>
      </c>
      <c r="AK23" s="30">
        <v>0.59176752538537736</v>
      </c>
      <c r="AL23" s="30">
        <v>0.58313279586732392</v>
      </c>
      <c r="AM23" s="30">
        <v>0.5768737440742292</v>
      </c>
      <c r="AN23" s="30">
        <v>0.57306619806020231</v>
      </c>
      <c r="AO23" s="30">
        <v>0.56696592780841371</v>
      </c>
      <c r="AP23" s="30">
        <v>0.562272604347406</v>
      </c>
      <c r="AQ23" s="30">
        <v>0.55882342710702693</v>
      </c>
      <c r="AR23" s="30">
        <v>0.55599332622139952</v>
      </c>
      <c r="AS23" s="30">
        <v>0.32460209485645286</v>
      </c>
      <c r="AT23" s="30">
        <v>0.19541168907908002</v>
      </c>
      <c r="AU23" s="30">
        <v>9.3541709870441164E-2</v>
      </c>
      <c r="AV23" s="30">
        <v>8.85246738655808E-2</v>
      </c>
      <c r="AW23" s="30">
        <v>8.2929158009094672E-2</v>
      </c>
      <c r="AX23" s="30">
        <v>7.5439527527580194E-2</v>
      </c>
      <c r="AY23" s="30">
        <v>6.8197839056876278E-2</v>
      </c>
      <c r="AZ23" s="30">
        <v>6.1938472756902459E-2</v>
      </c>
      <c r="BA23" s="30">
        <v>2.8098154213712062E-2</v>
      </c>
      <c r="BB23" s="31">
        <v>2.5526088655715377E-2</v>
      </c>
    </row>
    <row r="24" spans="1:54" x14ac:dyDescent="0.25">
      <c r="A24" s="32" t="s">
        <v>255</v>
      </c>
      <c r="B24" s="61"/>
      <c r="C24" s="33" t="s">
        <v>256</v>
      </c>
      <c r="D24" s="34">
        <v>13.017687931502538</v>
      </c>
      <c r="E24" s="35">
        <v>17.09536000000595</v>
      </c>
      <c r="F24" s="35">
        <v>17.799650000002675</v>
      </c>
      <c r="G24" s="35">
        <v>15.099950000015379</v>
      </c>
      <c r="H24" s="35">
        <v>16.100210000005973</v>
      </c>
      <c r="I24" s="35">
        <v>14.020262365974981</v>
      </c>
      <c r="J24" s="35">
        <v>13.099590000015336</v>
      </c>
      <c r="K24" s="35">
        <v>13.100079999991189</v>
      </c>
      <c r="L24" s="35">
        <v>12.099979999999064</v>
      </c>
      <c r="M24" s="35">
        <v>12.100019999998096</v>
      </c>
      <c r="N24" s="35">
        <v>12.061723231345212</v>
      </c>
      <c r="O24" s="35">
        <v>12.061717779695764</v>
      </c>
      <c r="P24" s="35">
        <v>12.013954988156829</v>
      </c>
      <c r="Q24" s="35">
        <v>12.013948600360914</v>
      </c>
      <c r="R24" s="35">
        <v>6.9743022269249177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6">
        <v>0</v>
      </c>
    </row>
    <row r="25" spans="1:54" x14ac:dyDescent="0.25">
      <c r="A25" s="32" t="s">
        <v>257</v>
      </c>
      <c r="B25" s="61"/>
      <c r="C25" s="33" t="s">
        <v>258</v>
      </c>
      <c r="D25" s="34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47.698360000000008</v>
      </c>
      <c r="L25" s="35">
        <v>0</v>
      </c>
      <c r="M25" s="35">
        <v>15.352199999999993</v>
      </c>
      <c r="N25" s="35">
        <v>1.1703920947459827</v>
      </c>
      <c r="O25" s="35">
        <v>0</v>
      </c>
      <c r="P25" s="35">
        <v>2.3645903447367171</v>
      </c>
      <c r="Q25" s="35">
        <v>3.5527840929547931</v>
      </c>
      <c r="R25" s="35">
        <v>4.7291391701569463</v>
      </c>
      <c r="S25" s="35">
        <v>7.093709442843803</v>
      </c>
      <c r="T25" s="35">
        <v>6.244105090040093</v>
      </c>
      <c r="U25" s="35">
        <v>6.6096443872885624</v>
      </c>
      <c r="V25" s="35">
        <v>6.5906961057442821</v>
      </c>
      <c r="W25" s="35">
        <v>6.508617498698853</v>
      </c>
      <c r="X25" s="35">
        <v>6.5577077955542524</v>
      </c>
      <c r="Y25" s="35">
        <v>5.2114884828965495</v>
      </c>
      <c r="Z25" s="35">
        <v>3.6430933037280808</v>
      </c>
      <c r="AA25" s="35">
        <v>2.0855643997368709</v>
      </c>
      <c r="AB25" s="35">
        <v>2.0780694290278543</v>
      </c>
      <c r="AC25" s="35">
        <v>2.078397260465243</v>
      </c>
      <c r="AD25" s="35">
        <v>2.0821795226182496</v>
      </c>
      <c r="AE25" s="35">
        <v>2.0868574424280664</v>
      </c>
      <c r="AF25" s="35">
        <v>2.0917019292247536</v>
      </c>
      <c r="AG25" s="35">
        <v>1.3400699031456871</v>
      </c>
      <c r="AH25" s="35">
        <v>1.3376392772945469</v>
      </c>
      <c r="AI25" s="35">
        <v>0.60487900888590762</v>
      </c>
      <c r="AJ25" s="35">
        <v>0.59782908571235494</v>
      </c>
      <c r="AK25" s="35">
        <v>0.59176752538537736</v>
      </c>
      <c r="AL25" s="35">
        <v>0.58313279586732392</v>
      </c>
      <c r="AM25" s="35">
        <v>0.5768737440742292</v>
      </c>
      <c r="AN25" s="35">
        <v>0.57306619806020231</v>
      </c>
      <c r="AO25" s="35">
        <v>0.56696592780841371</v>
      </c>
      <c r="AP25" s="35">
        <v>0.562272604347406</v>
      </c>
      <c r="AQ25" s="35">
        <v>0.55882342710702693</v>
      </c>
      <c r="AR25" s="35">
        <v>0.55599332622139952</v>
      </c>
      <c r="AS25" s="35">
        <v>0.32460209485645286</v>
      </c>
      <c r="AT25" s="35">
        <v>0.19541168907908002</v>
      </c>
      <c r="AU25" s="35">
        <v>9.3541709870441164E-2</v>
      </c>
      <c r="AV25" s="35">
        <v>8.85246738655808E-2</v>
      </c>
      <c r="AW25" s="35">
        <v>8.2929158009094672E-2</v>
      </c>
      <c r="AX25" s="35">
        <v>7.5439527527580194E-2</v>
      </c>
      <c r="AY25" s="35">
        <v>6.8197839056876278E-2</v>
      </c>
      <c r="AZ25" s="35">
        <v>6.1938472756902459E-2</v>
      </c>
      <c r="BA25" s="35">
        <v>2.8098154213712062E-2</v>
      </c>
      <c r="BB25" s="36">
        <v>2.5526088655715377E-2</v>
      </c>
    </row>
    <row r="26" spans="1:54" x14ac:dyDescent="0.25">
      <c r="A26" s="27" t="s">
        <v>259</v>
      </c>
      <c r="B26" s="61"/>
      <c r="C26" s="28" t="s">
        <v>260</v>
      </c>
      <c r="D26" s="29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1">
        <v>0</v>
      </c>
    </row>
    <row r="27" spans="1:54" x14ac:dyDescent="0.25">
      <c r="A27" s="32" t="s">
        <v>261</v>
      </c>
      <c r="B27" s="61"/>
      <c r="C27" s="33" t="s">
        <v>262</v>
      </c>
      <c r="D27" s="34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6">
        <v>0</v>
      </c>
    </row>
    <row r="28" spans="1:54" x14ac:dyDescent="0.25">
      <c r="A28" s="32" t="s">
        <v>263</v>
      </c>
      <c r="B28" s="61"/>
      <c r="C28" s="33" t="s">
        <v>264</v>
      </c>
      <c r="D28" s="34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6">
        <v>0</v>
      </c>
    </row>
    <row r="29" spans="1:54" x14ac:dyDescent="0.25">
      <c r="A29" s="32" t="s">
        <v>265</v>
      </c>
      <c r="B29" s="61"/>
      <c r="C29" s="33" t="s">
        <v>266</v>
      </c>
      <c r="D29" s="34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6">
        <v>0</v>
      </c>
    </row>
    <row r="30" spans="1:54" x14ac:dyDescent="0.25">
      <c r="A30" s="22" t="s">
        <v>267</v>
      </c>
      <c r="B30" s="61"/>
      <c r="C30" s="23" t="s">
        <v>268</v>
      </c>
      <c r="D30" s="24">
        <v>487779.98806593457</v>
      </c>
      <c r="E30" s="25">
        <v>498684.6271982707</v>
      </c>
      <c r="F30" s="25">
        <v>492778.23953999998</v>
      </c>
      <c r="G30" s="25">
        <v>500380.48365999997</v>
      </c>
      <c r="H30" s="25">
        <v>505145.30577999994</v>
      </c>
      <c r="I30" s="25">
        <v>503637.21631150093</v>
      </c>
      <c r="J30" s="25">
        <v>503644.67590999987</v>
      </c>
      <c r="K30" s="25">
        <v>491970.56620999996</v>
      </c>
      <c r="L30" s="25">
        <v>488756.40246999986</v>
      </c>
      <c r="M30" s="25">
        <v>461974.39191999997</v>
      </c>
      <c r="N30" s="25">
        <v>457396.58871517848</v>
      </c>
      <c r="O30" s="25">
        <v>444054.34733756667</v>
      </c>
      <c r="P30" s="25">
        <v>429427.00205191574</v>
      </c>
      <c r="Q30" s="25">
        <v>424705.12225810857</v>
      </c>
      <c r="R30" s="25">
        <v>420999.48710044543</v>
      </c>
      <c r="S30" s="25">
        <v>428132.94588833471</v>
      </c>
      <c r="T30" s="25">
        <v>437327.83686643734</v>
      </c>
      <c r="U30" s="25">
        <v>441693.65200077265</v>
      </c>
      <c r="V30" s="25">
        <v>443236.71406490792</v>
      </c>
      <c r="W30" s="25">
        <v>442616.9851997908</v>
      </c>
      <c r="X30" s="25">
        <v>440059.32440777164</v>
      </c>
      <c r="Y30" s="25">
        <v>436708.39308564924</v>
      </c>
      <c r="Z30" s="25">
        <v>432926.380260412</v>
      </c>
      <c r="AA30" s="25">
        <v>428482.40644517809</v>
      </c>
      <c r="AB30" s="25">
        <v>422930.08131402999</v>
      </c>
      <c r="AC30" s="25">
        <v>418293.93507545796</v>
      </c>
      <c r="AD30" s="25">
        <v>415123.88796584215</v>
      </c>
      <c r="AE30" s="25">
        <v>411083.49568770907</v>
      </c>
      <c r="AF30" s="25">
        <v>408970.47098784498</v>
      </c>
      <c r="AG30" s="25">
        <v>406515.68320088065</v>
      </c>
      <c r="AH30" s="25">
        <v>403216.75348534173</v>
      </c>
      <c r="AI30" s="25">
        <v>401676.4548255055</v>
      </c>
      <c r="AJ30" s="25">
        <v>399394.2974277371</v>
      </c>
      <c r="AK30" s="25">
        <v>396244.68469870294</v>
      </c>
      <c r="AL30" s="25">
        <v>392981.20614124666</v>
      </c>
      <c r="AM30" s="25">
        <v>389338.98256001121</v>
      </c>
      <c r="AN30" s="25">
        <v>386438.05086754053</v>
      </c>
      <c r="AO30" s="25">
        <v>382819.58502452087</v>
      </c>
      <c r="AP30" s="25">
        <v>379195.04056288279</v>
      </c>
      <c r="AQ30" s="25">
        <v>375136.28292149806</v>
      </c>
      <c r="AR30" s="25">
        <v>370885.97907423298</v>
      </c>
      <c r="AS30" s="25">
        <v>366656.0795727871</v>
      </c>
      <c r="AT30" s="25">
        <v>362417.63547611103</v>
      </c>
      <c r="AU30" s="25">
        <v>357734.94190901163</v>
      </c>
      <c r="AV30" s="25">
        <v>353330.6585373081</v>
      </c>
      <c r="AW30" s="25">
        <v>349363.20890566247</v>
      </c>
      <c r="AX30" s="25">
        <v>345505.75523303321</v>
      </c>
      <c r="AY30" s="25">
        <v>340969.14524816966</v>
      </c>
      <c r="AZ30" s="25">
        <v>336964.76698143216</v>
      </c>
      <c r="BA30" s="25">
        <v>332437.73859949579</v>
      </c>
      <c r="BB30" s="26">
        <v>327631.01820865524</v>
      </c>
    </row>
    <row r="31" spans="1:54" x14ac:dyDescent="0.25">
      <c r="A31" s="27" t="s">
        <v>269</v>
      </c>
      <c r="B31" s="61"/>
      <c r="C31" s="28" t="s">
        <v>270</v>
      </c>
      <c r="D31" s="29">
        <v>3005.2747278533116</v>
      </c>
      <c r="E31" s="30">
        <v>3291.70732</v>
      </c>
      <c r="F31" s="30">
        <v>3561.9279399999987</v>
      </c>
      <c r="G31" s="30">
        <v>4247.9345300000004</v>
      </c>
      <c r="H31" s="30">
        <v>3890.9308099999994</v>
      </c>
      <c r="I31" s="30">
        <v>3413.4354520103034</v>
      </c>
      <c r="J31" s="30">
        <v>3878.9385899999993</v>
      </c>
      <c r="K31" s="30">
        <v>4559.6463499999991</v>
      </c>
      <c r="L31" s="30">
        <v>3980.5906699999996</v>
      </c>
      <c r="M31" s="30">
        <v>3544.6674699999999</v>
      </c>
      <c r="N31" s="30">
        <v>3612.1318871522953</v>
      </c>
      <c r="O31" s="30">
        <v>3312.693858781583</v>
      </c>
      <c r="P31" s="30">
        <v>3280.2411259303481</v>
      </c>
      <c r="Q31" s="30">
        <v>3201.011328054045</v>
      </c>
      <c r="R31" s="30">
        <v>3243.2173177648829</v>
      </c>
      <c r="S31" s="30">
        <v>3212.9153266305648</v>
      </c>
      <c r="T31" s="30">
        <v>3275.1964607815248</v>
      </c>
      <c r="U31" s="30">
        <v>3258.1305790649258</v>
      </c>
      <c r="V31" s="30">
        <v>3196.4443418772821</v>
      </c>
      <c r="W31" s="30">
        <v>3181.6269129664424</v>
      </c>
      <c r="X31" s="30">
        <v>3191.5698072525256</v>
      </c>
      <c r="Y31" s="30">
        <v>3186.33205885596</v>
      </c>
      <c r="Z31" s="30">
        <v>3155.8215057456841</v>
      </c>
      <c r="AA31" s="30">
        <v>3075.7955993590267</v>
      </c>
      <c r="AB31" s="30">
        <v>3036.9747961011058</v>
      </c>
      <c r="AC31" s="30">
        <v>3044.607458579263</v>
      </c>
      <c r="AD31" s="30">
        <v>3037.342640364724</v>
      </c>
      <c r="AE31" s="30">
        <v>2937.3973003138344</v>
      </c>
      <c r="AF31" s="30">
        <v>2908.9565733478034</v>
      </c>
      <c r="AG31" s="30">
        <v>2866.0590239543581</v>
      </c>
      <c r="AH31" s="30">
        <v>2725.6082431875634</v>
      </c>
      <c r="AI31" s="30">
        <v>2696.3205107877211</v>
      </c>
      <c r="AJ31" s="30">
        <v>2599.6732546572994</v>
      </c>
      <c r="AK31" s="30">
        <v>2511.7458176208565</v>
      </c>
      <c r="AL31" s="30">
        <v>2473.300423200893</v>
      </c>
      <c r="AM31" s="30">
        <v>2403.8437230263362</v>
      </c>
      <c r="AN31" s="30">
        <v>2404.2441204523202</v>
      </c>
      <c r="AO31" s="30">
        <v>2351.9217442251747</v>
      </c>
      <c r="AP31" s="30">
        <v>2280.696130877755</v>
      </c>
      <c r="AQ31" s="30">
        <v>2223.7495220485885</v>
      </c>
      <c r="AR31" s="30">
        <v>2173.8087117511172</v>
      </c>
      <c r="AS31" s="30">
        <v>2100.338260373449</v>
      </c>
      <c r="AT31" s="30">
        <v>2055.1200581609164</v>
      </c>
      <c r="AU31" s="30">
        <v>1929.3201557812499</v>
      </c>
      <c r="AV31" s="30">
        <v>1847.7448384767731</v>
      </c>
      <c r="AW31" s="30">
        <v>1832.6548363876886</v>
      </c>
      <c r="AX31" s="30">
        <v>1815.8149398893361</v>
      </c>
      <c r="AY31" s="30">
        <v>1715.5194530532922</v>
      </c>
      <c r="AZ31" s="30">
        <v>1682.9449622414966</v>
      </c>
      <c r="BA31" s="30">
        <v>1635.5873302093908</v>
      </c>
      <c r="BB31" s="31">
        <v>1533.6236400754433</v>
      </c>
    </row>
    <row r="32" spans="1:54" x14ac:dyDescent="0.25">
      <c r="A32" s="32" t="s">
        <v>271</v>
      </c>
      <c r="B32" s="61"/>
      <c r="C32" s="33" t="s">
        <v>272</v>
      </c>
      <c r="D32" s="34">
        <v>2910.6925276451761</v>
      </c>
      <c r="E32" s="35">
        <v>3194.80258</v>
      </c>
      <c r="F32" s="35">
        <v>3476.8276499999988</v>
      </c>
      <c r="G32" s="35">
        <v>4159.2378000000008</v>
      </c>
      <c r="H32" s="35">
        <v>3788.1255700000006</v>
      </c>
      <c r="I32" s="35">
        <v>3315.2702212972958</v>
      </c>
      <c r="J32" s="35">
        <v>3798.3429299999993</v>
      </c>
      <c r="K32" s="35">
        <v>4495.4454699999987</v>
      </c>
      <c r="L32" s="35">
        <v>3970.3912399999999</v>
      </c>
      <c r="M32" s="35">
        <v>3544.6674699999999</v>
      </c>
      <c r="N32" s="35">
        <v>3612.1318871522953</v>
      </c>
      <c r="O32" s="35">
        <v>3312.693858781583</v>
      </c>
      <c r="P32" s="35">
        <v>3280.2411259303481</v>
      </c>
      <c r="Q32" s="35">
        <v>3201.011328054045</v>
      </c>
      <c r="R32" s="35">
        <v>3243.2173177648829</v>
      </c>
      <c r="S32" s="35">
        <v>3212.9153266305648</v>
      </c>
      <c r="T32" s="35">
        <v>3275.1964607815248</v>
      </c>
      <c r="U32" s="35">
        <v>3258.1305790649258</v>
      </c>
      <c r="V32" s="35">
        <v>3196.4443418772821</v>
      </c>
      <c r="W32" s="35">
        <v>3181.6269129664424</v>
      </c>
      <c r="X32" s="35">
        <v>3191.5698072525256</v>
      </c>
      <c r="Y32" s="35">
        <v>3186.33205885596</v>
      </c>
      <c r="Z32" s="35">
        <v>3155.8215057456841</v>
      </c>
      <c r="AA32" s="35">
        <v>3075.7955993590267</v>
      </c>
      <c r="AB32" s="35">
        <v>3036.9747961011058</v>
      </c>
      <c r="AC32" s="35">
        <v>3044.607458579263</v>
      </c>
      <c r="AD32" s="35">
        <v>3037.342640364724</v>
      </c>
      <c r="AE32" s="35">
        <v>2937.3973003138344</v>
      </c>
      <c r="AF32" s="35">
        <v>2908.9565733478034</v>
      </c>
      <c r="AG32" s="35">
        <v>2866.0590239543581</v>
      </c>
      <c r="AH32" s="35">
        <v>2725.6082431875634</v>
      </c>
      <c r="AI32" s="35">
        <v>2696.3205107877211</v>
      </c>
      <c r="AJ32" s="35">
        <v>2599.6732546572994</v>
      </c>
      <c r="AK32" s="35">
        <v>2511.7458176208565</v>
      </c>
      <c r="AL32" s="35">
        <v>2473.300423200893</v>
      </c>
      <c r="AM32" s="35">
        <v>2403.8437230263362</v>
      </c>
      <c r="AN32" s="35">
        <v>2404.2441204523202</v>
      </c>
      <c r="AO32" s="35">
        <v>2351.9217442251747</v>
      </c>
      <c r="AP32" s="35">
        <v>2280.696130877755</v>
      </c>
      <c r="AQ32" s="35">
        <v>2223.7495220485885</v>
      </c>
      <c r="AR32" s="35">
        <v>2173.8087117511172</v>
      </c>
      <c r="AS32" s="35">
        <v>2100.338260373449</v>
      </c>
      <c r="AT32" s="35">
        <v>2055.1200581609164</v>
      </c>
      <c r="AU32" s="35">
        <v>1929.3201557812499</v>
      </c>
      <c r="AV32" s="35">
        <v>1847.7448384767731</v>
      </c>
      <c r="AW32" s="35">
        <v>1832.6548363876886</v>
      </c>
      <c r="AX32" s="35">
        <v>1815.8149398893361</v>
      </c>
      <c r="AY32" s="35">
        <v>1715.5194530532922</v>
      </c>
      <c r="AZ32" s="35">
        <v>1682.9449622414966</v>
      </c>
      <c r="BA32" s="35">
        <v>1635.5873302093908</v>
      </c>
      <c r="BB32" s="36">
        <v>1533.6236400754433</v>
      </c>
    </row>
    <row r="33" spans="1:54" x14ac:dyDescent="0.25">
      <c r="A33" s="32" t="s">
        <v>6</v>
      </c>
      <c r="B33" s="61"/>
      <c r="C33" s="33" t="s">
        <v>273</v>
      </c>
      <c r="D33" s="34">
        <v>94.582200208135589</v>
      </c>
      <c r="E33" s="35">
        <v>96.904740000000032</v>
      </c>
      <c r="F33" s="35">
        <v>85.100290000000015</v>
      </c>
      <c r="G33" s="35">
        <v>88.696729999999945</v>
      </c>
      <c r="H33" s="35">
        <v>102.80524000000001</v>
      </c>
      <c r="I33" s="35">
        <v>98.165230713007929</v>
      </c>
      <c r="J33" s="35">
        <v>80.595659999999981</v>
      </c>
      <c r="K33" s="35">
        <v>64.200879999999998</v>
      </c>
      <c r="L33" s="35">
        <v>10.19943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6">
        <v>0</v>
      </c>
    </row>
    <row r="34" spans="1:54" x14ac:dyDescent="0.25">
      <c r="A34" s="27" t="s">
        <v>274</v>
      </c>
      <c r="B34" s="61" t="s">
        <v>16</v>
      </c>
      <c r="C34" s="28" t="s">
        <v>275</v>
      </c>
      <c r="D34" s="29">
        <v>20271.284392943206</v>
      </c>
      <c r="E34" s="30">
        <v>20307.921800000004</v>
      </c>
      <c r="F34" s="30">
        <v>19951.355759999991</v>
      </c>
      <c r="G34" s="30">
        <v>20404.970279999994</v>
      </c>
      <c r="H34" s="30">
        <v>20472.481139999996</v>
      </c>
      <c r="I34" s="30">
        <v>20691.724786372208</v>
      </c>
      <c r="J34" s="30">
        <v>20073.62343</v>
      </c>
      <c r="K34" s="30">
        <v>19522.548839999999</v>
      </c>
      <c r="L34" s="30">
        <v>19120.903489999997</v>
      </c>
      <c r="M34" s="30">
        <v>18730.004589999997</v>
      </c>
      <c r="N34" s="30">
        <v>19133.525547351255</v>
      </c>
      <c r="O34" s="30">
        <v>18214.48727618</v>
      </c>
      <c r="P34" s="30">
        <v>17554.976833903493</v>
      </c>
      <c r="Q34" s="30">
        <v>17362.47447723521</v>
      </c>
      <c r="R34" s="30">
        <v>16992.263920645113</v>
      </c>
      <c r="S34" s="30">
        <v>17031.752878101906</v>
      </c>
      <c r="T34" s="30">
        <v>17419.977084084916</v>
      </c>
      <c r="U34" s="30">
        <v>17752.688404394707</v>
      </c>
      <c r="V34" s="30">
        <v>17663.060283312567</v>
      </c>
      <c r="W34" s="30">
        <v>17575.925332484654</v>
      </c>
      <c r="X34" s="30">
        <v>17308.17767531113</v>
      </c>
      <c r="Y34" s="30">
        <v>16974.624773212749</v>
      </c>
      <c r="Z34" s="30">
        <v>16651.675365639203</v>
      </c>
      <c r="AA34" s="30">
        <v>15840.031901246963</v>
      </c>
      <c r="AB34" s="30">
        <v>15683.800167805191</v>
      </c>
      <c r="AC34" s="30">
        <v>15539.07354609574</v>
      </c>
      <c r="AD34" s="30">
        <v>15374.829586277492</v>
      </c>
      <c r="AE34" s="30">
        <v>14915.721197526187</v>
      </c>
      <c r="AF34" s="30">
        <v>15013.00284595284</v>
      </c>
      <c r="AG34" s="30">
        <v>14949.756100318264</v>
      </c>
      <c r="AH34" s="30">
        <v>14862.880138684442</v>
      </c>
      <c r="AI34" s="30">
        <v>14942.8780468804</v>
      </c>
      <c r="AJ34" s="30">
        <v>14858.006759150969</v>
      </c>
      <c r="AK34" s="30">
        <v>14738.875903638493</v>
      </c>
      <c r="AL34" s="30">
        <v>14614.802266472612</v>
      </c>
      <c r="AM34" s="30">
        <v>14464.946933821524</v>
      </c>
      <c r="AN34" s="30">
        <v>14345.497133853163</v>
      </c>
      <c r="AO34" s="30">
        <v>14199.071811221409</v>
      </c>
      <c r="AP34" s="30">
        <v>14055.353812540072</v>
      </c>
      <c r="AQ34" s="30">
        <v>13895.505645827803</v>
      </c>
      <c r="AR34" s="30">
        <v>13734.805417973133</v>
      </c>
      <c r="AS34" s="30">
        <v>13593.454864661519</v>
      </c>
      <c r="AT34" s="30">
        <v>13426.625460654137</v>
      </c>
      <c r="AU34" s="30">
        <v>13240.452682300027</v>
      </c>
      <c r="AV34" s="30">
        <v>13055.852557674323</v>
      </c>
      <c r="AW34" s="30">
        <v>12882.665082302472</v>
      </c>
      <c r="AX34" s="30">
        <v>12727.693191512895</v>
      </c>
      <c r="AY34" s="30">
        <v>12556.64425652003</v>
      </c>
      <c r="AZ34" s="30">
        <v>12407.188004763229</v>
      </c>
      <c r="BA34" s="30">
        <v>12250.373964407554</v>
      </c>
      <c r="BB34" s="31">
        <v>12089.378166369079</v>
      </c>
    </row>
    <row r="35" spans="1:54" x14ac:dyDescent="0.25">
      <c r="A35" s="27" t="s">
        <v>276</v>
      </c>
      <c r="B35" s="61"/>
      <c r="C35" s="28" t="s">
        <v>277</v>
      </c>
      <c r="D35" s="29">
        <v>134965.5828309241</v>
      </c>
      <c r="E35" s="30">
        <v>132600.89137999999</v>
      </c>
      <c r="F35" s="30">
        <v>130711.48836999998</v>
      </c>
      <c r="G35" s="30">
        <v>125888.33560000001</v>
      </c>
      <c r="H35" s="30">
        <v>122077.32709999999</v>
      </c>
      <c r="I35" s="30">
        <v>116667.30106627806</v>
      </c>
      <c r="J35" s="30">
        <v>112655.54191000001</v>
      </c>
      <c r="K35" s="30">
        <v>108926.42086999999</v>
      </c>
      <c r="L35" s="30">
        <v>102878.42368999997</v>
      </c>
      <c r="M35" s="30">
        <v>98537.246879999977</v>
      </c>
      <c r="N35" s="30">
        <v>92704.56645447186</v>
      </c>
      <c r="O35" s="30">
        <v>88690.623755777269</v>
      </c>
      <c r="P35" s="30">
        <v>83392.083779672888</v>
      </c>
      <c r="Q35" s="30">
        <v>80279.585586479589</v>
      </c>
      <c r="R35" s="30">
        <v>80010.109708141448</v>
      </c>
      <c r="S35" s="30">
        <v>78158.99491384819</v>
      </c>
      <c r="T35" s="30">
        <v>77895.21951433814</v>
      </c>
      <c r="U35" s="30">
        <v>77186.939805660659</v>
      </c>
      <c r="V35" s="30">
        <v>75801.112087256435</v>
      </c>
      <c r="W35" s="30">
        <v>74335.152731040565</v>
      </c>
      <c r="X35" s="30">
        <v>72787.529751015798</v>
      </c>
      <c r="Y35" s="30">
        <v>71113.899836410172</v>
      </c>
      <c r="Z35" s="30">
        <v>69576.732914156455</v>
      </c>
      <c r="AA35" s="30">
        <v>68071.0930881448</v>
      </c>
      <c r="AB35" s="30">
        <v>66779.872140340871</v>
      </c>
      <c r="AC35" s="30">
        <v>65749.934397782912</v>
      </c>
      <c r="AD35" s="30">
        <v>65018.435079742449</v>
      </c>
      <c r="AE35" s="30">
        <v>64485.839678405209</v>
      </c>
      <c r="AF35" s="30">
        <v>64189.688496347917</v>
      </c>
      <c r="AG35" s="30">
        <v>63993.17145086424</v>
      </c>
      <c r="AH35" s="30">
        <v>63837.498858028361</v>
      </c>
      <c r="AI35" s="30">
        <v>63699.105920136346</v>
      </c>
      <c r="AJ35" s="30">
        <v>63508.07901836362</v>
      </c>
      <c r="AK35" s="30">
        <v>63246.598850337221</v>
      </c>
      <c r="AL35" s="30">
        <v>62917.35553403214</v>
      </c>
      <c r="AM35" s="30">
        <v>62518.83051801729</v>
      </c>
      <c r="AN35" s="30">
        <v>62056.338021328382</v>
      </c>
      <c r="AO35" s="30">
        <v>61541.041965388016</v>
      </c>
      <c r="AP35" s="30">
        <v>60979.779634156192</v>
      </c>
      <c r="AQ35" s="30">
        <v>60382.793741372261</v>
      </c>
      <c r="AR35" s="30">
        <v>59765.940833184082</v>
      </c>
      <c r="AS35" s="30">
        <v>59162.351386304326</v>
      </c>
      <c r="AT35" s="30">
        <v>58548.877267925745</v>
      </c>
      <c r="AU35" s="30">
        <v>57944.231044366847</v>
      </c>
      <c r="AV35" s="30">
        <v>57339.819919005015</v>
      </c>
      <c r="AW35" s="30">
        <v>56779.809739460754</v>
      </c>
      <c r="AX35" s="30">
        <v>56249.827343735808</v>
      </c>
      <c r="AY35" s="30">
        <v>55752.348277352161</v>
      </c>
      <c r="AZ35" s="30">
        <v>55290.595730402812</v>
      </c>
      <c r="BA35" s="30">
        <v>54882.877208790786</v>
      </c>
      <c r="BB35" s="31">
        <v>54524.883612039019</v>
      </c>
    </row>
    <row r="36" spans="1:54" x14ac:dyDescent="0.25">
      <c r="A36" s="32" t="s">
        <v>278</v>
      </c>
      <c r="B36" s="61" t="s">
        <v>13</v>
      </c>
      <c r="C36" s="33" t="s">
        <v>279</v>
      </c>
      <c r="D36" s="34">
        <v>134791.22537262895</v>
      </c>
      <c r="E36" s="35">
        <v>132423.98246999999</v>
      </c>
      <c r="F36" s="35">
        <v>130542.47684999998</v>
      </c>
      <c r="G36" s="35">
        <v>125732.13519000002</v>
      </c>
      <c r="H36" s="35">
        <v>121914.82739999999</v>
      </c>
      <c r="I36" s="35">
        <v>116478.58982994317</v>
      </c>
      <c r="J36" s="35">
        <v>112498.36327</v>
      </c>
      <c r="K36" s="35">
        <v>108770.36935999998</v>
      </c>
      <c r="L36" s="35">
        <v>102702.27257999996</v>
      </c>
      <c r="M36" s="35">
        <v>98404.703909999967</v>
      </c>
      <c r="N36" s="35">
        <v>92582.703200666219</v>
      </c>
      <c r="O36" s="35">
        <v>88577.269995213239</v>
      </c>
      <c r="P36" s="35">
        <v>83297.620189433263</v>
      </c>
      <c r="Q36" s="35">
        <v>80192.454586868305</v>
      </c>
      <c r="R36" s="35">
        <v>79928.113946714933</v>
      </c>
      <c r="S36" s="35">
        <v>78082.492589901609</v>
      </c>
      <c r="T36" s="35">
        <v>77814.857406187977</v>
      </c>
      <c r="U36" s="35">
        <v>77103.195289099269</v>
      </c>
      <c r="V36" s="35">
        <v>75714.326456816358</v>
      </c>
      <c r="W36" s="35">
        <v>74245.601064925082</v>
      </c>
      <c r="X36" s="35">
        <v>72695.498460269999</v>
      </c>
      <c r="Y36" s="35">
        <v>71019.567677094761</v>
      </c>
      <c r="Z36" s="35">
        <v>69480.089549744109</v>
      </c>
      <c r="AA36" s="35">
        <v>67972.443240741923</v>
      </c>
      <c r="AB36" s="35">
        <v>66679.162291344212</v>
      </c>
      <c r="AC36" s="35">
        <v>65647.538783831813</v>
      </c>
      <c r="AD36" s="35">
        <v>64914.276090176805</v>
      </c>
      <c r="AE36" s="35">
        <v>64379.759611525798</v>
      </c>
      <c r="AF36" s="35">
        <v>64081.522270666115</v>
      </c>
      <c r="AG36" s="35">
        <v>63882.792642200999</v>
      </c>
      <c r="AH36" s="35">
        <v>63724.945803383634</v>
      </c>
      <c r="AI36" s="35">
        <v>63584.428665907813</v>
      </c>
      <c r="AJ36" s="35">
        <v>63391.267330777257</v>
      </c>
      <c r="AK36" s="35">
        <v>63127.879200373558</v>
      </c>
      <c r="AL36" s="35">
        <v>62796.830777662493</v>
      </c>
      <c r="AM36" s="35">
        <v>62396.669990445953</v>
      </c>
      <c r="AN36" s="35">
        <v>61932.6255098283</v>
      </c>
      <c r="AO36" s="35">
        <v>61415.848311580172</v>
      </c>
      <c r="AP36" s="35">
        <v>60853.045596667282</v>
      </c>
      <c r="AQ36" s="35">
        <v>60254.753946057535</v>
      </c>
      <c r="AR36" s="35">
        <v>59636.60184711172</v>
      </c>
      <c r="AS36" s="35">
        <v>59031.712659384182</v>
      </c>
      <c r="AT36" s="35">
        <v>58416.952422477996</v>
      </c>
      <c r="AU36" s="35">
        <v>57811.112226708094</v>
      </c>
      <c r="AV36" s="35">
        <v>57205.644353596741</v>
      </c>
      <c r="AW36" s="35">
        <v>56644.466834759121</v>
      </c>
      <c r="AX36" s="35">
        <v>56113.474289531514</v>
      </c>
      <c r="AY36" s="35">
        <v>55615.540464439597</v>
      </c>
      <c r="AZ36" s="35">
        <v>55153.148849278812</v>
      </c>
      <c r="BA36" s="35">
        <v>54745.362518746617</v>
      </c>
      <c r="BB36" s="36">
        <v>54387.608138081705</v>
      </c>
    </row>
    <row r="37" spans="1:54" x14ac:dyDescent="0.25">
      <c r="A37" s="32" t="s">
        <v>280</v>
      </c>
      <c r="B37" s="61" t="s">
        <v>14</v>
      </c>
      <c r="C37" s="33" t="s">
        <v>281</v>
      </c>
      <c r="D37" s="34">
        <v>174.3574582951685</v>
      </c>
      <c r="E37" s="35">
        <v>176.90890999999999</v>
      </c>
      <c r="F37" s="35">
        <v>169.01151999999996</v>
      </c>
      <c r="G37" s="35">
        <v>156.20040999999998</v>
      </c>
      <c r="H37" s="35">
        <v>162.49969999999996</v>
      </c>
      <c r="I37" s="35">
        <v>188.71123633488318</v>
      </c>
      <c r="J37" s="35">
        <v>157.17863999999994</v>
      </c>
      <c r="K37" s="35">
        <v>156.05150999999992</v>
      </c>
      <c r="L37" s="35">
        <v>176.15111000000005</v>
      </c>
      <c r="M37" s="35">
        <v>132.54297</v>
      </c>
      <c r="N37" s="35">
        <v>121.86325380563726</v>
      </c>
      <c r="O37" s="35">
        <v>113.35376056403618</v>
      </c>
      <c r="P37" s="35">
        <v>94.463590239620743</v>
      </c>
      <c r="Q37" s="35">
        <v>87.130999611275101</v>
      </c>
      <c r="R37" s="35">
        <v>81.995761426514918</v>
      </c>
      <c r="S37" s="35">
        <v>76.50232394657786</v>
      </c>
      <c r="T37" s="35">
        <v>80.362108150161987</v>
      </c>
      <c r="U37" s="35">
        <v>83.744516561371924</v>
      </c>
      <c r="V37" s="35">
        <v>86.785630440064978</v>
      </c>
      <c r="W37" s="35">
        <v>89.551666115483329</v>
      </c>
      <c r="X37" s="35">
        <v>92.031290745806857</v>
      </c>
      <c r="Y37" s="35">
        <v>94.332159315412909</v>
      </c>
      <c r="Z37" s="35">
        <v>96.643364412353534</v>
      </c>
      <c r="AA37" s="35">
        <v>98.649847402876802</v>
      </c>
      <c r="AB37" s="35">
        <v>100.70984899665673</v>
      </c>
      <c r="AC37" s="35">
        <v>102.39561395109608</v>
      </c>
      <c r="AD37" s="35">
        <v>104.15898956563653</v>
      </c>
      <c r="AE37" s="35">
        <v>106.08006687941455</v>
      </c>
      <c r="AF37" s="35">
        <v>108.16622568180033</v>
      </c>
      <c r="AG37" s="35">
        <v>110.37880866323948</v>
      </c>
      <c r="AH37" s="35">
        <v>112.55305464472985</v>
      </c>
      <c r="AI37" s="35">
        <v>114.67725422853125</v>
      </c>
      <c r="AJ37" s="35">
        <v>116.81168758636319</v>
      </c>
      <c r="AK37" s="35">
        <v>118.71964996365669</v>
      </c>
      <c r="AL37" s="35">
        <v>120.52475636964839</v>
      </c>
      <c r="AM37" s="35">
        <v>122.16052757133566</v>
      </c>
      <c r="AN37" s="35">
        <v>123.71251150008364</v>
      </c>
      <c r="AO37" s="35">
        <v>125.19365380784771</v>
      </c>
      <c r="AP37" s="35">
        <v>126.73403748891131</v>
      </c>
      <c r="AQ37" s="35">
        <v>128.03979531472334</v>
      </c>
      <c r="AR37" s="35">
        <v>129.33898607235832</v>
      </c>
      <c r="AS37" s="35">
        <v>130.63872692014044</v>
      </c>
      <c r="AT37" s="35">
        <v>131.92484544774518</v>
      </c>
      <c r="AU37" s="35">
        <v>133.1188176587541</v>
      </c>
      <c r="AV37" s="35">
        <v>134.17556540826214</v>
      </c>
      <c r="AW37" s="35">
        <v>135.34290470162588</v>
      </c>
      <c r="AX37" s="35">
        <v>136.35305420429356</v>
      </c>
      <c r="AY37" s="35">
        <v>136.80781291256307</v>
      </c>
      <c r="AZ37" s="35">
        <v>137.44688112400226</v>
      </c>
      <c r="BA37" s="35">
        <v>137.5146900441685</v>
      </c>
      <c r="BB37" s="36">
        <v>137.27547395730966</v>
      </c>
    </row>
    <row r="38" spans="1:54" x14ac:dyDescent="0.25">
      <c r="A38" s="27" t="s">
        <v>282</v>
      </c>
      <c r="B38" s="61" t="s">
        <v>14</v>
      </c>
      <c r="C38" s="28" t="s">
        <v>283</v>
      </c>
      <c r="D38" s="29">
        <v>50809.641236346404</v>
      </c>
      <c r="E38" s="30">
        <v>49881.669569999991</v>
      </c>
      <c r="F38" s="30">
        <v>48609.410429999996</v>
      </c>
      <c r="G38" s="30">
        <v>50059.789619999989</v>
      </c>
      <c r="H38" s="30">
        <v>53744.096709999991</v>
      </c>
      <c r="I38" s="30">
        <v>56105.726441547915</v>
      </c>
      <c r="J38" s="30">
        <v>57888.603099999986</v>
      </c>
      <c r="K38" s="30">
        <v>59153.68217</v>
      </c>
      <c r="L38" s="30">
        <v>59316.450270000001</v>
      </c>
      <c r="M38" s="30">
        <v>55279.608</v>
      </c>
      <c r="N38" s="30">
        <v>55614.666361971009</v>
      </c>
      <c r="O38" s="30">
        <v>55927.864811847947</v>
      </c>
      <c r="P38" s="30">
        <v>54699.71566384333</v>
      </c>
      <c r="Q38" s="30">
        <v>54785.456715916232</v>
      </c>
      <c r="R38" s="30">
        <v>54718.391422409288</v>
      </c>
      <c r="S38" s="30">
        <v>56492.530161562885</v>
      </c>
      <c r="T38" s="30">
        <v>59310.045302555925</v>
      </c>
      <c r="U38" s="30">
        <v>61454.9064763407</v>
      </c>
      <c r="V38" s="30">
        <v>63416.019022848675</v>
      </c>
      <c r="W38" s="30">
        <v>65033.085351412621</v>
      </c>
      <c r="X38" s="30">
        <v>66250.698256344811</v>
      </c>
      <c r="Y38" s="30">
        <v>67610.739681872947</v>
      </c>
      <c r="Z38" s="30">
        <v>68714.72169001821</v>
      </c>
      <c r="AA38" s="30">
        <v>69584.536105896812</v>
      </c>
      <c r="AB38" s="30">
        <v>70144.386961570737</v>
      </c>
      <c r="AC38" s="30">
        <v>70897.46564806407</v>
      </c>
      <c r="AD38" s="30">
        <v>71767.798495808092</v>
      </c>
      <c r="AE38" s="30">
        <v>72707.772809131609</v>
      </c>
      <c r="AF38" s="30">
        <v>73646.271482343698</v>
      </c>
      <c r="AG38" s="30">
        <v>74470.47747400697</v>
      </c>
      <c r="AH38" s="30">
        <v>75208.8169799436</v>
      </c>
      <c r="AI38" s="30">
        <v>76091.701498460417</v>
      </c>
      <c r="AJ38" s="30">
        <v>76694.094896808107</v>
      </c>
      <c r="AK38" s="30">
        <v>77214.491511186861</v>
      </c>
      <c r="AL38" s="30">
        <v>77650.671991783354</v>
      </c>
      <c r="AM38" s="30">
        <v>77987.582481830716</v>
      </c>
      <c r="AN38" s="30">
        <v>78488.813127516958</v>
      </c>
      <c r="AO38" s="30">
        <v>78843.553013646175</v>
      </c>
      <c r="AP38" s="30">
        <v>79335.929531595713</v>
      </c>
      <c r="AQ38" s="30">
        <v>79643.594550198963</v>
      </c>
      <c r="AR38" s="30">
        <v>79969.618976063502</v>
      </c>
      <c r="AS38" s="30">
        <v>80357.47271546023</v>
      </c>
      <c r="AT38" s="30">
        <v>80679.635032743841</v>
      </c>
      <c r="AU38" s="30">
        <v>80847.546110736395</v>
      </c>
      <c r="AV38" s="30">
        <v>80884.163325892034</v>
      </c>
      <c r="AW38" s="30">
        <v>81142.493645734095</v>
      </c>
      <c r="AX38" s="30">
        <v>81270.285192891592</v>
      </c>
      <c r="AY38" s="30">
        <v>80979.615142360388</v>
      </c>
      <c r="AZ38" s="30">
        <v>80871.395334514003</v>
      </c>
      <c r="BA38" s="30">
        <v>80267.805805008291</v>
      </c>
      <c r="BB38" s="31">
        <v>79492.629849922363</v>
      </c>
    </row>
    <row r="39" spans="1:54" x14ac:dyDescent="0.25">
      <c r="A39" s="32" t="s">
        <v>284</v>
      </c>
      <c r="B39" s="61"/>
      <c r="C39" s="33" t="s">
        <v>285</v>
      </c>
      <c r="D39" s="34">
        <v>120.16351973971322</v>
      </c>
      <c r="E39" s="35">
        <v>103.00301</v>
      </c>
      <c r="F39" s="35">
        <v>34.101749999999996</v>
      </c>
      <c r="G39" s="35">
        <v>30.900439999999985</v>
      </c>
      <c r="H39" s="35">
        <v>46.600149999999985</v>
      </c>
      <c r="I39" s="35">
        <v>14.37853893571071</v>
      </c>
      <c r="J39" s="35">
        <v>15.400170000000003</v>
      </c>
      <c r="K39" s="35">
        <v>3.10026</v>
      </c>
      <c r="L39" s="35">
        <v>0.99999999999999978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6">
        <v>0</v>
      </c>
    </row>
    <row r="40" spans="1:54" x14ac:dyDescent="0.25">
      <c r="A40" s="32" t="s">
        <v>286</v>
      </c>
      <c r="B40" s="61"/>
      <c r="C40" s="33" t="s">
        <v>287</v>
      </c>
      <c r="D40" s="34">
        <v>45606.645306585226</v>
      </c>
      <c r="E40" s="35">
        <v>44224.317450000002</v>
      </c>
      <c r="F40" s="35">
        <v>43676.429909999992</v>
      </c>
      <c r="G40" s="35">
        <v>45093.059359999999</v>
      </c>
      <c r="H40" s="35">
        <v>48263.204239999985</v>
      </c>
      <c r="I40" s="35">
        <v>50719.683889424334</v>
      </c>
      <c r="J40" s="35">
        <v>52337.12812999999</v>
      </c>
      <c r="K40" s="35">
        <v>54097.743309999998</v>
      </c>
      <c r="L40" s="35">
        <v>54061.714079999983</v>
      </c>
      <c r="M40" s="35">
        <v>49857.056810000002</v>
      </c>
      <c r="N40" s="35">
        <v>49911.050338133384</v>
      </c>
      <c r="O40" s="35">
        <v>51311.817667027113</v>
      </c>
      <c r="P40" s="35">
        <v>50131.352713574102</v>
      </c>
      <c r="Q40" s="35">
        <v>50037.826157827112</v>
      </c>
      <c r="R40" s="35">
        <v>50413.262985727575</v>
      </c>
      <c r="S40" s="35">
        <v>52100.120438265883</v>
      </c>
      <c r="T40" s="35">
        <v>54764.857680092267</v>
      </c>
      <c r="U40" s="35">
        <v>57183.710750096245</v>
      </c>
      <c r="V40" s="35">
        <v>59084.639638750479</v>
      </c>
      <c r="W40" s="35">
        <v>60729.276438039895</v>
      </c>
      <c r="X40" s="35">
        <v>62108.491376954211</v>
      </c>
      <c r="Y40" s="35">
        <v>63500.065012676707</v>
      </c>
      <c r="Z40" s="35">
        <v>64691.906662255358</v>
      </c>
      <c r="AA40" s="35">
        <v>65740.281592481624</v>
      </c>
      <c r="AB40" s="35">
        <v>66498.119705632562</v>
      </c>
      <c r="AC40" s="35">
        <v>67339.358957655582</v>
      </c>
      <c r="AD40" s="35">
        <v>68197.393188101341</v>
      </c>
      <c r="AE40" s="35">
        <v>69117.468801806943</v>
      </c>
      <c r="AF40" s="35">
        <v>70119.399895636336</v>
      </c>
      <c r="AG40" s="35">
        <v>71011.813292680323</v>
      </c>
      <c r="AH40" s="35">
        <v>71874.773386738496</v>
      </c>
      <c r="AI40" s="35">
        <v>72786.000797816116</v>
      </c>
      <c r="AJ40" s="35">
        <v>73494.167804930505</v>
      </c>
      <c r="AK40" s="35">
        <v>74127.515642699873</v>
      </c>
      <c r="AL40" s="35">
        <v>74624.823776861245</v>
      </c>
      <c r="AM40" s="35">
        <v>75086.230594563443</v>
      </c>
      <c r="AN40" s="35">
        <v>75596.124288966108</v>
      </c>
      <c r="AO40" s="35">
        <v>75967.903449599675</v>
      </c>
      <c r="AP40" s="35">
        <v>76473.488556123659</v>
      </c>
      <c r="AQ40" s="35">
        <v>76798.534806901749</v>
      </c>
      <c r="AR40" s="35">
        <v>77145.088160091589</v>
      </c>
      <c r="AS40" s="35">
        <v>77550.536693829214</v>
      </c>
      <c r="AT40" s="35">
        <v>77891.467612962078</v>
      </c>
      <c r="AU40" s="35">
        <v>78169.368028306228</v>
      </c>
      <c r="AV40" s="35">
        <v>78325.580250644038</v>
      </c>
      <c r="AW40" s="35">
        <v>78611.853333548206</v>
      </c>
      <c r="AX40" s="35">
        <v>78765.69128568568</v>
      </c>
      <c r="AY40" s="35">
        <v>78505.49112215059</v>
      </c>
      <c r="AZ40" s="35">
        <v>78466.158684490409</v>
      </c>
      <c r="BA40" s="35">
        <v>77915.0741938555</v>
      </c>
      <c r="BB40" s="36">
        <v>77181.081348794745</v>
      </c>
    </row>
    <row r="41" spans="1:54" x14ac:dyDescent="0.25">
      <c r="A41" s="32" t="s">
        <v>288</v>
      </c>
      <c r="B41" s="61"/>
      <c r="C41" s="33" t="s">
        <v>289</v>
      </c>
      <c r="D41" s="34">
        <v>5082.8324100214604</v>
      </c>
      <c r="E41" s="35">
        <v>5554.3491099999992</v>
      </c>
      <c r="F41" s="35">
        <v>4898.8787699999993</v>
      </c>
      <c r="G41" s="35">
        <v>4935.8298199999999</v>
      </c>
      <c r="H41" s="35">
        <v>5434.2923199999996</v>
      </c>
      <c r="I41" s="35">
        <v>5371.6640131878703</v>
      </c>
      <c r="J41" s="35">
        <v>5536.0747999999994</v>
      </c>
      <c r="K41" s="35">
        <v>5052.838600000001</v>
      </c>
      <c r="L41" s="35">
        <v>5253.7361899999996</v>
      </c>
      <c r="M41" s="35">
        <v>5422.5511899999992</v>
      </c>
      <c r="N41" s="35">
        <v>5703.6160238376278</v>
      </c>
      <c r="O41" s="35">
        <v>4616.0471448208264</v>
      </c>
      <c r="P41" s="35">
        <v>4568.362950269232</v>
      </c>
      <c r="Q41" s="35">
        <v>4747.6305580891212</v>
      </c>
      <c r="R41" s="35">
        <v>4305.1284366817099</v>
      </c>
      <c r="S41" s="35">
        <v>4392.4097232970007</v>
      </c>
      <c r="T41" s="35">
        <v>4545.187622463659</v>
      </c>
      <c r="U41" s="35">
        <v>4271.1957262444539</v>
      </c>
      <c r="V41" s="35">
        <v>4331.3793840981916</v>
      </c>
      <c r="W41" s="35">
        <v>4303.8089133727271</v>
      </c>
      <c r="X41" s="35">
        <v>4142.2068793906064</v>
      </c>
      <c r="Y41" s="35">
        <v>4110.6746691962298</v>
      </c>
      <c r="Z41" s="35">
        <v>4022.8150277628506</v>
      </c>
      <c r="AA41" s="35">
        <v>3844.2545134151783</v>
      </c>
      <c r="AB41" s="35">
        <v>3646.2672559381585</v>
      </c>
      <c r="AC41" s="35">
        <v>3558.1066904084878</v>
      </c>
      <c r="AD41" s="35">
        <v>3570.4053077067633</v>
      </c>
      <c r="AE41" s="35">
        <v>3590.3040073246621</v>
      </c>
      <c r="AF41" s="35">
        <v>3526.8715867073606</v>
      </c>
      <c r="AG41" s="35">
        <v>3458.6641813266369</v>
      </c>
      <c r="AH41" s="35">
        <v>3334.0435932051068</v>
      </c>
      <c r="AI41" s="35">
        <v>3305.7007006443041</v>
      </c>
      <c r="AJ41" s="35">
        <v>3199.9270918776047</v>
      </c>
      <c r="AK41" s="35">
        <v>3086.9758684869821</v>
      </c>
      <c r="AL41" s="35">
        <v>3025.8482149220999</v>
      </c>
      <c r="AM41" s="35">
        <v>2901.3518872672676</v>
      </c>
      <c r="AN41" s="35">
        <v>2892.6888385508546</v>
      </c>
      <c r="AO41" s="35">
        <v>2875.6495640465082</v>
      </c>
      <c r="AP41" s="35">
        <v>2862.4409754720391</v>
      </c>
      <c r="AQ41" s="35">
        <v>2845.0597432972113</v>
      </c>
      <c r="AR41" s="35">
        <v>2824.5308159719084</v>
      </c>
      <c r="AS41" s="35">
        <v>2806.9360216310315</v>
      </c>
      <c r="AT41" s="35">
        <v>2788.167419781777</v>
      </c>
      <c r="AU41" s="35">
        <v>2678.1780824301754</v>
      </c>
      <c r="AV41" s="35">
        <v>2558.583075247996</v>
      </c>
      <c r="AW41" s="35">
        <v>2530.6403121858866</v>
      </c>
      <c r="AX41" s="35">
        <v>2504.5939072059036</v>
      </c>
      <c r="AY41" s="35">
        <v>2474.1240202097838</v>
      </c>
      <c r="AZ41" s="35">
        <v>2405.2366500235921</v>
      </c>
      <c r="BA41" s="35">
        <v>2352.7316111527912</v>
      </c>
      <c r="BB41" s="36">
        <v>2311.5485011276173</v>
      </c>
    </row>
    <row r="42" spans="1:54" x14ac:dyDescent="0.25">
      <c r="A42" s="27" t="s">
        <v>129</v>
      </c>
      <c r="B42" s="61"/>
      <c r="C42" s="28" t="s">
        <v>290</v>
      </c>
      <c r="D42" s="29">
        <v>11.608022585550522</v>
      </c>
      <c r="E42" s="30">
        <v>13.798519999999595</v>
      </c>
      <c r="F42" s="30">
        <v>10.600779999999341</v>
      </c>
      <c r="G42" s="30">
        <v>11.599229999998069</v>
      </c>
      <c r="H42" s="30">
        <v>22.098340000003553</v>
      </c>
      <c r="I42" s="30">
        <v>48.342493782202794</v>
      </c>
      <c r="J42" s="30">
        <v>7.3987100000014134</v>
      </c>
      <c r="K42" s="30">
        <v>16.802980000003487</v>
      </c>
      <c r="L42" s="30">
        <v>91.688569999998464</v>
      </c>
      <c r="M42" s="30">
        <v>18.199789999997172</v>
      </c>
      <c r="N42" s="30">
        <v>176.55737677615105</v>
      </c>
      <c r="O42" s="30">
        <v>107.05037537442951</v>
      </c>
      <c r="P42" s="30">
        <v>204.83797040085872</v>
      </c>
      <c r="Q42" s="30">
        <v>116.96244822836319</v>
      </c>
      <c r="R42" s="30">
        <v>38.884096715855264</v>
      </c>
      <c r="S42" s="30">
        <v>51.948819254651447</v>
      </c>
      <c r="T42" s="30">
        <v>52.222800882495648</v>
      </c>
      <c r="U42" s="30">
        <v>52.217951211994659</v>
      </c>
      <c r="V42" s="30">
        <v>52.110486128066164</v>
      </c>
      <c r="W42" s="30">
        <v>51.175750413267295</v>
      </c>
      <c r="X42" s="30">
        <v>50.980169852118927</v>
      </c>
      <c r="Y42" s="30">
        <v>51.405402462728645</v>
      </c>
      <c r="Z42" s="30">
        <v>51.808220870546151</v>
      </c>
      <c r="AA42" s="30">
        <v>46.917164455709887</v>
      </c>
      <c r="AB42" s="30">
        <v>40.976821717745366</v>
      </c>
      <c r="AC42" s="30">
        <v>40.988014716937094</v>
      </c>
      <c r="AD42" s="30">
        <v>39.966425734298241</v>
      </c>
      <c r="AE42" s="30">
        <v>39.737383477854969</v>
      </c>
      <c r="AF42" s="30">
        <v>34.463799500104201</v>
      </c>
      <c r="AG42" s="30">
        <v>32.166891800888386</v>
      </c>
      <c r="AH42" s="30">
        <v>31.343337022207542</v>
      </c>
      <c r="AI42" s="30">
        <v>31.042580081744454</v>
      </c>
      <c r="AJ42" s="30">
        <v>26.585780410846148</v>
      </c>
      <c r="AK42" s="30">
        <v>22.574173871220712</v>
      </c>
      <c r="AL42" s="30">
        <v>20.188189207272263</v>
      </c>
      <c r="AM42" s="30">
        <v>15.800012935780078</v>
      </c>
      <c r="AN42" s="30">
        <v>15.826475646644676</v>
      </c>
      <c r="AO42" s="30">
        <v>15.836530815712671</v>
      </c>
      <c r="AP42" s="30">
        <v>15.837167581828428</v>
      </c>
      <c r="AQ42" s="30">
        <v>15.830001574302669</v>
      </c>
      <c r="AR42" s="30">
        <v>15.816776330314534</v>
      </c>
      <c r="AS42" s="30">
        <v>15.817820735962886</v>
      </c>
      <c r="AT42" s="30">
        <v>15.795527208888382</v>
      </c>
      <c r="AU42" s="30">
        <v>12.447418693136713</v>
      </c>
      <c r="AV42" s="30">
        <v>8.9953261224232293</v>
      </c>
      <c r="AW42" s="30">
        <v>8.7736238119346996</v>
      </c>
      <c r="AX42" s="30">
        <v>8.2624565578039437</v>
      </c>
      <c r="AY42" s="30">
        <v>7.9604958853138186</v>
      </c>
      <c r="AZ42" s="30">
        <v>6.1423708864419773</v>
      </c>
      <c r="BA42" s="30">
        <v>5.3328509494290675</v>
      </c>
      <c r="BB42" s="31">
        <v>5.025018757801015</v>
      </c>
    </row>
    <row r="43" spans="1:54" x14ac:dyDescent="0.25">
      <c r="A43" s="27" t="s">
        <v>291</v>
      </c>
      <c r="B43" s="61" t="s">
        <v>23</v>
      </c>
      <c r="C43" s="28" t="s">
        <v>292</v>
      </c>
      <c r="D43" s="29">
        <v>247855.91810412126</v>
      </c>
      <c r="E43" s="30">
        <v>261326.33410999997</v>
      </c>
      <c r="F43" s="30">
        <v>259926.07324999996</v>
      </c>
      <c r="G43" s="30">
        <v>268277.35631999996</v>
      </c>
      <c r="H43" s="30">
        <v>274484.04766999994</v>
      </c>
      <c r="I43" s="30">
        <v>278647.62007968745</v>
      </c>
      <c r="J43" s="30">
        <v>280862.44847</v>
      </c>
      <c r="K43" s="30">
        <v>273281.47759999993</v>
      </c>
      <c r="L43" s="30">
        <v>278492.21147999994</v>
      </c>
      <c r="M43" s="30">
        <v>265599.02737999998</v>
      </c>
      <c r="N43" s="30">
        <v>267738.03285450197</v>
      </c>
      <c r="O43" s="30">
        <v>261110.46552846994</v>
      </c>
      <c r="P43" s="30">
        <v>256184.73465457177</v>
      </c>
      <c r="Q43" s="30">
        <v>256587.67985362725</v>
      </c>
      <c r="R43" s="30">
        <v>254654.19314938664</v>
      </c>
      <c r="S43" s="30">
        <v>261460.0024553338</v>
      </c>
      <c r="T43" s="30">
        <v>267610.19395704672</v>
      </c>
      <c r="U43" s="30">
        <v>270379.16885454254</v>
      </c>
      <c r="V43" s="30">
        <v>271842.16106249706</v>
      </c>
      <c r="W43" s="30">
        <v>271469.39799835579</v>
      </c>
      <c r="X43" s="30">
        <v>269699.5344487768</v>
      </c>
      <c r="Y43" s="30">
        <v>267122.30093022011</v>
      </c>
      <c r="Z43" s="30">
        <v>264297.89285573713</v>
      </c>
      <c r="AA43" s="30">
        <v>261916.63578358834</v>
      </c>
      <c r="AB43" s="30">
        <v>257473.00488003658</v>
      </c>
      <c r="AC43" s="30">
        <v>253531.51966730889</v>
      </c>
      <c r="AD43" s="30">
        <v>250544.94294554615</v>
      </c>
      <c r="AE43" s="30">
        <v>246918.4451459588</v>
      </c>
      <c r="AF43" s="30">
        <v>244250.08897273144</v>
      </c>
      <c r="AG43" s="30">
        <v>241372.64827230538</v>
      </c>
      <c r="AH43" s="30">
        <v>238047.37420234541</v>
      </c>
      <c r="AI43" s="30">
        <v>235857.81395236851</v>
      </c>
      <c r="AJ43" s="30">
        <v>233589.67620605358</v>
      </c>
      <c r="AK43" s="30">
        <v>230692.94683259825</v>
      </c>
      <c r="AL43" s="30">
        <v>227767.25717964777</v>
      </c>
      <c r="AM43" s="30">
        <v>224662.92506844111</v>
      </c>
      <c r="AN43" s="30">
        <v>221895.62025149204</v>
      </c>
      <c r="AO43" s="30">
        <v>218846.98559056254</v>
      </c>
      <c r="AP43" s="30">
        <v>215662.2294863686</v>
      </c>
      <c r="AQ43" s="30">
        <v>212365.45638601712</v>
      </c>
      <c r="AR43" s="30">
        <v>208978.53594536093</v>
      </c>
      <c r="AS43" s="30">
        <v>205636.03220978417</v>
      </c>
      <c r="AT43" s="30">
        <v>202363.52498977719</v>
      </c>
      <c r="AU43" s="30">
        <v>198912.22534395958</v>
      </c>
      <c r="AV43" s="30">
        <v>195494.41247078826</v>
      </c>
      <c r="AW43" s="30">
        <v>192166.44091404229</v>
      </c>
      <c r="AX43" s="30">
        <v>188970.74425979523</v>
      </c>
      <c r="AY43" s="30">
        <v>185741.9194500187</v>
      </c>
      <c r="AZ43" s="30">
        <v>182581.15958857359</v>
      </c>
      <c r="BA43" s="30">
        <v>179361.62302259461</v>
      </c>
      <c r="BB43" s="31">
        <v>176124.29756532877</v>
      </c>
    </row>
    <row r="44" spans="1:54" x14ac:dyDescent="0.25">
      <c r="A44" s="27" t="s">
        <v>8</v>
      </c>
      <c r="B44" s="61" t="s">
        <v>29</v>
      </c>
      <c r="C44" s="28" t="s">
        <v>293</v>
      </c>
      <c r="D44" s="29">
        <v>22993.304629607032</v>
      </c>
      <c r="E44" s="30">
        <v>22915.046508270741</v>
      </c>
      <c r="F44" s="30">
        <v>21412.029129999999</v>
      </c>
      <c r="G44" s="30">
        <v>22025.361249999998</v>
      </c>
      <c r="H44" s="30">
        <v>20043.748089999997</v>
      </c>
      <c r="I44" s="30">
        <v>17643.377484651566</v>
      </c>
      <c r="J44" s="30">
        <v>18214.45983</v>
      </c>
      <c r="K44" s="30">
        <v>16908.260019999998</v>
      </c>
      <c r="L44" s="30">
        <v>15101.870349999996</v>
      </c>
      <c r="M44" s="30">
        <v>12361.538729999998</v>
      </c>
      <c r="N44" s="30">
        <v>10534.187874136531</v>
      </c>
      <c r="O44" s="30">
        <v>9213.7177193268235</v>
      </c>
      <c r="P44" s="30">
        <v>7368.9322777841899</v>
      </c>
      <c r="Q44" s="30">
        <v>6516.2211875686462</v>
      </c>
      <c r="R44" s="30">
        <v>5824.2948683008108</v>
      </c>
      <c r="S44" s="30">
        <v>5888.0433716380412</v>
      </c>
      <c r="T44" s="30">
        <v>5970.442416546548</v>
      </c>
      <c r="U44" s="30">
        <v>5972.7286988850874</v>
      </c>
      <c r="V44" s="30">
        <v>5847.6955618152906</v>
      </c>
      <c r="W44" s="30">
        <v>5706.0753469115461</v>
      </c>
      <c r="X44" s="30">
        <v>5575.346219020832</v>
      </c>
      <c r="Y44" s="30">
        <v>5506.8439843599253</v>
      </c>
      <c r="Z44" s="30">
        <v>5388.9563808818339</v>
      </c>
      <c r="AA44" s="30">
        <v>5143.3033698074514</v>
      </c>
      <c r="AB44" s="30">
        <v>5047.8178147678191</v>
      </c>
      <c r="AC44" s="30">
        <v>4884.5161386131849</v>
      </c>
      <c r="AD44" s="30">
        <v>4725.6910614236922</v>
      </c>
      <c r="AE44" s="30">
        <v>4493.0087797429542</v>
      </c>
      <c r="AF44" s="30">
        <v>4358.5204451763066</v>
      </c>
      <c r="AG44" s="30">
        <v>4275.7585664129429</v>
      </c>
      <c r="AH44" s="30">
        <v>4020.7572787030504</v>
      </c>
      <c r="AI44" s="30">
        <v>3881.1867548561049</v>
      </c>
      <c r="AJ44" s="30">
        <v>3679.9744024642514</v>
      </c>
      <c r="AK44" s="30">
        <v>3478.2852542044966</v>
      </c>
      <c r="AL44" s="30">
        <v>3278.7240925970464</v>
      </c>
      <c r="AM44" s="30">
        <v>3114.6616286438716</v>
      </c>
      <c r="AN44" s="30">
        <v>3079.2074860861285</v>
      </c>
      <c r="AO44" s="30">
        <v>2933.271677736574</v>
      </c>
      <c r="AP44" s="30">
        <v>2851.5013488391478</v>
      </c>
      <c r="AQ44" s="30">
        <v>2771.8319780349848</v>
      </c>
      <c r="AR44" s="30">
        <v>2704.4002809639751</v>
      </c>
      <c r="AS44" s="30">
        <v>2619.2612869101131</v>
      </c>
      <c r="AT44" s="30">
        <v>2549.749532217902</v>
      </c>
      <c r="AU44" s="30">
        <v>2445.4962210623789</v>
      </c>
      <c r="AV44" s="30">
        <v>2382.6726458118137</v>
      </c>
      <c r="AW44" s="30">
        <v>2293.2217970472329</v>
      </c>
      <c r="AX44" s="30">
        <v>2236.7219102306613</v>
      </c>
      <c r="AY44" s="30">
        <v>2145.0484291317725</v>
      </c>
      <c r="AZ44" s="30">
        <v>2097.7151561288738</v>
      </c>
      <c r="BA44" s="30">
        <v>2064.491309020269</v>
      </c>
      <c r="BB44" s="31">
        <v>2007.7230027268315</v>
      </c>
    </row>
    <row r="45" spans="1:54" x14ac:dyDescent="0.25">
      <c r="A45" s="27" t="s">
        <v>294</v>
      </c>
      <c r="B45" s="61"/>
      <c r="C45" s="28" t="s">
        <v>295</v>
      </c>
      <c r="D45" s="29">
        <v>7867.3741215537148</v>
      </c>
      <c r="E45" s="30">
        <v>8347.2579899999964</v>
      </c>
      <c r="F45" s="30">
        <v>8595.3538799999988</v>
      </c>
      <c r="G45" s="30">
        <v>9465.136829999994</v>
      </c>
      <c r="H45" s="30">
        <v>10410.575919999999</v>
      </c>
      <c r="I45" s="30">
        <v>10419.688507171271</v>
      </c>
      <c r="J45" s="30">
        <v>10063.66187</v>
      </c>
      <c r="K45" s="30">
        <v>9601.7273799999984</v>
      </c>
      <c r="L45" s="30">
        <v>9774.2639499999968</v>
      </c>
      <c r="M45" s="30">
        <v>7904.099079999999</v>
      </c>
      <c r="N45" s="30">
        <v>7882.920358817285</v>
      </c>
      <c r="O45" s="30">
        <v>7477.444011808695</v>
      </c>
      <c r="P45" s="30">
        <v>6741.4797458088624</v>
      </c>
      <c r="Q45" s="30">
        <v>5855.7306609991965</v>
      </c>
      <c r="R45" s="30">
        <v>5518.1326170813963</v>
      </c>
      <c r="S45" s="30">
        <v>5836.7579619646885</v>
      </c>
      <c r="T45" s="30">
        <v>5794.5393302011025</v>
      </c>
      <c r="U45" s="30">
        <v>5636.8712306721109</v>
      </c>
      <c r="V45" s="30">
        <v>5418.1112191725597</v>
      </c>
      <c r="W45" s="30">
        <v>5264.5457762059568</v>
      </c>
      <c r="X45" s="30">
        <v>5195.4880801976096</v>
      </c>
      <c r="Y45" s="30">
        <v>5142.2464182545773</v>
      </c>
      <c r="Z45" s="30">
        <v>5088.7713273628924</v>
      </c>
      <c r="AA45" s="30">
        <v>4804.0934326790029</v>
      </c>
      <c r="AB45" s="30">
        <v>4723.2477316900759</v>
      </c>
      <c r="AC45" s="30">
        <v>4605.8302042969917</v>
      </c>
      <c r="AD45" s="30">
        <v>4614.8817309452961</v>
      </c>
      <c r="AE45" s="30">
        <v>4585.5733931526656</v>
      </c>
      <c r="AF45" s="30">
        <v>4569.4783724448871</v>
      </c>
      <c r="AG45" s="30">
        <v>4555.6454212174922</v>
      </c>
      <c r="AH45" s="30">
        <v>4482.4744474269846</v>
      </c>
      <c r="AI45" s="30">
        <v>4476.4055619342525</v>
      </c>
      <c r="AJ45" s="30">
        <v>4438.2071098284177</v>
      </c>
      <c r="AK45" s="30">
        <v>4339.1663552455529</v>
      </c>
      <c r="AL45" s="30">
        <v>4258.9064643054917</v>
      </c>
      <c r="AM45" s="30">
        <v>4170.3921932947151</v>
      </c>
      <c r="AN45" s="30">
        <v>4152.5042511650481</v>
      </c>
      <c r="AO45" s="30">
        <v>4087.902690925257</v>
      </c>
      <c r="AP45" s="30">
        <v>4013.7134509235721</v>
      </c>
      <c r="AQ45" s="30">
        <v>3837.5210964240441</v>
      </c>
      <c r="AR45" s="30">
        <v>3543.0521326059416</v>
      </c>
      <c r="AS45" s="30">
        <v>3171.3510285573921</v>
      </c>
      <c r="AT45" s="30">
        <v>2778.3076074223827</v>
      </c>
      <c r="AU45" s="30">
        <v>2403.2229321119435</v>
      </c>
      <c r="AV45" s="30">
        <v>2316.9974535373835</v>
      </c>
      <c r="AW45" s="30">
        <v>2257.1492668760461</v>
      </c>
      <c r="AX45" s="30">
        <v>2226.4059384199008</v>
      </c>
      <c r="AY45" s="30">
        <v>2070.0897438480165</v>
      </c>
      <c r="AZ45" s="30">
        <v>2027.6258339217366</v>
      </c>
      <c r="BA45" s="30">
        <v>1969.6471085154205</v>
      </c>
      <c r="BB45" s="31">
        <v>1853.4573534358858</v>
      </c>
    </row>
    <row r="46" spans="1:54" x14ac:dyDescent="0.25">
      <c r="A46" s="32" t="s">
        <v>296</v>
      </c>
      <c r="B46" s="61"/>
      <c r="C46" s="33" t="s">
        <v>297</v>
      </c>
      <c r="D46" s="34">
        <v>2.1086444001443754</v>
      </c>
      <c r="E46" s="35">
        <v>3.199939999999998</v>
      </c>
      <c r="F46" s="35">
        <v>5.2999899999999984</v>
      </c>
      <c r="G46" s="35">
        <v>4.2001199999999992</v>
      </c>
      <c r="H46" s="35">
        <v>6.3000199999999982</v>
      </c>
      <c r="I46" s="35">
        <v>7.380321279801521</v>
      </c>
      <c r="J46" s="35">
        <v>8.4000299999999974</v>
      </c>
      <c r="K46" s="35">
        <v>9.4250699999999981</v>
      </c>
      <c r="L46" s="35">
        <v>8.3999900000000025</v>
      </c>
      <c r="M46" s="35">
        <v>8.3998999999999988</v>
      </c>
      <c r="N46" s="35">
        <v>9.4822009043262625</v>
      </c>
      <c r="O46" s="35">
        <v>10.533139187579032</v>
      </c>
      <c r="P46" s="35">
        <v>12.654099785619287</v>
      </c>
      <c r="Q46" s="35">
        <v>12.654035065816782</v>
      </c>
      <c r="R46" s="35">
        <v>15.81163357157452</v>
      </c>
      <c r="S46" s="35">
        <v>15.811630843935774</v>
      </c>
      <c r="T46" s="35">
        <v>15.965920610217211</v>
      </c>
      <c r="U46" s="35">
        <v>16.256974380721402</v>
      </c>
      <c r="V46" s="35">
        <v>16.304912598185133</v>
      </c>
      <c r="W46" s="35">
        <v>16.162010998387792</v>
      </c>
      <c r="X46" s="35">
        <v>15.972513751112848</v>
      </c>
      <c r="Y46" s="35">
        <v>15.836764543855299</v>
      </c>
      <c r="Z46" s="35">
        <v>15.753259491618262</v>
      </c>
      <c r="AA46" s="35">
        <v>15.292686639039321</v>
      </c>
      <c r="AB46" s="35">
        <v>14.449338823061311</v>
      </c>
      <c r="AC46" s="35">
        <v>14.155161226727182</v>
      </c>
      <c r="AD46" s="35">
        <v>13.644283562247896</v>
      </c>
      <c r="AE46" s="35">
        <v>13.14389367782185</v>
      </c>
      <c r="AF46" s="35">
        <v>13.103864538951495</v>
      </c>
      <c r="AG46" s="35">
        <v>12.892443069172543</v>
      </c>
      <c r="AH46" s="35">
        <v>12.802870421284624</v>
      </c>
      <c r="AI46" s="35">
        <v>12.758827613767171</v>
      </c>
      <c r="AJ46" s="35">
        <v>12.712793448140113</v>
      </c>
      <c r="AK46" s="35">
        <v>12.368142797954196</v>
      </c>
      <c r="AL46" s="35">
        <v>12.166519773400628</v>
      </c>
      <c r="AM46" s="35">
        <v>11.800144288311671</v>
      </c>
      <c r="AN46" s="35">
        <v>11.71466438078895</v>
      </c>
      <c r="AO46" s="35">
        <v>11.537038955619277</v>
      </c>
      <c r="AP46" s="35">
        <v>11.248274771308868</v>
      </c>
      <c r="AQ46" s="35">
        <v>10.997652084571001</v>
      </c>
      <c r="AR46" s="35">
        <v>10.749438582891271</v>
      </c>
      <c r="AS46" s="35">
        <v>10.562218836019706</v>
      </c>
      <c r="AT46" s="35">
        <v>10.409543499396984</v>
      </c>
      <c r="AU46" s="35">
        <v>10.110494208169515</v>
      </c>
      <c r="AV46" s="35">
        <v>9.7154201398106057</v>
      </c>
      <c r="AW46" s="35">
        <v>9.4948106677241668</v>
      </c>
      <c r="AX46" s="35">
        <v>9.22358762782852</v>
      </c>
      <c r="AY46" s="35">
        <v>8.9629995735691992</v>
      </c>
      <c r="AZ46" s="35">
        <v>8.787499050672686</v>
      </c>
      <c r="BA46" s="35">
        <v>8.5808061003305376</v>
      </c>
      <c r="BB46" s="36">
        <v>8.3996545118925336</v>
      </c>
    </row>
    <row r="47" spans="1:54" x14ac:dyDescent="0.25">
      <c r="A47" s="32" t="s">
        <v>9</v>
      </c>
      <c r="B47" s="61"/>
      <c r="C47" s="33" t="s">
        <v>298</v>
      </c>
      <c r="D47" s="34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6">
        <v>0</v>
      </c>
    </row>
    <row r="48" spans="1:54" x14ac:dyDescent="0.25">
      <c r="A48" s="32" t="s">
        <v>35</v>
      </c>
      <c r="B48" s="61"/>
      <c r="C48" s="33" t="s">
        <v>299</v>
      </c>
      <c r="D48" s="34">
        <v>0</v>
      </c>
      <c r="E48" s="35">
        <v>2.9002399999999993</v>
      </c>
      <c r="F48" s="35">
        <v>3.8003000000000005</v>
      </c>
      <c r="G48" s="35">
        <v>1.9001399999999997</v>
      </c>
      <c r="H48" s="35">
        <v>6.7013799999999808</v>
      </c>
      <c r="I48" s="35">
        <v>6.7117867678678715</v>
      </c>
      <c r="J48" s="35">
        <v>5.7992699999999848</v>
      </c>
      <c r="K48" s="35">
        <v>4.8001500000000048</v>
      </c>
      <c r="L48" s="35">
        <v>4.8000200000000115</v>
      </c>
      <c r="M48" s="35">
        <v>1.9000100000000049</v>
      </c>
      <c r="N48" s="35">
        <v>1.9108485431510562</v>
      </c>
      <c r="O48" s="35">
        <v>2.8900300332142059</v>
      </c>
      <c r="P48" s="35">
        <v>1.910897302122111</v>
      </c>
      <c r="Q48" s="35">
        <v>1.9108742431886119</v>
      </c>
      <c r="R48" s="35">
        <v>1.9107530775486457</v>
      </c>
      <c r="S48" s="35">
        <v>1.910797497909952</v>
      </c>
      <c r="T48" s="35">
        <v>1.9357308596158731</v>
      </c>
      <c r="U48" s="35">
        <v>1.9806264048962938</v>
      </c>
      <c r="V48" s="35">
        <v>1.9943916772333636</v>
      </c>
      <c r="W48" s="35">
        <v>2.0024031649625957</v>
      </c>
      <c r="X48" s="35">
        <v>1.935705899603132</v>
      </c>
      <c r="Y48" s="35">
        <v>1.9293872596223103</v>
      </c>
      <c r="Z48" s="35">
        <v>1.9432076319656515</v>
      </c>
      <c r="AA48" s="35">
        <v>1.9533566549639694</v>
      </c>
      <c r="AB48" s="35">
        <v>1.9589035834685347</v>
      </c>
      <c r="AC48" s="35">
        <v>1.946348377591824</v>
      </c>
      <c r="AD48" s="35">
        <v>1.950253484770299</v>
      </c>
      <c r="AE48" s="35">
        <v>1.9571678462404349</v>
      </c>
      <c r="AF48" s="35">
        <v>1.9250463176941577</v>
      </c>
      <c r="AG48" s="35">
        <v>1.9031819536481043</v>
      </c>
      <c r="AH48" s="35">
        <v>1.8640084412307507</v>
      </c>
      <c r="AI48" s="35">
        <v>1.7273561554728025</v>
      </c>
      <c r="AJ48" s="35">
        <v>1.6765357600859763</v>
      </c>
      <c r="AK48" s="35">
        <v>1.5844663186089776</v>
      </c>
      <c r="AL48" s="35">
        <v>1.533875124626608</v>
      </c>
      <c r="AM48" s="35">
        <v>1.4926651716641588</v>
      </c>
      <c r="AN48" s="35">
        <v>1.5004072387767196</v>
      </c>
      <c r="AO48" s="35">
        <v>1.5060932193729408</v>
      </c>
      <c r="AP48" s="35">
        <v>1.4927400330783942</v>
      </c>
      <c r="AQ48" s="35">
        <v>1.4793127586493506</v>
      </c>
      <c r="AR48" s="35">
        <v>1.4641031069201691</v>
      </c>
      <c r="AS48" s="35">
        <v>1.4180469366356239</v>
      </c>
      <c r="AT48" s="35">
        <v>1.3929325216453015</v>
      </c>
      <c r="AU48" s="35">
        <v>1.3562627002238068</v>
      </c>
      <c r="AV48" s="35">
        <v>1.3332143462672874</v>
      </c>
      <c r="AW48" s="35">
        <v>1.3156289756572332</v>
      </c>
      <c r="AX48" s="35">
        <v>1.3126354819767649</v>
      </c>
      <c r="AY48" s="35">
        <v>1.3091433271003132</v>
      </c>
      <c r="AZ48" s="35">
        <v>1.302400799780852</v>
      </c>
      <c r="BA48" s="35">
        <v>1.2939997673509729</v>
      </c>
      <c r="BB48" s="36">
        <v>1.2866607128109049</v>
      </c>
    </row>
    <row r="49" spans="1:54" x14ac:dyDescent="0.25">
      <c r="A49" s="32" t="s">
        <v>10</v>
      </c>
      <c r="B49" s="61"/>
      <c r="C49" s="33" t="s">
        <v>300</v>
      </c>
      <c r="D49" s="34">
        <v>7539.7209866090307</v>
      </c>
      <c r="E49" s="35">
        <v>7625.1973100000005</v>
      </c>
      <c r="F49" s="35">
        <v>7756.2437099999997</v>
      </c>
      <c r="G49" s="35">
        <v>8511.8074899999974</v>
      </c>
      <c r="H49" s="35">
        <v>9012.6950199999974</v>
      </c>
      <c r="I49" s="35">
        <v>9458.1371578083126</v>
      </c>
      <c r="J49" s="35">
        <v>9082.3620699999992</v>
      </c>
      <c r="K49" s="35">
        <v>8679.4934499999981</v>
      </c>
      <c r="L49" s="35">
        <v>8856.9701699999951</v>
      </c>
      <c r="M49" s="35">
        <v>7585.1044300000003</v>
      </c>
      <c r="N49" s="35">
        <v>7481.0398777698074</v>
      </c>
      <c r="O49" s="35">
        <v>7068.016145012215</v>
      </c>
      <c r="P49" s="35">
        <v>6304.2582528626708</v>
      </c>
      <c r="Q49" s="35">
        <v>5503.7552018062806</v>
      </c>
      <c r="R49" s="35">
        <v>5002.7349135719278</v>
      </c>
      <c r="S49" s="35">
        <v>5336.0873446740334</v>
      </c>
      <c r="T49" s="35">
        <v>5317.805890367069</v>
      </c>
      <c r="U49" s="35">
        <v>5156.9886036110793</v>
      </c>
      <c r="V49" s="35">
        <v>4939.1197140444247</v>
      </c>
      <c r="W49" s="35">
        <v>4790.9456898056669</v>
      </c>
      <c r="X49" s="35">
        <v>4729.3997410094335</v>
      </c>
      <c r="Y49" s="35">
        <v>4680.4357329420509</v>
      </c>
      <c r="Z49" s="35">
        <v>4636.5704187102865</v>
      </c>
      <c r="AA49" s="35">
        <v>4381.1451072632954</v>
      </c>
      <c r="AB49" s="35">
        <v>4328.5101628098328</v>
      </c>
      <c r="AC49" s="35">
        <v>4216.0485140609899</v>
      </c>
      <c r="AD49" s="35">
        <v>4243.5883834430297</v>
      </c>
      <c r="AE49" s="35">
        <v>4231.8917647241396</v>
      </c>
      <c r="AF49" s="35">
        <v>4237.5851489944998</v>
      </c>
      <c r="AG49" s="35">
        <v>4234.1365776922057</v>
      </c>
      <c r="AH49" s="35">
        <v>4177.7329861270528</v>
      </c>
      <c r="AI49" s="35">
        <v>4179.4404767563983</v>
      </c>
      <c r="AJ49" s="35">
        <v>4143.4857882084307</v>
      </c>
      <c r="AK49" s="35">
        <v>4050.0241228140844</v>
      </c>
      <c r="AL49" s="35">
        <v>3973.831157445451</v>
      </c>
      <c r="AM49" s="35">
        <v>3923.1915418618173</v>
      </c>
      <c r="AN49" s="35">
        <v>3908.0510350236045</v>
      </c>
      <c r="AO49" s="35">
        <v>3845.1611814950666</v>
      </c>
      <c r="AP49" s="35">
        <v>3772.9379952388549</v>
      </c>
      <c r="AQ49" s="35">
        <v>3617.5686035239655</v>
      </c>
      <c r="AR49" s="35">
        <v>3330.4745347538747</v>
      </c>
      <c r="AS49" s="35">
        <v>2973.4923983393496</v>
      </c>
      <c r="AT49" s="35">
        <v>2596.0632599513397</v>
      </c>
      <c r="AU49" s="35">
        <v>2249.9099512907051</v>
      </c>
      <c r="AV49" s="35">
        <v>2178.0021837797926</v>
      </c>
      <c r="AW49" s="35">
        <v>2120.2802700083666</v>
      </c>
      <c r="AX49" s="35">
        <v>2097.2960236986391</v>
      </c>
      <c r="AY49" s="35">
        <v>1971.4559458905139</v>
      </c>
      <c r="AZ49" s="35">
        <v>1936.5148784734429</v>
      </c>
      <c r="BA49" s="35">
        <v>1882.090147548304</v>
      </c>
      <c r="BB49" s="36">
        <v>1794.8612989791357</v>
      </c>
    </row>
    <row r="50" spans="1:54" x14ac:dyDescent="0.25">
      <c r="A50" s="32" t="s">
        <v>301</v>
      </c>
      <c r="B50" s="61"/>
      <c r="C50" s="33" t="s">
        <v>302</v>
      </c>
      <c r="D50" s="34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44.872869999999999</v>
      </c>
      <c r="K50" s="35">
        <v>0</v>
      </c>
      <c r="L50" s="35">
        <v>11.19998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0</v>
      </c>
      <c r="BB50" s="36">
        <v>0</v>
      </c>
    </row>
    <row r="51" spans="1:54" x14ac:dyDescent="0.25">
      <c r="A51" s="32" t="s">
        <v>303</v>
      </c>
      <c r="B51" s="61"/>
      <c r="C51" s="33" t="s">
        <v>304</v>
      </c>
      <c r="D51" s="34">
        <v>325.54449054453835</v>
      </c>
      <c r="E51" s="35">
        <v>715.96049999999991</v>
      </c>
      <c r="F51" s="35">
        <v>830.00987999999893</v>
      </c>
      <c r="G51" s="35">
        <v>947.22907999999939</v>
      </c>
      <c r="H51" s="35">
        <v>1384.8795000000007</v>
      </c>
      <c r="I51" s="35">
        <v>947.45924131528955</v>
      </c>
      <c r="J51" s="35">
        <v>922.22762999999941</v>
      </c>
      <c r="K51" s="35">
        <v>908.00871000000006</v>
      </c>
      <c r="L51" s="35">
        <v>892.89379000000122</v>
      </c>
      <c r="M51" s="35">
        <v>308.69474000000059</v>
      </c>
      <c r="N51" s="35">
        <v>390.48743159999896</v>
      </c>
      <c r="O51" s="35">
        <v>396.00469757568521</v>
      </c>
      <c r="P51" s="35">
        <v>422.65649585844926</v>
      </c>
      <c r="Q51" s="35">
        <v>337.41054988391153</v>
      </c>
      <c r="R51" s="35">
        <v>497.67531686034351</v>
      </c>
      <c r="S51" s="35">
        <v>482.94818894880996</v>
      </c>
      <c r="T51" s="35">
        <v>458.83178836419927</v>
      </c>
      <c r="U51" s="35">
        <v>461.64502627541287</v>
      </c>
      <c r="V51" s="35">
        <v>460.69220085271496</v>
      </c>
      <c r="W51" s="35">
        <v>455.43567223694021</v>
      </c>
      <c r="X51" s="35">
        <v>448.1801195374602</v>
      </c>
      <c r="Y51" s="35">
        <v>444.04453350904953</v>
      </c>
      <c r="Z51" s="35">
        <v>434.50444152902287</v>
      </c>
      <c r="AA51" s="35">
        <v>405.70228212170701</v>
      </c>
      <c r="AB51" s="35">
        <v>378.32932647371189</v>
      </c>
      <c r="AC51" s="35">
        <v>373.68018063168142</v>
      </c>
      <c r="AD51" s="35">
        <v>355.69881045524852</v>
      </c>
      <c r="AE51" s="35">
        <v>338.58056690446119</v>
      </c>
      <c r="AF51" s="35">
        <v>316.86431259374308</v>
      </c>
      <c r="AG51" s="35">
        <v>306.71321850246466</v>
      </c>
      <c r="AH51" s="35">
        <v>290.0745824374153</v>
      </c>
      <c r="AI51" s="35">
        <v>282.47890140861415</v>
      </c>
      <c r="AJ51" s="35">
        <v>280.33199241176038</v>
      </c>
      <c r="AK51" s="35">
        <v>275.18962331490565</v>
      </c>
      <c r="AL51" s="35">
        <v>271.37491196201319</v>
      </c>
      <c r="AM51" s="35">
        <v>233.90784197292058</v>
      </c>
      <c r="AN51" s="35">
        <v>231.2381445218771</v>
      </c>
      <c r="AO51" s="35">
        <v>229.69837725519767</v>
      </c>
      <c r="AP51" s="35">
        <v>228.03444088032961</v>
      </c>
      <c r="AQ51" s="35">
        <v>207.47552805685791</v>
      </c>
      <c r="AR51" s="35">
        <v>200.36405616225642</v>
      </c>
      <c r="AS51" s="35">
        <v>185.87836444538669</v>
      </c>
      <c r="AT51" s="35">
        <v>170.44187145000143</v>
      </c>
      <c r="AU51" s="35">
        <v>141.8462239128458</v>
      </c>
      <c r="AV51" s="35">
        <v>127.94663527151324</v>
      </c>
      <c r="AW51" s="35">
        <v>126.05855722429712</v>
      </c>
      <c r="AX51" s="35">
        <v>118.5736916114564</v>
      </c>
      <c r="AY51" s="35">
        <v>88.361655056832902</v>
      </c>
      <c r="AZ51" s="35">
        <v>81.021055597840444</v>
      </c>
      <c r="BA51" s="35">
        <v>77.682155099434667</v>
      </c>
      <c r="BB51" s="36">
        <v>48.909739232047144</v>
      </c>
    </row>
    <row r="52" spans="1:54" x14ac:dyDescent="0.25">
      <c r="A52" s="17" t="s">
        <v>305</v>
      </c>
      <c r="B52" s="60"/>
      <c r="C52" s="18" t="s">
        <v>306</v>
      </c>
      <c r="D52" s="19">
        <v>267565.83636894671</v>
      </c>
      <c r="E52" s="20">
        <v>275302.79660999996</v>
      </c>
      <c r="F52" s="20">
        <v>270818.37627999997</v>
      </c>
      <c r="G52" s="20">
        <v>280097.44721999997</v>
      </c>
      <c r="H52" s="20">
        <v>281214.69949999999</v>
      </c>
      <c r="I52" s="20">
        <v>282050.69516521628</v>
      </c>
      <c r="J52" s="20">
        <v>275193.49314999994</v>
      </c>
      <c r="K52" s="20">
        <v>262575.79498000001</v>
      </c>
      <c r="L52" s="20">
        <v>267152.44034000003</v>
      </c>
      <c r="M52" s="20">
        <v>247776.52309999999</v>
      </c>
      <c r="N52" s="20">
        <v>272279.49321145855</v>
      </c>
      <c r="O52" s="20">
        <v>243033.03433908531</v>
      </c>
      <c r="P52" s="20">
        <v>253774.1830900232</v>
      </c>
      <c r="Q52" s="20">
        <v>259492.03697337798</v>
      </c>
      <c r="R52" s="20">
        <v>229076.45213271145</v>
      </c>
      <c r="S52" s="20">
        <v>236254.00343726936</v>
      </c>
      <c r="T52" s="20">
        <v>240184.98842786354</v>
      </c>
      <c r="U52" s="20">
        <v>239687.18920320406</v>
      </c>
      <c r="V52" s="20">
        <v>237164.47052818444</v>
      </c>
      <c r="W52" s="20">
        <v>233419.80292317685</v>
      </c>
      <c r="X52" s="20">
        <v>231690.1536044509</v>
      </c>
      <c r="Y52" s="20">
        <v>231007.47270785374</v>
      </c>
      <c r="Z52" s="20">
        <v>230720.11065831888</v>
      </c>
      <c r="AA52" s="20">
        <v>231121.01057484839</v>
      </c>
      <c r="AB52" s="20">
        <v>230496.08075725543</v>
      </c>
      <c r="AC52" s="20">
        <v>230819.4875391316</v>
      </c>
      <c r="AD52" s="20">
        <v>232239.82668652624</v>
      </c>
      <c r="AE52" s="20">
        <v>235146.71875069872</v>
      </c>
      <c r="AF52" s="20">
        <v>235569.92919819488</v>
      </c>
      <c r="AG52" s="20">
        <v>238213.71582663662</v>
      </c>
      <c r="AH52" s="20">
        <v>241674.5146673967</v>
      </c>
      <c r="AI52" s="20">
        <v>243629.16222865251</v>
      </c>
      <c r="AJ52" s="20">
        <v>243758.96905872339</v>
      </c>
      <c r="AK52" s="20">
        <v>244091.71673188347</v>
      </c>
      <c r="AL52" s="20">
        <v>244134.52095707296</v>
      </c>
      <c r="AM52" s="20">
        <v>243591.31741896213</v>
      </c>
      <c r="AN52" s="20">
        <v>243743.11338003865</v>
      </c>
      <c r="AO52" s="20">
        <v>243273.44954499262</v>
      </c>
      <c r="AP52" s="20">
        <v>242924.95651887206</v>
      </c>
      <c r="AQ52" s="20">
        <v>242466.14274170023</v>
      </c>
      <c r="AR52" s="20">
        <v>242166.21709407802</v>
      </c>
      <c r="AS52" s="20">
        <v>241922.02939772766</v>
      </c>
      <c r="AT52" s="20">
        <v>241609.28524651317</v>
      </c>
      <c r="AU52" s="20">
        <v>240716.96768933206</v>
      </c>
      <c r="AV52" s="20">
        <v>240014.73275540059</v>
      </c>
      <c r="AW52" s="20">
        <v>239381.39386835883</v>
      </c>
      <c r="AX52" s="20">
        <v>238718.53173985617</v>
      </c>
      <c r="AY52" s="20">
        <v>237313.85456584144</v>
      </c>
      <c r="AZ52" s="20">
        <v>236538.08214304442</v>
      </c>
      <c r="BA52" s="20">
        <v>235514.30615567681</v>
      </c>
      <c r="BB52" s="21">
        <v>234083.13211766633</v>
      </c>
    </row>
    <row r="53" spans="1:54" x14ac:dyDescent="0.25">
      <c r="A53" s="22" t="s">
        <v>37</v>
      </c>
      <c r="B53" s="61" t="s">
        <v>11</v>
      </c>
      <c r="C53" s="23" t="s">
        <v>307</v>
      </c>
      <c r="D53" s="24">
        <v>256516.23488777058</v>
      </c>
      <c r="E53" s="25">
        <v>265114.76166999992</v>
      </c>
      <c r="F53" s="25">
        <v>260939.43145999996</v>
      </c>
      <c r="G53" s="25">
        <v>270447.66447000002</v>
      </c>
      <c r="H53" s="25">
        <v>271376.02575999999</v>
      </c>
      <c r="I53" s="25">
        <v>272712.64740001148</v>
      </c>
      <c r="J53" s="25">
        <v>265660.68682999996</v>
      </c>
      <c r="K53" s="25">
        <v>253375.01031999994</v>
      </c>
      <c r="L53" s="25">
        <v>258530.81802999994</v>
      </c>
      <c r="M53" s="25">
        <v>241556.8449</v>
      </c>
      <c r="N53" s="25">
        <v>264501.62981265946</v>
      </c>
      <c r="O53" s="25">
        <v>235201.44008832271</v>
      </c>
      <c r="P53" s="25">
        <v>245920.0330437292</v>
      </c>
      <c r="Q53" s="25">
        <v>251851.53409306522</v>
      </c>
      <c r="R53" s="25">
        <v>221500.63847475973</v>
      </c>
      <c r="S53" s="25">
        <v>228623.02012267188</v>
      </c>
      <c r="T53" s="25">
        <v>232716.8486492965</v>
      </c>
      <c r="U53" s="25">
        <v>232148.38268771043</v>
      </c>
      <c r="V53" s="25">
        <v>230140.16881685908</v>
      </c>
      <c r="W53" s="25">
        <v>226501.59388609664</v>
      </c>
      <c r="X53" s="25">
        <v>224902.41607192045</v>
      </c>
      <c r="Y53" s="25">
        <v>224250.75887261462</v>
      </c>
      <c r="Z53" s="25">
        <v>224073.61556604371</v>
      </c>
      <c r="AA53" s="25">
        <v>224589.38412051959</v>
      </c>
      <c r="AB53" s="25">
        <v>224029.27164051277</v>
      </c>
      <c r="AC53" s="25">
        <v>224376.22059994459</v>
      </c>
      <c r="AD53" s="25">
        <v>225801.33971997385</v>
      </c>
      <c r="AE53" s="25">
        <v>228715.1240881955</v>
      </c>
      <c r="AF53" s="25">
        <v>229145.16178725471</v>
      </c>
      <c r="AG53" s="25">
        <v>231832.49387512877</v>
      </c>
      <c r="AH53" s="25">
        <v>235380.59640295964</v>
      </c>
      <c r="AI53" s="25">
        <v>237388.19357396051</v>
      </c>
      <c r="AJ53" s="25">
        <v>237630.28503766761</v>
      </c>
      <c r="AK53" s="25">
        <v>238102.81556447223</v>
      </c>
      <c r="AL53" s="25">
        <v>238288.0083971569</v>
      </c>
      <c r="AM53" s="25">
        <v>237866.30703203287</v>
      </c>
      <c r="AN53" s="25">
        <v>238097.20030414604</v>
      </c>
      <c r="AO53" s="25">
        <v>237727.74680067337</v>
      </c>
      <c r="AP53" s="25">
        <v>237495.28944811618</v>
      </c>
      <c r="AQ53" s="25">
        <v>237141.34905832366</v>
      </c>
      <c r="AR53" s="25">
        <v>236943.11127077622</v>
      </c>
      <c r="AS53" s="25">
        <v>236794.84047018818</v>
      </c>
      <c r="AT53" s="25">
        <v>236583.43255169509</v>
      </c>
      <c r="AU53" s="25">
        <v>235797.71673766233</v>
      </c>
      <c r="AV53" s="25">
        <v>235225.70476986025</v>
      </c>
      <c r="AW53" s="25">
        <v>234705.41215949412</v>
      </c>
      <c r="AX53" s="25">
        <v>234151.39414898568</v>
      </c>
      <c r="AY53" s="25">
        <v>232894.78627057935</v>
      </c>
      <c r="AZ53" s="25">
        <v>232294.3772731229</v>
      </c>
      <c r="BA53" s="25">
        <v>231583.56030481163</v>
      </c>
      <c r="BB53" s="26">
        <v>230289.80177198423</v>
      </c>
    </row>
    <row r="54" spans="1:54" x14ac:dyDescent="0.25">
      <c r="A54" s="22" t="s">
        <v>308</v>
      </c>
      <c r="B54" s="61"/>
      <c r="C54" s="23" t="s">
        <v>309</v>
      </c>
      <c r="D54" s="24">
        <v>11049.601481176227</v>
      </c>
      <c r="E54" s="25">
        <v>10188.034939999998</v>
      </c>
      <c r="F54" s="25">
        <v>9878.9448200000006</v>
      </c>
      <c r="G54" s="25">
        <v>9649.7827500000003</v>
      </c>
      <c r="H54" s="25">
        <v>9838.6737400000002</v>
      </c>
      <c r="I54" s="25">
        <v>9338.0477652047903</v>
      </c>
      <c r="J54" s="25">
        <v>9532.8063199999979</v>
      </c>
      <c r="K54" s="25">
        <v>9200.7846600000012</v>
      </c>
      <c r="L54" s="25">
        <v>8621.6223099999988</v>
      </c>
      <c r="M54" s="25">
        <v>6219.6782000000012</v>
      </c>
      <c r="N54" s="25">
        <v>7777.8633987990697</v>
      </c>
      <c r="O54" s="25">
        <v>7831.5942507625768</v>
      </c>
      <c r="P54" s="25">
        <v>7854.1500462939612</v>
      </c>
      <c r="Q54" s="25">
        <v>7640.5028803127871</v>
      </c>
      <c r="R54" s="25">
        <v>7575.813657951735</v>
      </c>
      <c r="S54" s="25">
        <v>7630.983314597469</v>
      </c>
      <c r="T54" s="25">
        <v>7468.1397785670679</v>
      </c>
      <c r="U54" s="25">
        <v>7538.806515493653</v>
      </c>
      <c r="V54" s="25">
        <v>7024.3017113253527</v>
      </c>
      <c r="W54" s="25">
        <v>6918.2090370802052</v>
      </c>
      <c r="X54" s="25">
        <v>6787.7375325304374</v>
      </c>
      <c r="Y54" s="25">
        <v>6756.7138352391048</v>
      </c>
      <c r="Z54" s="25">
        <v>6646.495092275205</v>
      </c>
      <c r="AA54" s="25">
        <v>6531.6264543287643</v>
      </c>
      <c r="AB54" s="25">
        <v>6466.8091167426182</v>
      </c>
      <c r="AC54" s="25">
        <v>6443.2669391870113</v>
      </c>
      <c r="AD54" s="25">
        <v>6438.4869665523556</v>
      </c>
      <c r="AE54" s="25">
        <v>6431.5946625032484</v>
      </c>
      <c r="AF54" s="25">
        <v>6424.7674109401551</v>
      </c>
      <c r="AG54" s="25">
        <v>6381.2219515079096</v>
      </c>
      <c r="AH54" s="25">
        <v>6293.9182644370749</v>
      </c>
      <c r="AI54" s="25">
        <v>6240.9686546919993</v>
      </c>
      <c r="AJ54" s="25">
        <v>6128.684021055753</v>
      </c>
      <c r="AK54" s="25">
        <v>5988.9011674112589</v>
      </c>
      <c r="AL54" s="25">
        <v>5846.5125599160101</v>
      </c>
      <c r="AM54" s="25">
        <v>5725.0103869292425</v>
      </c>
      <c r="AN54" s="25">
        <v>5645.9130758925949</v>
      </c>
      <c r="AO54" s="25">
        <v>5545.7027443192646</v>
      </c>
      <c r="AP54" s="25">
        <v>5429.6670707559133</v>
      </c>
      <c r="AQ54" s="25">
        <v>5324.7936833765625</v>
      </c>
      <c r="AR54" s="25">
        <v>5223.1058233017875</v>
      </c>
      <c r="AS54" s="25">
        <v>5127.1889275394878</v>
      </c>
      <c r="AT54" s="25">
        <v>5025.8526948180906</v>
      </c>
      <c r="AU54" s="25">
        <v>4919.250951669751</v>
      </c>
      <c r="AV54" s="25">
        <v>4789.0279855403405</v>
      </c>
      <c r="AW54" s="25">
        <v>4675.9817088647105</v>
      </c>
      <c r="AX54" s="25">
        <v>4567.137590870514</v>
      </c>
      <c r="AY54" s="25">
        <v>4419.0682952620991</v>
      </c>
      <c r="AZ54" s="25">
        <v>4243.7048699215356</v>
      </c>
      <c r="BA54" s="25">
        <v>3930.745850865183</v>
      </c>
      <c r="BB54" s="26">
        <v>3793.3303456821172</v>
      </c>
    </row>
    <row r="55" spans="1:54" x14ac:dyDescent="0.25">
      <c r="A55" s="27" t="s">
        <v>310</v>
      </c>
      <c r="B55" s="61"/>
      <c r="C55" s="28" t="s">
        <v>311</v>
      </c>
      <c r="D55" s="29">
        <v>3962.1756343808688</v>
      </c>
      <c r="E55" s="30">
        <v>3578.666999999999</v>
      </c>
      <c r="F55" s="30">
        <v>3327.1932299999994</v>
      </c>
      <c r="G55" s="30">
        <v>3068.3404899999996</v>
      </c>
      <c r="H55" s="30">
        <v>3157.5820199999994</v>
      </c>
      <c r="I55" s="30">
        <v>3041.0941698815113</v>
      </c>
      <c r="J55" s="30">
        <v>3185.081009999999</v>
      </c>
      <c r="K55" s="30">
        <v>3096.5988799999991</v>
      </c>
      <c r="L55" s="30">
        <v>2894.5281599999989</v>
      </c>
      <c r="M55" s="30">
        <v>2123.0752499999994</v>
      </c>
      <c r="N55" s="30">
        <v>2652.2518408350834</v>
      </c>
      <c r="O55" s="30">
        <v>2870.7662046842815</v>
      </c>
      <c r="P55" s="30">
        <v>3024.6415163886454</v>
      </c>
      <c r="Q55" s="30">
        <v>2781.396395970095</v>
      </c>
      <c r="R55" s="30">
        <v>2735.8682426657679</v>
      </c>
      <c r="S55" s="30">
        <v>2640.050018395722</v>
      </c>
      <c r="T55" s="30">
        <v>2631.0280415231118</v>
      </c>
      <c r="U55" s="30">
        <v>2662.8695752491162</v>
      </c>
      <c r="V55" s="30">
        <v>2504.3571601167091</v>
      </c>
      <c r="W55" s="30">
        <v>2462.730276788619</v>
      </c>
      <c r="X55" s="30">
        <v>2413.1574633777414</v>
      </c>
      <c r="Y55" s="30">
        <v>2401.2429354011556</v>
      </c>
      <c r="Z55" s="30">
        <v>2364.6722911646971</v>
      </c>
      <c r="AA55" s="30">
        <v>2323.805060577678</v>
      </c>
      <c r="AB55" s="30">
        <v>2307.7536141747469</v>
      </c>
      <c r="AC55" s="30">
        <v>2298.6394320188565</v>
      </c>
      <c r="AD55" s="30">
        <v>2293.2011232746322</v>
      </c>
      <c r="AE55" s="30">
        <v>2284.758464588208</v>
      </c>
      <c r="AF55" s="30">
        <v>2278.004722608026</v>
      </c>
      <c r="AG55" s="30">
        <v>2263.167291911253</v>
      </c>
      <c r="AH55" s="30">
        <v>2227.1914346742369</v>
      </c>
      <c r="AI55" s="30">
        <v>2205.0900265043433</v>
      </c>
      <c r="AJ55" s="30">
        <v>2162.4958705808285</v>
      </c>
      <c r="AK55" s="30">
        <v>2105.4371905503749</v>
      </c>
      <c r="AL55" s="30">
        <v>2053.6017213114224</v>
      </c>
      <c r="AM55" s="30">
        <v>2007.9596496416518</v>
      </c>
      <c r="AN55" s="30">
        <v>1979.5868597995225</v>
      </c>
      <c r="AO55" s="30">
        <v>1943.1472316023344</v>
      </c>
      <c r="AP55" s="30">
        <v>1901.9250646751671</v>
      </c>
      <c r="AQ55" s="30">
        <v>1865.052732635168</v>
      </c>
      <c r="AR55" s="30">
        <v>1830.2451200037572</v>
      </c>
      <c r="AS55" s="30">
        <v>1794.0471603335429</v>
      </c>
      <c r="AT55" s="30">
        <v>1758.4206642734418</v>
      </c>
      <c r="AU55" s="30">
        <v>1723.1073875024865</v>
      </c>
      <c r="AV55" s="30">
        <v>1679.1810066321975</v>
      </c>
      <c r="AW55" s="30">
        <v>1638.3520417544869</v>
      </c>
      <c r="AX55" s="30">
        <v>1602.0506001122133</v>
      </c>
      <c r="AY55" s="30">
        <v>1550.0872509643732</v>
      </c>
      <c r="AZ55" s="30">
        <v>1489.8581030552261</v>
      </c>
      <c r="BA55" s="30">
        <v>1385.3095355564574</v>
      </c>
      <c r="BB55" s="31">
        <v>1335.468908717437</v>
      </c>
    </row>
    <row r="56" spans="1:54" x14ac:dyDescent="0.25">
      <c r="A56" s="27" t="s">
        <v>312</v>
      </c>
      <c r="B56" s="61"/>
      <c r="C56" s="28" t="s">
        <v>313</v>
      </c>
      <c r="D56" s="29">
        <v>6543.4093569634606</v>
      </c>
      <c r="E56" s="30">
        <v>6152.2791399999996</v>
      </c>
      <c r="F56" s="30">
        <v>6088.9413100000011</v>
      </c>
      <c r="G56" s="30">
        <v>6088.2394499999991</v>
      </c>
      <c r="H56" s="30">
        <v>6209.8115199999993</v>
      </c>
      <c r="I56" s="30">
        <v>5900.5995621410048</v>
      </c>
      <c r="J56" s="30">
        <v>5940.1175200000007</v>
      </c>
      <c r="K56" s="30">
        <v>5683.3111699999999</v>
      </c>
      <c r="L56" s="30">
        <v>5315.6652899999999</v>
      </c>
      <c r="M56" s="30">
        <v>3790.4562899999996</v>
      </c>
      <c r="N56" s="30">
        <v>4718.7347702807547</v>
      </c>
      <c r="O56" s="30">
        <v>4454.3332491677847</v>
      </c>
      <c r="P56" s="30">
        <v>4358.2413256558239</v>
      </c>
      <c r="Q56" s="30">
        <v>4351.2363690932989</v>
      </c>
      <c r="R56" s="30">
        <v>4322.4622899303458</v>
      </c>
      <c r="S56" s="30">
        <v>4348.7148052573129</v>
      </c>
      <c r="T56" s="30">
        <v>4192.7392956310041</v>
      </c>
      <c r="U56" s="30">
        <v>4222.8095081302517</v>
      </c>
      <c r="V56" s="30">
        <v>3903.3139624836263</v>
      </c>
      <c r="W56" s="30">
        <v>3848.0553717513894</v>
      </c>
      <c r="X56" s="30">
        <v>3779.4665895502494</v>
      </c>
      <c r="Y56" s="30">
        <v>3763.3957864121753</v>
      </c>
      <c r="Z56" s="30">
        <v>3703.6761955541656</v>
      </c>
      <c r="AA56" s="30">
        <v>3644.6694897287148</v>
      </c>
      <c r="AB56" s="30">
        <v>3617.0825526471276</v>
      </c>
      <c r="AC56" s="30">
        <v>3605.8119435414483</v>
      </c>
      <c r="AD56" s="30">
        <v>3608.8308922705846</v>
      </c>
      <c r="AE56" s="30">
        <v>3611.9228308076795</v>
      </c>
      <c r="AF56" s="30">
        <v>3614.1516152837548</v>
      </c>
      <c r="AG56" s="30">
        <v>3592.0609107594596</v>
      </c>
      <c r="AH56" s="30">
        <v>3549.4092874971398</v>
      </c>
      <c r="AI56" s="30">
        <v>3523.0766796325893</v>
      </c>
      <c r="AJ56" s="30">
        <v>3463.4009382974109</v>
      </c>
      <c r="AK56" s="30">
        <v>3390.9508712346556</v>
      </c>
      <c r="AL56" s="30">
        <v>3312.0408160111569</v>
      </c>
      <c r="AM56" s="30">
        <v>3245.7802934421748</v>
      </c>
      <c r="AN56" s="30">
        <v>3201.8119560272044</v>
      </c>
      <c r="AO56" s="30">
        <v>3146.0854304588152</v>
      </c>
      <c r="AP56" s="30">
        <v>3081.0012803880895</v>
      </c>
      <c r="AQ56" s="30">
        <v>3022.0327329649167</v>
      </c>
      <c r="AR56" s="30">
        <v>2964.2581498036247</v>
      </c>
      <c r="AS56" s="30">
        <v>2913.3986732936305</v>
      </c>
      <c r="AT56" s="30">
        <v>2859.8842788159445</v>
      </c>
      <c r="AU56" s="30">
        <v>2799.8559245343331</v>
      </c>
      <c r="AV56" s="30">
        <v>2730.1363535035366</v>
      </c>
      <c r="AW56" s="30">
        <v>2666.5432932997887</v>
      </c>
      <c r="AX56" s="30">
        <v>2602.697738303073</v>
      </c>
      <c r="AY56" s="30">
        <v>2514.4940314921105</v>
      </c>
      <c r="AZ56" s="30">
        <v>2417.2883429456929</v>
      </c>
      <c r="BA56" s="30">
        <v>2234.0193058585578</v>
      </c>
      <c r="BB56" s="31">
        <v>2149.6978659695974</v>
      </c>
    </row>
    <row r="57" spans="1:54" x14ac:dyDescent="0.25">
      <c r="A57" s="27" t="s">
        <v>314</v>
      </c>
      <c r="B57" s="61"/>
      <c r="C57" s="28" t="s">
        <v>315</v>
      </c>
      <c r="D57" s="29">
        <v>218.99499370120174</v>
      </c>
      <c r="E57" s="30">
        <v>122.60127999999999</v>
      </c>
      <c r="F57" s="30">
        <v>117.46056999999999</v>
      </c>
      <c r="G57" s="30">
        <v>124.74190999999999</v>
      </c>
      <c r="H57" s="30">
        <v>102.03897000000002</v>
      </c>
      <c r="I57" s="30">
        <v>102.93184917539594</v>
      </c>
      <c r="J57" s="30">
        <v>96.905039999999985</v>
      </c>
      <c r="K57" s="30">
        <v>90.561009999999982</v>
      </c>
      <c r="L57" s="30">
        <v>98.499549999999985</v>
      </c>
      <c r="M57" s="30">
        <v>71.455560000000006</v>
      </c>
      <c r="N57" s="30">
        <v>63.413639131268354</v>
      </c>
      <c r="O57" s="30">
        <v>26.916188100322593</v>
      </c>
      <c r="P57" s="30">
        <v>23.741661225009185</v>
      </c>
      <c r="Q57" s="30">
        <v>23.920675105072959</v>
      </c>
      <c r="R57" s="30">
        <v>23.096447589191708</v>
      </c>
      <c r="S57" s="30">
        <v>19.547125202068699</v>
      </c>
      <c r="T57" s="30">
        <v>19.794533247739253</v>
      </c>
      <c r="U57" s="30">
        <v>18.992382906504094</v>
      </c>
      <c r="V57" s="30">
        <v>18.392969656553955</v>
      </c>
      <c r="W57" s="30">
        <v>17.019022379185724</v>
      </c>
      <c r="X57" s="30">
        <v>16.210245447846773</v>
      </c>
      <c r="Y57" s="30">
        <v>15.182147486815214</v>
      </c>
      <c r="Z57" s="30">
        <v>14.438403621862271</v>
      </c>
      <c r="AA57" s="30">
        <v>13.848410927706109</v>
      </c>
      <c r="AB57" s="30">
        <v>12.215085748060826</v>
      </c>
      <c r="AC57" s="30">
        <v>10.764404925779914</v>
      </c>
      <c r="AD57" s="30">
        <v>9.4835632864163877</v>
      </c>
      <c r="AE57" s="30">
        <v>8.4825429116617883</v>
      </c>
      <c r="AF57" s="30">
        <v>7.105988331302834</v>
      </c>
      <c r="AG57" s="30">
        <v>5.8591664702863833</v>
      </c>
      <c r="AH57" s="30">
        <v>4.3989640211837235</v>
      </c>
      <c r="AI57" s="30">
        <v>4.0837224538470336</v>
      </c>
      <c r="AJ57" s="30">
        <v>3.7451921813572389</v>
      </c>
      <c r="AK57" s="30">
        <v>3.7352301746777825</v>
      </c>
      <c r="AL57" s="30">
        <v>3.3551044718885716</v>
      </c>
      <c r="AM57" s="30">
        <v>3.0195673360700797</v>
      </c>
      <c r="AN57" s="30">
        <v>2.9419833651200693</v>
      </c>
      <c r="AO57" s="30">
        <v>2.6932034263388096</v>
      </c>
      <c r="AP57" s="30">
        <v>2.4718000059622476</v>
      </c>
      <c r="AQ57" s="30">
        <v>2.2874299672962457</v>
      </c>
      <c r="AR57" s="30">
        <v>2.1355524026922583</v>
      </c>
      <c r="AS57" s="30">
        <v>1.8052308233227676</v>
      </c>
      <c r="AT57" s="30">
        <v>1.692166633546869</v>
      </c>
      <c r="AU57" s="30">
        <v>1.5960779708817039</v>
      </c>
      <c r="AV57" s="30">
        <v>1.3193873253201052</v>
      </c>
      <c r="AW57" s="30">
        <v>1.2491198831167114</v>
      </c>
      <c r="AX57" s="30">
        <v>1.007861963692825</v>
      </c>
      <c r="AY57" s="30">
        <v>0.95324639181815152</v>
      </c>
      <c r="AZ57" s="30">
        <v>0.76171075313413494</v>
      </c>
      <c r="BA57" s="30">
        <v>0.58329203460169354</v>
      </c>
      <c r="BB57" s="31">
        <v>0.43303695558056332</v>
      </c>
    </row>
    <row r="58" spans="1:54" x14ac:dyDescent="0.25">
      <c r="A58" s="27" t="s">
        <v>108</v>
      </c>
      <c r="B58" s="61"/>
      <c r="C58" s="28" t="s">
        <v>316</v>
      </c>
      <c r="D58" s="29">
        <v>325.02149613069611</v>
      </c>
      <c r="E58" s="30">
        <v>334.48751999999996</v>
      </c>
      <c r="F58" s="30">
        <v>345.3497099999999</v>
      </c>
      <c r="G58" s="30">
        <v>368.46090000000009</v>
      </c>
      <c r="H58" s="30">
        <v>369.24122999999997</v>
      </c>
      <c r="I58" s="30">
        <v>293.42218400687847</v>
      </c>
      <c r="J58" s="30">
        <v>310.70274999999992</v>
      </c>
      <c r="K58" s="30">
        <v>330.31359999999989</v>
      </c>
      <c r="L58" s="30">
        <v>312.92930999999999</v>
      </c>
      <c r="M58" s="30">
        <v>234.69110000000003</v>
      </c>
      <c r="N58" s="30">
        <v>343.46314855196624</v>
      </c>
      <c r="O58" s="30">
        <v>479.57860881018792</v>
      </c>
      <c r="P58" s="30">
        <v>447.5255430244822</v>
      </c>
      <c r="Q58" s="30">
        <v>483.94944014432053</v>
      </c>
      <c r="R58" s="30">
        <v>494.38667776643013</v>
      </c>
      <c r="S58" s="30">
        <v>622.67136574236645</v>
      </c>
      <c r="T58" s="30">
        <v>624.5779081652139</v>
      </c>
      <c r="U58" s="30">
        <v>634.135049207782</v>
      </c>
      <c r="V58" s="30">
        <v>598.23761906846289</v>
      </c>
      <c r="W58" s="30">
        <v>590.40436616101022</v>
      </c>
      <c r="X58" s="30">
        <v>578.90323415460057</v>
      </c>
      <c r="Y58" s="30">
        <v>576.89296593895824</v>
      </c>
      <c r="Z58" s="30">
        <v>563.70820193447867</v>
      </c>
      <c r="AA58" s="30">
        <v>549.30349309466271</v>
      </c>
      <c r="AB58" s="30">
        <v>529.75786417268193</v>
      </c>
      <c r="AC58" s="30">
        <v>528.05115870092607</v>
      </c>
      <c r="AD58" s="30">
        <v>526.97138772072253</v>
      </c>
      <c r="AE58" s="30">
        <v>526.43082419570055</v>
      </c>
      <c r="AF58" s="30">
        <v>525.5050847170711</v>
      </c>
      <c r="AG58" s="30">
        <v>520.13458236690906</v>
      </c>
      <c r="AH58" s="30">
        <v>512.91857824451392</v>
      </c>
      <c r="AI58" s="30">
        <v>508.7182261012187</v>
      </c>
      <c r="AJ58" s="30">
        <v>499.04201999615657</v>
      </c>
      <c r="AK58" s="30">
        <v>488.77787545155036</v>
      </c>
      <c r="AL58" s="30">
        <v>477.51491812154467</v>
      </c>
      <c r="AM58" s="30">
        <v>468.25087650934665</v>
      </c>
      <c r="AN58" s="30">
        <v>461.5722767007482</v>
      </c>
      <c r="AO58" s="30">
        <v>453.77687883177668</v>
      </c>
      <c r="AP58" s="30">
        <v>444.26892568669155</v>
      </c>
      <c r="AQ58" s="30">
        <v>435.42078780918183</v>
      </c>
      <c r="AR58" s="30">
        <v>426.46700109171337</v>
      </c>
      <c r="AS58" s="30">
        <v>417.93786308898922</v>
      </c>
      <c r="AT58" s="30">
        <v>405.85558509515596</v>
      </c>
      <c r="AU58" s="30">
        <v>394.69156166205136</v>
      </c>
      <c r="AV58" s="30">
        <v>378.39123807928536</v>
      </c>
      <c r="AW58" s="30">
        <v>369.83725392731816</v>
      </c>
      <c r="AX58" s="30">
        <v>361.38139049153438</v>
      </c>
      <c r="AY58" s="30">
        <v>353.53376641379674</v>
      </c>
      <c r="AZ58" s="30">
        <v>335.79671316748198</v>
      </c>
      <c r="BA58" s="30">
        <v>310.83371741556601</v>
      </c>
      <c r="BB58" s="31">
        <v>307.73053403950314</v>
      </c>
    </row>
    <row r="59" spans="1:54" x14ac:dyDescent="0.25">
      <c r="A59" s="17" t="s">
        <v>201</v>
      </c>
      <c r="B59" s="60" t="s">
        <v>19</v>
      </c>
      <c r="C59" s="18" t="s">
        <v>317</v>
      </c>
      <c r="D59" s="19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1">
        <v>0</v>
      </c>
    </row>
    <row r="60" spans="1:54" x14ac:dyDescent="0.25">
      <c r="A60" s="17" t="s">
        <v>318</v>
      </c>
      <c r="B60" s="60" t="s">
        <v>26</v>
      </c>
      <c r="C60" s="18" t="s">
        <v>319</v>
      </c>
      <c r="D60" s="19">
        <v>45333.114084483896</v>
      </c>
      <c r="E60" s="20">
        <v>48145.995229999993</v>
      </c>
      <c r="F60" s="20">
        <v>47076.528640000004</v>
      </c>
      <c r="G60" s="20">
        <v>50741.074139999997</v>
      </c>
      <c r="H60" s="20">
        <v>52782.308469999989</v>
      </c>
      <c r="I60" s="20">
        <v>52672.814926662722</v>
      </c>
      <c r="J60" s="20">
        <v>51678.630839999991</v>
      </c>
      <c r="K60" s="20">
        <v>49771.195529999997</v>
      </c>
      <c r="L60" s="20">
        <v>50089.610489999999</v>
      </c>
      <c r="M60" s="20">
        <v>48492.44859</v>
      </c>
      <c r="N60" s="20">
        <v>53951.800865655227</v>
      </c>
      <c r="O60" s="20">
        <v>48969.302541711702</v>
      </c>
      <c r="P60" s="20">
        <v>49292.120942474641</v>
      </c>
      <c r="Q60" s="20">
        <v>48988.653541964362</v>
      </c>
      <c r="R60" s="20">
        <v>45261.086478443736</v>
      </c>
      <c r="S60" s="20">
        <v>45882.893421247347</v>
      </c>
      <c r="T60" s="20">
        <v>47562.331698632355</v>
      </c>
      <c r="U60" s="20">
        <v>48004.644886676426</v>
      </c>
      <c r="V60" s="20">
        <v>48447.196334099412</v>
      </c>
      <c r="W60" s="20">
        <v>48009.733854082122</v>
      </c>
      <c r="X60" s="20">
        <v>48115.999859464675</v>
      </c>
      <c r="Y60" s="20">
        <v>49049.729617765712</v>
      </c>
      <c r="Z60" s="20">
        <v>50092.199890815202</v>
      </c>
      <c r="AA60" s="20">
        <v>50619.512869628481</v>
      </c>
      <c r="AB60" s="20">
        <v>51613.621946291125</v>
      </c>
      <c r="AC60" s="20">
        <v>52271.229474125372</v>
      </c>
      <c r="AD60" s="20">
        <v>52441.920788452873</v>
      </c>
      <c r="AE60" s="20">
        <v>53087.05357655805</v>
      </c>
      <c r="AF60" s="20">
        <v>54251.229877351667</v>
      </c>
      <c r="AG60" s="20">
        <v>54109.6367554385</v>
      </c>
      <c r="AH60" s="20">
        <v>54748.558666372155</v>
      </c>
      <c r="AI60" s="20">
        <v>55581.330154130381</v>
      </c>
      <c r="AJ60" s="20">
        <v>56457.07083534624</v>
      </c>
      <c r="AK60" s="20">
        <v>57380.12722847933</v>
      </c>
      <c r="AL60" s="20">
        <v>57929.451969854752</v>
      </c>
      <c r="AM60" s="20">
        <v>58732.55230338042</v>
      </c>
      <c r="AN60" s="20">
        <v>58945.271885436159</v>
      </c>
      <c r="AO60" s="20">
        <v>59581.627860614091</v>
      </c>
      <c r="AP60" s="20">
        <v>60108.428661001875</v>
      </c>
      <c r="AQ60" s="20">
        <v>60514.717543885752</v>
      </c>
      <c r="AR60" s="20">
        <v>61109.236176026927</v>
      </c>
      <c r="AS60" s="20">
        <v>61938.45402933388</v>
      </c>
      <c r="AT60" s="20">
        <v>62626.876919355302</v>
      </c>
      <c r="AU60" s="20">
        <v>63474.912029871884</v>
      </c>
      <c r="AV60" s="20">
        <v>63956.359852021429</v>
      </c>
      <c r="AW60" s="20">
        <v>64370.91165677955</v>
      </c>
      <c r="AX60" s="20">
        <v>64832.247412930737</v>
      </c>
      <c r="AY60" s="20">
        <v>65709.889324153075</v>
      </c>
      <c r="AZ60" s="20">
        <v>66503.011820123793</v>
      </c>
      <c r="BA60" s="20">
        <v>67082.092381574141</v>
      </c>
      <c r="BB60" s="21">
        <v>67845.298950540368</v>
      </c>
    </row>
    <row r="61" spans="1:54" x14ac:dyDescent="0.25">
      <c r="A61" s="17" t="s">
        <v>320</v>
      </c>
      <c r="B61" s="60"/>
      <c r="C61" s="18" t="s">
        <v>321</v>
      </c>
      <c r="D61" s="19">
        <v>49143.860486685859</v>
      </c>
      <c r="E61" s="20">
        <v>49107.028169999998</v>
      </c>
      <c r="F61" s="20">
        <v>50349.221259999998</v>
      </c>
      <c r="G61" s="20">
        <v>54826.153689999992</v>
      </c>
      <c r="H61" s="20">
        <v>55274.58244999998</v>
      </c>
      <c r="I61" s="20">
        <v>58913.708991036932</v>
      </c>
      <c r="J61" s="20">
        <v>62527.96222999999</v>
      </c>
      <c r="K61" s="20">
        <v>68227.856139999989</v>
      </c>
      <c r="L61" s="20">
        <v>72641.358030000003</v>
      </c>
      <c r="M61" s="20">
        <v>76342.741880000001</v>
      </c>
      <c r="N61" s="20">
        <v>82868.190424341272</v>
      </c>
      <c r="O61" s="20">
        <v>78892.074028682386</v>
      </c>
      <c r="P61" s="20">
        <v>83683.546178003598</v>
      </c>
      <c r="Q61" s="20">
        <v>84877.086284377787</v>
      </c>
      <c r="R61" s="20">
        <v>82919.913674687443</v>
      </c>
      <c r="S61" s="20">
        <v>86846.101198756442</v>
      </c>
      <c r="T61" s="20">
        <v>89774.471742914131</v>
      </c>
      <c r="U61" s="20">
        <v>93011.295623667349</v>
      </c>
      <c r="V61" s="20">
        <v>94063.610240882685</v>
      </c>
      <c r="W61" s="20">
        <v>94671.755799116494</v>
      </c>
      <c r="X61" s="20">
        <v>96053.635625003124</v>
      </c>
      <c r="Y61" s="20">
        <v>97011.074166667764</v>
      </c>
      <c r="Z61" s="20">
        <v>97406.4456489523</v>
      </c>
      <c r="AA61" s="20">
        <v>96117.834354324645</v>
      </c>
      <c r="AB61" s="20">
        <v>97062.744146155514</v>
      </c>
      <c r="AC61" s="20">
        <v>97775.616107378693</v>
      </c>
      <c r="AD61" s="20">
        <v>98370.11133179607</v>
      </c>
      <c r="AE61" s="20">
        <v>98576.544521862204</v>
      </c>
      <c r="AF61" s="20">
        <v>99811.536479541697</v>
      </c>
      <c r="AG61" s="20">
        <v>100456.17827543391</v>
      </c>
      <c r="AH61" s="20">
        <v>100764.53657593772</v>
      </c>
      <c r="AI61" s="20">
        <v>102206.91818922971</v>
      </c>
      <c r="AJ61" s="20">
        <v>103200.32410871507</v>
      </c>
      <c r="AK61" s="20">
        <v>104463.52484294656</v>
      </c>
      <c r="AL61" s="20">
        <v>105670.24644400476</v>
      </c>
      <c r="AM61" s="20">
        <v>106761.21016152723</v>
      </c>
      <c r="AN61" s="20">
        <v>107500.16664499753</v>
      </c>
      <c r="AO61" s="20">
        <v>108512.57425779133</v>
      </c>
      <c r="AP61" s="20">
        <v>109377.27242647899</v>
      </c>
      <c r="AQ61" s="20">
        <v>110225.36340291987</v>
      </c>
      <c r="AR61" s="20">
        <v>111224.21884893115</v>
      </c>
      <c r="AS61" s="20">
        <v>112352.65568066566</v>
      </c>
      <c r="AT61" s="20">
        <v>113378.42838435134</v>
      </c>
      <c r="AU61" s="20">
        <v>114496.76959476726</v>
      </c>
      <c r="AV61" s="20">
        <v>115584.46531122134</v>
      </c>
      <c r="AW61" s="20">
        <v>116576.7244005978</v>
      </c>
      <c r="AX61" s="20">
        <v>117673.42575802964</v>
      </c>
      <c r="AY61" s="20">
        <v>119329.91266131541</v>
      </c>
      <c r="AZ61" s="20">
        <v>120639.10057298982</v>
      </c>
      <c r="BA61" s="20">
        <v>122622.64196242583</v>
      </c>
      <c r="BB61" s="21">
        <v>124714.52186916524</v>
      </c>
    </row>
    <row r="62" spans="1:54" x14ac:dyDescent="0.25">
      <c r="A62" s="22" t="s">
        <v>322</v>
      </c>
      <c r="B62" s="61" t="s">
        <v>20</v>
      </c>
      <c r="C62" s="23" t="s">
        <v>323</v>
      </c>
      <c r="D62" s="24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6">
        <v>0</v>
      </c>
    </row>
    <row r="63" spans="1:54" x14ac:dyDescent="0.25">
      <c r="A63" s="22" t="s">
        <v>324</v>
      </c>
      <c r="B63" s="61" t="s">
        <v>21</v>
      </c>
      <c r="C63" s="23" t="s">
        <v>325</v>
      </c>
      <c r="D63" s="24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6">
        <v>0</v>
      </c>
    </row>
    <row r="64" spans="1:54" x14ac:dyDescent="0.25">
      <c r="A64" s="22" t="s">
        <v>326</v>
      </c>
      <c r="B64" s="61" t="s">
        <v>22</v>
      </c>
      <c r="C64" s="23" t="s">
        <v>327</v>
      </c>
      <c r="D64" s="24">
        <v>426.14884876277756</v>
      </c>
      <c r="E64" s="25">
        <v>468.90000000000003</v>
      </c>
      <c r="F64" s="25">
        <v>508.50024999999954</v>
      </c>
      <c r="G64" s="25">
        <v>588.70000000000005</v>
      </c>
      <c r="H64" s="25">
        <v>630.29999999999995</v>
      </c>
      <c r="I64" s="25">
        <v>701.6098213432698</v>
      </c>
      <c r="J64" s="25">
        <v>803.00000000000068</v>
      </c>
      <c r="K64" s="25">
        <v>967.8</v>
      </c>
      <c r="L64" s="25">
        <v>1096.6000000000001</v>
      </c>
      <c r="M64" s="25">
        <v>1276.6214499999999</v>
      </c>
      <c r="N64" s="25">
        <v>1484.5705550778639</v>
      </c>
      <c r="O64" s="25">
        <v>1626.2539409112564</v>
      </c>
      <c r="P64" s="25">
        <v>1725.8049088852499</v>
      </c>
      <c r="Q64" s="25">
        <v>1809.1860131842927</v>
      </c>
      <c r="R64" s="25">
        <v>1924.1186586414435</v>
      </c>
      <c r="S64" s="25">
        <v>2033.0319898803245</v>
      </c>
      <c r="T64" s="25">
        <v>2215.0038668679445</v>
      </c>
      <c r="U64" s="25">
        <v>2393.1499633008607</v>
      </c>
      <c r="V64" s="25">
        <v>2582.9485815259754</v>
      </c>
      <c r="W64" s="25">
        <v>2778.2200188711377</v>
      </c>
      <c r="X64" s="25">
        <v>3008.3495614989688</v>
      </c>
      <c r="Y64" s="25">
        <v>3230.9293092741154</v>
      </c>
      <c r="Z64" s="25">
        <v>3474.4790312403507</v>
      </c>
      <c r="AA64" s="25">
        <v>3694.4634358372687</v>
      </c>
      <c r="AB64" s="25">
        <v>3932.8799251130549</v>
      </c>
      <c r="AC64" s="25">
        <v>4151.9711308405058</v>
      </c>
      <c r="AD64" s="25">
        <v>4388.2263188103334</v>
      </c>
      <c r="AE64" s="25">
        <v>4623.3215039342513</v>
      </c>
      <c r="AF64" s="25">
        <v>4912.937105235198</v>
      </c>
      <c r="AG64" s="25">
        <v>5177.4465519736141</v>
      </c>
      <c r="AH64" s="25">
        <v>5456.9824614405452</v>
      </c>
      <c r="AI64" s="25">
        <v>5719.945688481097</v>
      </c>
      <c r="AJ64" s="25">
        <v>5888.1505901141936</v>
      </c>
      <c r="AK64" s="25">
        <v>6119.1578915584305</v>
      </c>
      <c r="AL64" s="25">
        <v>6354.3944188101268</v>
      </c>
      <c r="AM64" s="25">
        <v>6610.2430767220794</v>
      </c>
      <c r="AN64" s="25">
        <v>6814.5403447065764</v>
      </c>
      <c r="AO64" s="25">
        <v>7030.0827385052316</v>
      </c>
      <c r="AP64" s="25">
        <v>7248.1794073292485</v>
      </c>
      <c r="AQ64" s="25">
        <v>7462.9795743455325</v>
      </c>
      <c r="AR64" s="25">
        <v>7680.823497321162</v>
      </c>
      <c r="AS64" s="25">
        <v>7887.3348824413924</v>
      </c>
      <c r="AT64" s="25">
        <v>8096.1785935181751</v>
      </c>
      <c r="AU64" s="25">
        <v>8288.3501113452512</v>
      </c>
      <c r="AV64" s="25">
        <v>8475.7134428553745</v>
      </c>
      <c r="AW64" s="25">
        <v>8653.2499448785074</v>
      </c>
      <c r="AX64" s="25">
        <v>8841.618653359079</v>
      </c>
      <c r="AY64" s="25">
        <v>8997.7272944229535</v>
      </c>
      <c r="AZ64" s="25">
        <v>9104.312815260897</v>
      </c>
      <c r="BA64" s="25">
        <v>9247.8034190655981</v>
      </c>
      <c r="BB64" s="26">
        <v>9408.8081423926888</v>
      </c>
    </row>
    <row r="65" spans="1:54" x14ac:dyDescent="0.25">
      <c r="A65" s="27" t="s">
        <v>185</v>
      </c>
      <c r="B65" s="61"/>
      <c r="C65" s="28" t="s">
        <v>328</v>
      </c>
      <c r="D65" s="29">
        <v>426.14884876277756</v>
      </c>
      <c r="E65" s="30">
        <v>468.90000000000003</v>
      </c>
      <c r="F65" s="30">
        <v>508.50024999999954</v>
      </c>
      <c r="G65" s="30">
        <v>588.70000000000005</v>
      </c>
      <c r="H65" s="30">
        <v>630.29999999999995</v>
      </c>
      <c r="I65" s="30">
        <v>701.6098213432698</v>
      </c>
      <c r="J65" s="30">
        <v>803.00000000000068</v>
      </c>
      <c r="K65" s="30">
        <v>967.8</v>
      </c>
      <c r="L65" s="30">
        <v>1096.6000000000001</v>
      </c>
      <c r="M65" s="30">
        <v>1276.6214499999999</v>
      </c>
      <c r="N65" s="30">
        <v>1484.5705550778639</v>
      </c>
      <c r="O65" s="30">
        <v>1626.2539409112564</v>
      </c>
      <c r="P65" s="30">
        <v>1725.8049088852499</v>
      </c>
      <c r="Q65" s="30">
        <v>1809.1860131842927</v>
      </c>
      <c r="R65" s="30">
        <v>1924.1186586414435</v>
      </c>
      <c r="S65" s="30">
        <v>2033.0319898803245</v>
      </c>
      <c r="T65" s="30">
        <v>2215.0038668679445</v>
      </c>
      <c r="U65" s="30">
        <v>2393.1499633008607</v>
      </c>
      <c r="V65" s="30">
        <v>2582.9485815259754</v>
      </c>
      <c r="W65" s="30">
        <v>2778.2200188711377</v>
      </c>
      <c r="X65" s="30">
        <v>3008.3495614989688</v>
      </c>
      <c r="Y65" s="30">
        <v>3230.9293092741154</v>
      </c>
      <c r="Z65" s="30">
        <v>3474.4790312403507</v>
      </c>
      <c r="AA65" s="30">
        <v>3694.4634358372687</v>
      </c>
      <c r="AB65" s="30">
        <v>3932.8799251130549</v>
      </c>
      <c r="AC65" s="30">
        <v>4151.9711308405058</v>
      </c>
      <c r="AD65" s="30">
        <v>4388.2263188103334</v>
      </c>
      <c r="AE65" s="30">
        <v>4623.3215039342513</v>
      </c>
      <c r="AF65" s="30">
        <v>4912.937105235198</v>
      </c>
      <c r="AG65" s="30">
        <v>5177.4465519736141</v>
      </c>
      <c r="AH65" s="30">
        <v>5456.9824614405452</v>
      </c>
      <c r="AI65" s="30">
        <v>5719.945688481097</v>
      </c>
      <c r="AJ65" s="30">
        <v>5888.1505901141936</v>
      </c>
      <c r="AK65" s="30">
        <v>6119.1578915584305</v>
      </c>
      <c r="AL65" s="30">
        <v>6354.3944188101268</v>
      </c>
      <c r="AM65" s="30">
        <v>6610.2430767220794</v>
      </c>
      <c r="AN65" s="30">
        <v>6814.5403447065764</v>
      </c>
      <c r="AO65" s="30">
        <v>7030.0827385052316</v>
      </c>
      <c r="AP65" s="30">
        <v>7248.1794073292485</v>
      </c>
      <c r="AQ65" s="30">
        <v>7462.9795743455325</v>
      </c>
      <c r="AR65" s="30">
        <v>7680.823497321162</v>
      </c>
      <c r="AS65" s="30">
        <v>7887.3348824413924</v>
      </c>
      <c r="AT65" s="30">
        <v>8096.1785935181751</v>
      </c>
      <c r="AU65" s="30">
        <v>8288.3501113452512</v>
      </c>
      <c r="AV65" s="30">
        <v>8475.7134428553745</v>
      </c>
      <c r="AW65" s="30">
        <v>8653.2499448785074</v>
      </c>
      <c r="AX65" s="30">
        <v>8841.618653359079</v>
      </c>
      <c r="AY65" s="30">
        <v>8997.7272944229535</v>
      </c>
      <c r="AZ65" s="30">
        <v>9104.312815260897</v>
      </c>
      <c r="BA65" s="30">
        <v>9247.8034190655981</v>
      </c>
      <c r="BB65" s="31">
        <v>9408.8081423926888</v>
      </c>
    </row>
    <row r="66" spans="1:54" x14ac:dyDescent="0.25">
      <c r="A66" s="27" t="s">
        <v>329</v>
      </c>
      <c r="B66" s="61"/>
      <c r="C66" s="28" t="s">
        <v>330</v>
      </c>
      <c r="D66" s="29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1">
        <v>0</v>
      </c>
    </row>
    <row r="67" spans="1:54" x14ac:dyDescent="0.25">
      <c r="A67" s="22" t="s">
        <v>331</v>
      </c>
      <c r="B67" s="61"/>
      <c r="C67" s="23" t="s">
        <v>332</v>
      </c>
      <c r="D67" s="24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6">
        <v>0</v>
      </c>
    </row>
    <row r="68" spans="1:54" x14ac:dyDescent="0.25">
      <c r="A68" s="22" t="s">
        <v>333</v>
      </c>
      <c r="B68" s="61"/>
      <c r="C68" s="23" t="s">
        <v>334</v>
      </c>
      <c r="D68" s="24">
        <v>48275.201845241303</v>
      </c>
      <c r="E68" s="25">
        <v>48190.631019999993</v>
      </c>
      <c r="F68" s="25">
        <v>49377.721010000008</v>
      </c>
      <c r="G68" s="25">
        <v>53733.829730000005</v>
      </c>
      <c r="H68" s="25">
        <v>54136.582449999987</v>
      </c>
      <c r="I68" s="25">
        <v>57766.842649200684</v>
      </c>
      <c r="J68" s="25">
        <v>61278.366519999996</v>
      </c>
      <c r="K68" s="25">
        <v>66812.254460000011</v>
      </c>
      <c r="L68" s="25">
        <v>71072.164770000003</v>
      </c>
      <c r="M68" s="25">
        <v>74570.428409999993</v>
      </c>
      <c r="N68" s="25">
        <v>80940.106923815823</v>
      </c>
      <c r="O68" s="25">
        <v>76799.306282478297</v>
      </c>
      <c r="P68" s="25">
        <v>81484.468124964711</v>
      </c>
      <c r="Q68" s="25">
        <v>82568.163006754825</v>
      </c>
      <c r="R68" s="25">
        <v>80514.186149897054</v>
      </c>
      <c r="S68" s="25">
        <v>84320.951123345396</v>
      </c>
      <c r="T68" s="25">
        <v>87050.030798669628</v>
      </c>
      <c r="U68" s="25">
        <v>90086.03873021371</v>
      </c>
      <c r="V68" s="25">
        <v>90956.409263904774</v>
      </c>
      <c r="W68" s="25">
        <v>91402.478949483615</v>
      </c>
      <c r="X68" s="25">
        <v>92539.625665046202</v>
      </c>
      <c r="Y68" s="25">
        <v>93288.424563668697</v>
      </c>
      <c r="Z68" s="25">
        <v>93434.118896748463</v>
      </c>
      <c r="AA68" s="25">
        <v>91924.810995388267</v>
      </c>
      <c r="AB68" s="25">
        <v>92610.830426143162</v>
      </c>
      <c r="AC68" s="25">
        <v>93094.719060831179</v>
      </c>
      <c r="AD68" s="25">
        <v>93455.058015382587</v>
      </c>
      <c r="AE68" s="25">
        <v>93428.637463689753</v>
      </c>
      <c r="AF68" s="25">
        <v>94370.939024119347</v>
      </c>
      <c r="AG68" s="25">
        <v>94739.583971818109</v>
      </c>
      <c r="AH68" s="25">
        <v>94774.128327853119</v>
      </c>
      <c r="AI68" s="25">
        <v>95907.923537716255</v>
      </c>
      <c r="AJ68" s="25">
        <v>96722.32884206521</v>
      </c>
      <c r="AK68" s="25">
        <v>97720.45733152781</v>
      </c>
      <c r="AL68" s="25">
        <v>98654.025377319835</v>
      </c>
      <c r="AM68" s="25">
        <v>99449.190772945978</v>
      </c>
      <c r="AN68" s="25">
        <v>99971.701083637992</v>
      </c>
      <c r="AO68" s="25">
        <v>100749.43359894271</v>
      </c>
      <c r="AP68" s="25">
        <v>101375.40194575669</v>
      </c>
      <c r="AQ68" s="25">
        <v>101985.85281161268</v>
      </c>
      <c r="AR68" s="25">
        <v>102749.42692168307</v>
      </c>
      <c r="AS68" s="25">
        <v>103649.11254085088</v>
      </c>
      <c r="AT68" s="25">
        <v>104452.19224360446</v>
      </c>
      <c r="AU68" s="25">
        <v>105356.79731279038</v>
      </c>
      <c r="AV68" s="25">
        <v>106236.73005101386</v>
      </c>
      <c r="AW68" s="25">
        <v>107031.89933761334</v>
      </c>
      <c r="AX68" s="25">
        <v>107926.25203647523</v>
      </c>
      <c r="AY68" s="25">
        <v>109412.52973842669</v>
      </c>
      <c r="AZ68" s="25">
        <v>110602.82595149589</v>
      </c>
      <c r="BA68" s="25">
        <v>112429.8942280401</v>
      </c>
      <c r="BB68" s="26">
        <v>114347.29563045889</v>
      </c>
    </row>
    <row r="69" spans="1:54" x14ac:dyDescent="0.25">
      <c r="A69" s="27" t="s">
        <v>335</v>
      </c>
      <c r="B69" s="61" t="s">
        <v>12</v>
      </c>
      <c r="C69" s="28" t="s">
        <v>336</v>
      </c>
      <c r="D69" s="29">
        <v>46810.408420173204</v>
      </c>
      <c r="E69" s="30">
        <v>46352.641109999997</v>
      </c>
      <c r="F69" s="30">
        <v>47112.530300000013</v>
      </c>
      <c r="G69" s="30">
        <v>51124.579869999987</v>
      </c>
      <c r="H69" s="30">
        <v>50895.804019999996</v>
      </c>
      <c r="I69" s="30">
        <v>53357.73572675926</v>
      </c>
      <c r="J69" s="30">
        <v>54460.315669999989</v>
      </c>
      <c r="K69" s="30">
        <v>57243.432780000003</v>
      </c>
      <c r="L69" s="30">
        <v>59616.439490000004</v>
      </c>
      <c r="M69" s="30">
        <v>60952.144909999988</v>
      </c>
      <c r="N69" s="30">
        <v>65461.709577088477</v>
      </c>
      <c r="O69" s="30">
        <v>60529.613287747285</v>
      </c>
      <c r="P69" s="30">
        <v>64199.567636166619</v>
      </c>
      <c r="Q69" s="30">
        <v>66107.046575498243</v>
      </c>
      <c r="R69" s="30">
        <v>62771.770833328883</v>
      </c>
      <c r="S69" s="30">
        <v>66399.262169797192</v>
      </c>
      <c r="T69" s="30">
        <v>68431.76190335321</v>
      </c>
      <c r="U69" s="30">
        <v>70608.215535859781</v>
      </c>
      <c r="V69" s="30">
        <v>70909.202153963241</v>
      </c>
      <c r="W69" s="30">
        <v>70750.258738981502</v>
      </c>
      <c r="X69" s="30">
        <v>71440.401042435726</v>
      </c>
      <c r="Y69" s="30">
        <v>71968.703251934086</v>
      </c>
      <c r="Z69" s="30">
        <v>71844.645471856027</v>
      </c>
      <c r="AA69" s="30">
        <v>70300.742973066896</v>
      </c>
      <c r="AB69" s="30">
        <v>70865.147638479641</v>
      </c>
      <c r="AC69" s="30">
        <v>71228.277045418581</v>
      </c>
      <c r="AD69" s="30">
        <v>71415.234729078089</v>
      </c>
      <c r="AE69" s="30">
        <v>71194.158536266739</v>
      </c>
      <c r="AF69" s="30">
        <v>71872.093158768985</v>
      </c>
      <c r="AG69" s="30">
        <v>71954.708280379113</v>
      </c>
      <c r="AH69" s="30">
        <v>71598.342767460097</v>
      </c>
      <c r="AI69" s="30">
        <v>72401.390156056805</v>
      </c>
      <c r="AJ69" s="30">
        <v>72863.613177065447</v>
      </c>
      <c r="AK69" s="30">
        <v>73529.693115992981</v>
      </c>
      <c r="AL69" s="30">
        <v>74094.022682310853</v>
      </c>
      <c r="AM69" s="30">
        <v>74532.548232290763</v>
      </c>
      <c r="AN69" s="30">
        <v>74751.249081297632</v>
      </c>
      <c r="AO69" s="30">
        <v>75136.04898060883</v>
      </c>
      <c r="AP69" s="30">
        <v>75352.269297011502</v>
      </c>
      <c r="AQ69" s="30">
        <v>75547.862370586838</v>
      </c>
      <c r="AR69" s="30">
        <v>75834.014281982905</v>
      </c>
      <c r="AS69" s="30">
        <v>76281.690296913483</v>
      </c>
      <c r="AT69" s="30">
        <v>76521.145950087463</v>
      </c>
      <c r="AU69" s="30">
        <v>76817.737666647547</v>
      </c>
      <c r="AV69" s="30">
        <v>76921.154908274868</v>
      </c>
      <c r="AW69" s="30">
        <v>77059.396737782197</v>
      </c>
      <c r="AX69" s="30">
        <v>77062.163003290931</v>
      </c>
      <c r="AY69" s="30">
        <v>77198.989496398455</v>
      </c>
      <c r="AZ69" s="30">
        <v>77415.60807994011</v>
      </c>
      <c r="BA69" s="30">
        <v>77485.554533469593</v>
      </c>
      <c r="BB69" s="31">
        <v>77528.630501870401</v>
      </c>
    </row>
    <row r="70" spans="1:54" x14ac:dyDescent="0.25">
      <c r="A70" s="27" t="s">
        <v>163</v>
      </c>
      <c r="B70" s="61" t="s">
        <v>12</v>
      </c>
      <c r="C70" s="28" t="s">
        <v>337</v>
      </c>
      <c r="D70" s="29">
        <v>103.51558591254518</v>
      </c>
      <c r="E70" s="30">
        <v>96.102599999999967</v>
      </c>
      <c r="F70" s="30">
        <v>87.901270000000011</v>
      </c>
      <c r="G70" s="30">
        <v>82.141609999999986</v>
      </c>
      <c r="H70" s="30">
        <v>82.098230000000029</v>
      </c>
      <c r="I70" s="30">
        <v>79.703214987641772</v>
      </c>
      <c r="J70" s="30">
        <v>88.098819999999975</v>
      </c>
      <c r="K70" s="30">
        <v>134.79915</v>
      </c>
      <c r="L70" s="30">
        <v>148.26945000000001</v>
      </c>
      <c r="M70" s="30">
        <v>179.89840999999998</v>
      </c>
      <c r="N70" s="30">
        <v>164.99480788611152</v>
      </c>
      <c r="O70" s="30">
        <v>166.90031640966652</v>
      </c>
      <c r="P70" s="30">
        <v>204.66210981752022</v>
      </c>
      <c r="Q70" s="30">
        <v>191.76915050821515</v>
      </c>
      <c r="R70" s="30">
        <v>189.42884326945355</v>
      </c>
      <c r="S70" s="30">
        <v>194.49812301199219</v>
      </c>
      <c r="T70" s="30">
        <v>197.157744006255</v>
      </c>
      <c r="U70" s="30">
        <v>206.6758269606056</v>
      </c>
      <c r="V70" s="30">
        <v>202.6423477073858</v>
      </c>
      <c r="W70" s="30">
        <v>203.74370744028559</v>
      </c>
      <c r="X70" s="30">
        <v>208.66896098534025</v>
      </c>
      <c r="Y70" s="30">
        <v>212.1106389592874</v>
      </c>
      <c r="Z70" s="30">
        <v>212.678438422912</v>
      </c>
      <c r="AA70" s="30">
        <v>205.24552478993934</v>
      </c>
      <c r="AB70" s="30">
        <v>196.49304239671454</v>
      </c>
      <c r="AC70" s="30">
        <v>200.85067199017618</v>
      </c>
      <c r="AD70" s="30">
        <v>206.42166844095664</v>
      </c>
      <c r="AE70" s="30">
        <v>200.67120498757046</v>
      </c>
      <c r="AF70" s="30">
        <v>190.27553605438521</v>
      </c>
      <c r="AG70" s="30">
        <v>178.01212772794369</v>
      </c>
      <c r="AH70" s="30">
        <v>181.5796732410148</v>
      </c>
      <c r="AI70" s="30">
        <v>188.12002188251512</v>
      </c>
      <c r="AJ70" s="30">
        <v>194.28045563175667</v>
      </c>
      <c r="AK70" s="30">
        <v>201.54881260741703</v>
      </c>
      <c r="AL70" s="30">
        <v>214.60232523934246</v>
      </c>
      <c r="AM70" s="30">
        <v>229.24476583277163</v>
      </c>
      <c r="AN70" s="30">
        <v>239.30359554859689</v>
      </c>
      <c r="AO70" s="30">
        <v>266.3206856746001</v>
      </c>
      <c r="AP70" s="30">
        <v>300.13712495532582</v>
      </c>
      <c r="AQ70" s="30">
        <v>337.07667078414954</v>
      </c>
      <c r="AR70" s="30">
        <v>385.86497563595231</v>
      </c>
      <c r="AS70" s="30">
        <v>419.97448955235745</v>
      </c>
      <c r="AT70" s="30">
        <v>479.5785003075531</v>
      </c>
      <c r="AU70" s="30">
        <v>550.30391812573214</v>
      </c>
      <c r="AV70" s="30">
        <v>669.00457870787113</v>
      </c>
      <c r="AW70" s="30">
        <v>729.42393787674621</v>
      </c>
      <c r="AX70" s="30">
        <v>847.75822353347621</v>
      </c>
      <c r="AY70" s="30">
        <v>1110.6987457515293</v>
      </c>
      <c r="AZ70" s="30">
        <v>1180.6976867824058</v>
      </c>
      <c r="BA70" s="30">
        <v>1469.6559722948398</v>
      </c>
      <c r="BB70" s="31">
        <v>1737.0735270394775</v>
      </c>
    </row>
    <row r="71" spans="1:54" x14ac:dyDescent="0.25">
      <c r="A71" s="27" t="s">
        <v>338</v>
      </c>
      <c r="B71" s="61" t="s">
        <v>12</v>
      </c>
      <c r="C71" s="28" t="s">
        <v>339</v>
      </c>
      <c r="D71" s="29">
        <v>400.56842265880812</v>
      </c>
      <c r="E71" s="30">
        <v>600.49584999999979</v>
      </c>
      <c r="F71" s="30">
        <v>732.90179999999964</v>
      </c>
      <c r="G71" s="30">
        <v>506.41535999999991</v>
      </c>
      <c r="H71" s="30">
        <v>563.50625999999977</v>
      </c>
      <c r="I71" s="30">
        <v>583.91025613483248</v>
      </c>
      <c r="J71" s="30">
        <v>654.19053000000008</v>
      </c>
      <c r="K71" s="30">
        <v>848.2043299999998</v>
      </c>
      <c r="L71" s="30">
        <v>899.41595000000007</v>
      </c>
      <c r="M71" s="30">
        <v>1103.9969799999994</v>
      </c>
      <c r="N71" s="30">
        <v>1407.9744928512725</v>
      </c>
      <c r="O71" s="30">
        <v>1669.9116210750208</v>
      </c>
      <c r="P71" s="30">
        <v>1891.416854977545</v>
      </c>
      <c r="Q71" s="30">
        <v>2243.5254421271252</v>
      </c>
      <c r="R71" s="30">
        <v>2464.0304596514679</v>
      </c>
      <c r="S71" s="30">
        <v>2630.2936345598782</v>
      </c>
      <c r="T71" s="30">
        <v>2725.4681779758334</v>
      </c>
      <c r="U71" s="30">
        <v>2884.6624167960385</v>
      </c>
      <c r="V71" s="30">
        <v>3063.1395726692672</v>
      </c>
      <c r="W71" s="30">
        <v>3267.5867868494834</v>
      </c>
      <c r="X71" s="30">
        <v>3394.0250426086163</v>
      </c>
      <c r="Y71" s="30">
        <v>3464.4409329791292</v>
      </c>
      <c r="Z71" s="30">
        <v>3619.6754741537943</v>
      </c>
      <c r="AA71" s="30">
        <v>3691.7702967456189</v>
      </c>
      <c r="AB71" s="30">
        <v>3875.0859928369982</v>
      </c>
      <c r="AC71" s="30">
        <v>4017.4525578727712</v>
      </c>
      <c r="AD71" s="30">
        <v>4168.0582960201627</v>
      </c>
      <c r="AE71" s="30">
        <v>4354.553540831319</v>
      </c>
      <c r="AF71" s="30">
        <v>4565.9969072686308</v>
      </c>
      <c r="AG71" s="30">
        <v>4788.6247053782345</v>
      </c>
      <c r="AH71" s="30">
        <v>5120.167914956497</v>
      </c>
      <c r="AI71" s="30">
        <v>5419.316723764804</v>
      </c>
      <c r="AJ71" s="30">
        <v>5723.4642684274586</v>
      </c>
      <c r="AK71" s="30">
        <v>6033.0138358304939</v>
      </c>
      <c r="AL71" s="30">
        <v>6370.0798693261922</v>
      </c>
      <c r="AM71" s="30">
        <v>6687.9193034383134</v>
      </c>
      <c r="AN71" s="30">
        <v>6980.1205518551669</v>
      </c>
      <c r="AO71" s="30">
        <v>7337.4305307316517</v>
      </c>
      <c r="AP71" s="30">
        <v>7712.4634713733294</v>
      </c>
      <c r="AQ71" s="30">
        <v>8081.5405133113145</v>
      </c>
      <c r="AR71" s="30">
        <v>8487.5266187869638</v>
      </c>
      <c r="AS71" s="30">
        <v>8873.015767353907</v>
      </c>
      <c r="AT71" s="30">
        <v>9308.3483542570975</v>
      </c>
      <c r="AU71" s="30">
        <v>9752.494323989753</v>
      </c>
      <c r="AV71" s="30">
        <v>10260.940548586041</v>
      </c>
      <c r="AW71" s="30">
        <v>10709.021038202332</v>
      </c>
      <c r="AX71" s="30">
        <v>11241.490609244549</v>
      </c>
      <c r="AY71" s="30">
        <v>11907.163855221945</v>
      </c>
      <c r="AZ71" s="30">
        <v>12446.011384060444</v>
      </c>
      <c r="BA71" s="30">
        <v>13204.469849504423</v>
      </c>
      <c r="BB71" s="31">
        <v>13954.712702124956</v>
      </c>
    </row>
    <row r="72" spans="1:54" x14ac:dyDescent="0.25">
      <c r="A72" s="27" t="s">
        <v>340</v>
      </c>
      <c r="B72" s="61" t="s">
        <v>30</v>
      </c>
      <c r="C72" s="28" t="s">
        <v>341</v>
      </c>
      <c r="D72" s="29">
        <v>250.23883243331474</v>
      </c>
      <c r="E72" s="30">
        <v>304.10877999999991</v>
      </c>
      <c r="F72" s="30">
        <v>333.20828999999992</v>
      </c>
      <c r="G72" s="30">
        <v>582.31133999999997</v>
      </c>
      <c r="H72" s="30">
        <v>628.69483999999989</v>
      </c>
      <c r="I72" s="30">
        <v>470.59918981236194</v>
      </c>
      <c r="J72" s="30">
        <v>501.79554000000002</v>
      </c>
      <c r="K72" s="30">
        <v>712.90050999999994</v>
      </c>
      <c r="L72" s="30">
        <v>337.80393999999995</v>
      </c>
      <c r="M72" s="30">
        <v>366.49786999999992</v>
      </c>
      <c r="N72" s="30">
        <v>401.25236064326191</v>
      </c>
      <c r="O72" s="30">
        <v>526.39075940025339</v>
      </c>
      <c r="P72" s="30">
        <v>581.18237503408523</v>
      </c>
      <c r="Q72" s="30">
        <v>730.70129451542118</v>
      </c>
      <c r="R72" s="30">
        <v>725.52032669219329</v>
      </c>
      <c r="S72" s="30">
        <v>767.44091434573249</v>
      </c>
      <c r="T72" s="30">
        <v>784.67762240857462</v>
      </c>
      <c r="U72" s="30">
        <v>802.26428627622158</v>
      </c>
      <c r="V72" s="30">
        <v>783.45909399870152</v>
      </c>
      <c r="W72" s="30">
        <v>776.82845364931643</v>
      </c>
      <c r="X72" s="30">
        <v>770.53552865680012</v>
      </c>
      <c r="Y72" s="30">
        <v>780.40452468636022</v>
      </c>
      <c r="Z72" s="30">
        <v>783.08523310087003</v>
      </c>
      <c r="AA72" s="30">
        <v>768.65643905651336</v>
      </c>
      <c r="AB72" s="30">
        <v>764.52910684417714</v>
      </c>
      <c r="AC72" s="30">
        <v>769.35677840852327</v>
      </c>
      <c r="AD72" s="30">
        <v>776.58578708691005</v>
      </c>
      <c r="AE72" s="30">
        <v>771.85445424295131</v>
      </c>
      <c r="AF72" s="30">
        <v>777.5449461467108</v>
      </c>
      <c r="AG72" s="30">
        <v>772.22166473999448</v>
      </c>
      <c r="AH72" s="30">
        <v>743.14468626170355</v>
      </c>
      <c r="AI72" s="30">
        <v>737.58489272983013</v>
      </c>
      <c r="AJ72" s="30">
        <v>749.08369246285974</v>
      </c>
      <c r="AK72" s="30">
        <v>750.84820858366868</v>
      </c>
      <c r="AL72" s="30">
        <v>754.90341396410315</v>
      </c>
      <c r="AM72" s="30">
        <v>764.93818831956037</v>
      </c>
      <c r="AN72" s="30">
        <v>772.18029318016977</v>
      </c>
      <c r="AO72" s="30">
        <v>784.61426536955571</v>
      </c>
      <c r="AP72" s="30">
        <v>790.68603744054224</v>
      </c>
      <c r="AQ72" s="30">
        <v>804.12157798982594</v>
      </c>
      <c r="AR72" s="30">
        <v>820.52028597169306</v>
      </c>
      <c r="AS72" s="30">
        <v>836.01248358414375</v>
      </c>
      <c r="AT72" s="30">
        <v>856.89476643206137</v>
      </c>
      <c r="AU72" s="30">
        <v>874.05078268701277</v>
      </c>
      <c r="AV72" s="30">
        <v>887.94932794716487</v>
      </c>
      <c r="AW72" s="30">
        <v>895.962223103572</v>
      </c>
      <c r="AX72" s="30">
        <v>903.32911099799367</v>
      </c>
      <c r="AY72" s="30">
        <v>897.77438184327389</v>
      </c>
      <c r="AZ72" s="30">
        <v>902.63432826679764</v>
      </c>
      <c r="BA72" s="30">
        <v>905.79163043681228</v>
      </c>
      <c r="BB72" s="31">
        <v>887.21595815433409</v>
      </c>
    </row>
    <row r="73" spans="1:54" x14ac:dyDescent="0.25">
      <c r="A73" s="27" t="s">
        <v>342</v>
      </c>
      <c r="B73" s="61"/>
      <c r="C73" s="28" t="s">
        <v>343</v>
      </c>
      <c r="D73" s="29">
        <v>710.47058406343831</v>
      </c>
      <c r="E73" s="30">
        <v>837.28268000000003</v>
      </c>
      <c r="F73" s="30">
        <v>1111.1793499999999</v>
      </c>
      <c r="G73" s="30">
        <v>1438.3815499999996</v>
      </c>
      <c r="H73" s="30">
        <v>1966.4791000000005</v>
      </c>
      <c r="I73" s="30">
        <v>3274.8942615065826</v>
      </c>
      <c r="J73" s="30">
        <v>5573.9659599999986</v>
      </c>
      <c r="K73" s="30">
        <v>7872.9176900000002</v>
      </c>
      <c r="L73" s="30">
        <v>10070.23594</v>
      </c>
      <c r="M73" s="30">
        <v>11967.890240000001</v>
      </c>
      <c r="N73" s="30">
        <v>13504.175685346696</v>
      </c>
      <c r="O73" s="30">
        <v>13906.490297846094</v>
      </c>
      <c r="P73" s="30">
        <v>14607.639148968954</v>
      </c>
      <c r="Q73" s="30">
        <v>13295.120544105819</v>
      </c>
      <c r="R73" s="30">
        <v>14363.43568695505</v>
      </c>
      <c r="S73" s="30">
        <v>14329.456281630595</v>
      </c>
      <c r="T73" s="30">
        <v>14910.965350925731</v>
      </c>
      <c r="U73" s="30">
        <v>15584.220664321074</v>
      </c>
      <c r="V73" s="30">
        <v>15997.966095566193</v>
      </c>
      <c r="W73" s="30">
        <v>16404.061262563002</v>
      </c>
      <c r="X73" s="30">
        <v>16725.995090359713</v>
      </c>
      <c r="Y73" s="30">
        <v>16862.765215109834</v>
      </c>
      <c r="Z73" s="30">
        <v>16974.03427921488</v>
      </c>
      <c r="AA73" s="30">
        <v>16958.395761729305</v>
      </c>
      <c r="AB73" s="30">
        <v>16909.574645585653</v>
      </c>
      <c r="AC73" s="30">
        <v>16878.782007141137</v>
      </c>
      <c r="AD73" s="30">
        <v>16888.75753475646</v>
      </c>
      <c r="AE73" s="30">
        <v>16907.399727361193</v>
      </c>
      <c r="AF73" s="30">
        <v>16965.028475880612</v>
      </c>
      <c r="AG73" s="30">
        <v>17046.017193592797</v>
      </c>
      <c r="AH73" s="30">
        <v>17130.893285933817</v>
      </c>
      <c r="AI73" s="30">
        <v>17161.511743282266</v>
      </c>
      <c r="AJ73" s="30">
        <v>17191.887248477702</v>
      </c>
      <c r="AK73" s="30">
        <v>17205.353358513203</v>
      </c>
      <c r="AL73" s="30">
        <v>17220.417086479327</v>
      </c>
      <c r="AM73" s="30">
        <v>17234.540283064536</v>
      </c>
      <c r="AN73" s="30">
        <v>17228.847561756444</v>
      </c>
      <c r="AO73" s="30">
        <v>17225.019136558069</v>
      </c>
      <c r="AP73" s="30">
        <v>17219.84601497601</v>
      </c>
      <c r="AQ73" s="30">
        <v>17215.251678940516</v>
      </c>
      <c r="AR73" s="30">
        <v>17221.50075930556</v>
      </c>
      <c r="AS73" s="30">
        <v>17238.419503446989</v>
      </c>
      <c r="AT73" s="30">
        <v>17286.224672520289</v>
      </c>
      <c r="AU73" s="30">
        <v>17362.210621340339</v>
      </c>
      <c r="AV73" s="30">
        <v>17497.680687497941</v>
      </c>
      <c r="AW73" s="30">
        <v>17638.095400648472</v>
      </c>
      <c r="AX73" s="30">
        <v>17871.511089408275</v>
      </c>
      <c r="AY73" s="30">
        <v>18297.903259211471</v>
      </c>
      <c r="AZ73" s="30">
        <v>18657.874472446136</v>
      </c>
      <c r="BA73" s="30">
        <v>19364.422242334444</v>
      </c>
      <c r="BB73" s="31">
        <v>20239.662941269751</v>
      </c>
    </row>
    <row r="74" spans="1:54" x14ac:dyDescent="0.25">
      <c r="A74" s="32" t="s">
        <v>344</v>
      </c>
      <c r="B74" s="61" t="s">
        <v>24</v>
      </c>
      <c r="C74" s="33" t="s">
        <v>345</v>
      </c>
      <c r="D74" s="34">
        <v>58.254518766812105</v>
      </c>
      <c r="E74" s="35">
        <v>65.200770000000006</v>
      </c>
      <c r="F74" s="35">
        <v>158.17944999999997</v>
      </c>
      <c r="G74" s="35">
        <v>240.76044999999993</v>
      </c>
      <c r="H74" s="35">
        <v>304.30213000000003</v>
      </c>
      <c r="I74" s="35">
        <v>573.37619062658257</v>
      </c>
      <c r="J74" s="35">
        <v>876.17357000000004</v>
      </c>
      <c r="K74" s="35">
        <v>1162.6064100000001</v>
      </c>
      <c r="L74" s="35">
        <v>1803.6686999999997</v>
      </c>
      <c r="M74" s="35">
        <v>2241.8111099999996</v>
      </c>
      <c r="N74" s="35">
        <v>2808.2954077117529</v>
      </c>
      <c r="O74" s="35">
        <v>2868.8982874970657</v>
      </c>
      <c r="P74" s="35">
        <v>2827.2353161457359</v>
      </c>
      <c r="Q74" s="35">
        <v>2681.1864198314934</v>
      </c>
      <c r="R74" s="35">
        <v>2663.4134245496607</v>
      </c>
      <c r="S74" s="35">
        <v>2686.9381112868314</v>
      </c>
      <c r="T74" s="35">
        <v>2707.2655805923382</v>
      </c>
      <c r="U74" s="35">
        <v>2714.9109791166866</v>
      </c>
      <c r="V74" s="35">
        <v>2699.9319209905493</v>
      </c>
      <c r="W74" s="35">
        <v>2685.0005063815452</v>
      </c>
      <c r="X74" s="35">
        <v>2671.4708186334224</v>
      </c>
      <c r="Y74" s="35">
        <v>2655.1258843517717</v>
      </c>
      <c r="Z74" s="35">
        <v>2643.158603527439</v>
      </c>
      <c r="AA74" s="35">
        <v>2633.0654420851083</v>
      </c>
      <c r="AB74" s="35">
        <v>2634.0168184116869</v>
      </c>
      <c r="AC74" s="35">
        <v>2646.4209831205544</v>
      </c>
      <c r="AD74" s="35">
        <v>2671.4007449052888</v>
      </c>
      <c r="AE74" s="35">
        <v>2706.1866746839974</v>
      </c>
      <c r="AF74" s="35">
        <v>2752.3685543082402</v>
      </c>
      <c r="AG74" s="35">
        <v>2805.9298804483637</v>
      </c>
      <c r="AH74" s="35">
        <v>2865.3864738509806</v>
      </c>
      <c r="AI74" s="35">
        <v>2906.1005826565402</v>
      </c>
      <c r="AJ74" s="35">
        <v>2946.9907586414952</v>
      </c>
      <c r="AK74" s="35">
        <v>2987.5092185349686</v>
      </c>
      <c r="AL74" s="35">
        <v>3027.5553579251305</v>
      </c>
      <c r="AM74" s="35">
        <v>3067.7899901427495</v>
      </c>
      <c r="AN74" s="35">
        <v>3108.2875501849408</v>
      </c>
      <c r="AO74" s="35">
        <v>3150.0202573091374</v>
      </c>
      <c r="AP74" s="35">
        <v>3193.4157365011515</v>
      </c>
      <c r="AQ74" s="35">
        <v>3238.9063799785099</v>
      </c>
      <c r="AR74" s="35">
        <v>3287.5900009279403</v>
      </c>
      <c r="AS74" s="35">
        <v>3340.7892205433695</v>
      </c>
      <c r="AT74" s="35">
        <v>3396.9951968537553</v>
      </c>
      <c r="AU74" s="35">
        <v>3457.1756752538263</v>
      </c>
      <c r="AV74" s="35">
        <v>3520.5846701728647</v>
      </c>
      <c r="AW74" s="35">
        <v>3589.6732324470049</v>
      </c>
      <c r="AX74" s="35">
        <v>3662.8375753912178</v>
      </c>
      <c r="AY74" s="35">
        <v>3740.0270711525882</v>
      </c>
      <c r="AZ74" s="35">
        <v>3821.351729780723</v>
      </c>
      <c r="BA74" s="35">
        <v>3907.8749071879088</v>
      </c>
      <c r="BB74" s="36">
        <v>3999.3462258206609</v>
      </c>
    </row>
    <row r="75" spans="1:54" x14ac:dyDescent="0.25">
      <c r="A75" s="32" t="s">
        <v>346</v>
      </c>
      <c r="B75" s="61" t="s">
        <v>25</v>
      </c>
      <c r="C75" s="33" t="s">
        <v>347</v>
      </c>
      <c r="D75" s="34">
        <v>637.83754374081821</v>
      </c>
      <c r="E75" s="35">
        <v>754.08226999999988</v>
      </c>
      <c r="F75" s="35">
        <v>931.39989999999989</v>
      </c>
      <c r="G75" s="35">
        <v>1170.1211000000003</v>
      </c>
      <c r="H75" s="35">
        <v>1624.3773400000002</v>
      </c>
      <c r="I75" s="35">
        <v>2520.9983289752759</v>
      </c>
      <c r="J75" s="35">
        <v>4023.1927400000004</v>
      </c>
      <c r="K75" s="35">
        <v>5979.4108299999998</v>
      </c>
      <c r="L75" s="35">
        <v>7838.4642999999987</v>
      </c>
      <c r="M75" s="35">
        <v>9460.6785499999987</v>
      </c>
      <c r="N75" s="35">
        <v>10456.890879949418</v>
      </c>
      <c r="O75" s="35">
        <v>10931.878798726035</v>
      </c>
      <c r="P75" s="35">
        <v>11727.762161044609</v>
      </c>
      <c r="Q75" s="35">
        <v>10570.22533812875</v>
      </c>
      <c r="R75" s="35">
        <v>11645.37503197777</v>
      </c>
      <c r="S75" s="35">
        <v>11592.336532001817</v>
      </c>
      <c r="T75" s="35">
        <v>12159.908920852436</v>
      </c>
      <c r="U75" s="35">
        <v>12831.311843445495</v>
      </c>
      <c r="V75" s="35">
        <v>13265.182082714668</v>
      </c>
      <c r="W75" s="35">
        <v>13687.786426118233</v>
      </c>
      <c r="X75" s="35">
        <v>14032.386299988893</v>
      </c>
      <c r="Y75" s="35">
        <v>14185.777962034394</v>
      </c>
      <c r="Z75" s="35">
        <v>14309.083709131435</v>
      </c>
      <c r="AA75" s="35">
        <v>14304.189515852802</v>
      </c>
      <c r="AB75" s="35">
        <v>14253.83795916823</v>
      </c>
      <c r="AC75" s="35">
        <v>14212.06271631846</v>
      </c>
      <c r="AD75" s="35">
        <v>14195.988899275539</v>
      </c>
      <c r="AE75" s="35">
        <v>14179.833932104866</v>
      </c>
      <c r="AF75" s="35">
        <v>14191.325234028936</v>
      </c>
      <c r="AG75" s="35">
        <v>14215.524431153075</v>
      </c>
      <c r="AH75" s="35">
        <v>14238.341488605429</v>
      </c>
      <c r="AI75" s="35">
        <v>14223.70063872191</v>
      </c>
      <c r="AJ75" s="35">
        <v>14204.577973225518</v>
      </c>
      <c r="AK75" s="35">
        <v>14164.123366759035</v>
      </c>
      <c r="AL75" s="35">
        <v>14115.872368445836</v>
      </c>
      <c r="AM75" s="35">
        <v>14055.210546746195</v>
      </c>
      <c r="AN75" s="35">
        <v>13986.439264787003</v>
      </c>
      <c r="AO75" s="35">
        <v>13903.347731671067</v>
      </c>
      <c r="AP75" s="35">
        <v>13808.395503452075</v>
      </c>
      <c r="AQ75" s="35">
        <v>13701.991306752743</v>
      </c>
      <c r="AR75" s="35">
        <v>13587.738818919845</v>
      </c>
      <c r="AS75" s="35">
        <v>13473.594751010054</v>
      </c>
      <c r="AT75" s="35">
        <v>13356.022386830764</v>
      </c>
      <c r="AU75" s="35">
        <v>13233.371027348923</v>
      </c>
      <c r="AV75" s="35">
        <v>13109.156059117611</v>
      </c>
      <c r="AW75" s="35">
        <v>12984.652843391534</v>
      </c>
      <c r="AX75" s="35">
        <v>12860.893246898235</v>
      </c>
      <c r="AY75" s="35">
        <v>12734.938815617546</v>
      </c>
      <c r="AZ75" s="35">
        <v>12605.754735512273</v>
      </c>
      <c r="BA75" s="35">
        <v>12473.047514891885</v>
      </c>
      <c r="BB75" s="36">
        <v>12339.157936368529</v>
      </c>
    </row>
    <row r="76" spans="1:54" x14ac:dyDescent="0.25">
      <c r="A76" s="32" t="s">
        <v>348</v>
      </c>
      <c r="B76" s="61" t="s">
        <v>12</v>
      </c>
      <c r="C76" s="33" t="s">
        <v>349</v>
      </c>
      <c r="D76" s="34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0.89322299254274351</v>
      </c>
      <c r="AC76" s="35">
        <v>1.290884381680697</v>
      </c>
      <c r="AD76" s="35">
        <v>1.880975668446734</v>
      </c>
      <c r="AE76" s="35">
        <v>2.754704635784857</v>
      </c>
      <c r="AF76" s="35">
        <v>4.0540393117102456</v>
      </c>
      <c r="AG76" s="35">
        <v>6.2909789728015975</v>
      </c>
      <c r="AH76" s="35">
        <v>9.7247304769314109</v>
      </c>
      <c r="AI76" s="35">
        <v>14.519414941515116</v>
      </c>
      <c r="AJ76" s="35">
        <v>23.907394110383585</v>
      </c>
      <c r="AK76" s="35">
        <v>37.886554798269493</v>
      </c>
      <c r="AL76" s="35">
        <v>61.731372835754264</v>
      </c>
      <c r="AM76" s="35">
        <v>96.932919570822634</v>
      </c>
      <c r="AN76" s="35">
        <v>119.90683208608691</v>
      </c>
      <c r="AO76" s="35">
        <v>157.84890283615616</v>
      </c>
      <c r="AP76" s="35">
        <v>205.43021685016205</v>
      </c>
      <c r="AQ76" s="35">
        <v>261.08621090434031</v>
      </c>
      <c r="AR76" s="35">
        <v>333.30522761915557</v>
      </c>
      <c r="AS76" s="35">
        <v>411.65371996859221</v>
      </c>
      <c r="AT76" s="35">
        <v>521.44284093959027</v>
      </c>
      <c r="AU76" s="35">
        <v>660.35746909910756</v>
      </c>
      <c r="AV76" s="35">
        <v>857.07516185866155</v>
      </c>
      <c r="AW76" s="35">
        <v>1053.3017633896266</v>
      </c>
      <c r="AX76" s="35">
        <v>1337.6229735611109</v>
      </c>
      <c r="AY76" s="35">
        <v>1813.5641781320628</v>
      </c>
      <c r="AZ76" s="35">
        <v>2221.7266719576764</v>
      </c>
      <c r="BA76" s="35">
        <v>2974.5664088860995</v>
      </c>
      <c r="BB76" s="36">
        <v>3892.8193214008911</v>
      </c>
    </row>
    <row r="77" spans="1:54" x14ac:dyDescent="0.25">
      <c r="A77" s="32" t="s">
        <v>177</v>
      </c>
      <c r="B77" s="61" t="s">
        <v>12</v>
      </c>
      <c r="C77" s="33" t="s">
        <v>350</v>
      </c>
      <c r="D77" s="34">
        <v>14.378521555807991</v>
      </c>
      <c r="E77" s="35">
        <v>17.999639999999996</v>
      </c>
      <c r="F77" s="35">
        <v>21.599999999999994</v>
      </c>
      <c r="G77" s="35">
        <v>27.499999999999993</v>
      </c>
      <c r="H77" s="35">
        <v>37.799630000000001</v>
      </c>
      <c r="I77" s="35">
        <v>180.51974190472447</v>
      </c>
      <c r="J77" s="35">
        <v>674.59965</v>
      </c>
      <c r="K77" s="35">
        <v>730.90045000000009</v>
      </c>
      <c r="L77" s="35">
        <v>428.10293999999999</v>
      </c>
      <c r="M77" s="35">
        <v>265.40057999999993</v>
      </c>
      <c r="N77" s="35">
        <v>238.98939768553043</v>
      </c>
      <c r="O77" s="35">
        <v>105.71321162299287</v>
      </c>
      <c r="P77" s="35">
        <v>52.641671778605527</v>
      </c>
      <c r="Q77" s="35">
        <v>43.708786145574379</v>
      </c>
      <c r="R77" s="35">
        <v>54.647230427616996</v>
      </c>
      <c r="S77" s="35">
        <v>50.181638341950404</v>
      </c>
      <c r="T77" s="35">
        <v>43.790849480957739</v>
      </c>
      <c r="U77" s="35">
        <v>37.997841758891092</v>
      </c>
      <c r="V77" s="35">
        <v>32.852091860972379</v>
      </c>
      <c r="W77" s="35">
        <v>31.27433006322525</v>
      </c>
      <c r="X77" s="35">
        <v>22.13797173739799</v>
      </c>
      <c r="Y77" s="35">
        <v>21.861368723664643</v>
      </c>
      <c r="Z77" s="35">
        <v>21.791966556004891</v>
      </c>
      <c r="AA77" s="35">
        <v>21.140803791397275</v>
      </c>
      <c r="AB77" s="35">
        <v>20.826645013197624</v>
      </c>
      <c r="AC77" s="35">
        <v>19.00742332044118</v>
      </c>
      <c r="AD77" s="35">
        <v>19.486914907186485</v>
      </c>
      <c r="AE77" s="35">
        <v>18.624415936545436</v>
      </c>
      <c r="AF77" s="35">
        <v>17.280648231723728</v>
      </c>
      <c r="AG77" s="35">
        <v>18.271903018552191</v>
      </c>
      <c r="AH77" s="35">
        <v>17.440593000473825</v>
      </c>
      <c r="AI77" s="35">
        <v>17.191106962305351</v>
      </c>
      <c r="AJ77" s="35">
        <v>16.411122500298553</v>
      </c>
      <c r="AK77" s="35">
        <v>15.834218420935896</v>
      </c>
      <c r="AL77" s="35">
        <v>15.257987272606865</v>
      </c>
      <c r="AM77" s="35">
        <v>14.60682660477069</v>
      </c>
      <c r="AN77" s="35">
        <v>14.213914698409393</v>
      </c>
      <c r="AO77" s="35">
        <v>13.802244741713535</v>
      </c>
      <c r="AP77" s="35">
        <v>12.604558172623092</v>
      </c>
      <c r="AQ77" s="35">
        <v>13.267781304922035</v>
      </c>
      <c r="AR77" s="35">
        <v>12.866711838619494</v>
      </c>
      <c r="AS77" s="35">
        <v>12.381811924973897</v>
      </c>
      <c r="AT77" s="35">
        <v>11.764247896178336</v>
      </c>
      <c r="AU77" s="35">
        <v>11.306449638481753</v>
      </c>
      <c r="AV77" s="35">
        <v>10.864796348807234</v>
      </c>
      <c r="AW77" s="35">
        <v>10.467561420304406</v>
      </c>
      <c r="AX77" s="35">
        <v>10.157293557709282</v>
      </c>
      <c r="AY77" s="35">
        <v>9.3731943092716321</v>
      </c>
      <c r="AZ77" s="35">
        <v>9.0413351954608352</v>
      </c>
      <c r="BA77" s="35">
        <v>8.9334113685601544</v>
      </c>
      <c r="BB77" s="36">
        <v>8.3394576796663831</v>
      </c>
    </row>
    <row r="78" spans="1:54" x14ac:dyDescent="0.25">
      <c r="A78" s="22" t="s">
        <v>183</v>
      </c>
      <c r="B78" s="61" t="s">
        <v>27</v>
      </c>
      <c r="C78" s="23" t="s">
        <v>351</v>
      </c>
      <c r="D78" s="24">
        <v>442.50979268176019</v>
      </c>
      <c r="E78" s="25">
        <v>447.49715000000003</v>
      </c>
      <c r="F78" s="25">
        <v>463.00000000000006</v>
      </c>
      <c r="G78" s="25">
        <v>503.62395999999995</v>
      </c>
      <c r="H78" s="25">
        <v>507.69999999999993</v>
      </c>
      <c r="I78" s="25">
        <v>445.25652049297838</v>
      </c>
      <c r="J78" s="25">
        <v>446.59570999999994</v>
      </c>
      <c r="K78" s="25">
        <v>447.80167999999986</v>
      </c>
      <c r="L78" s="25">
        <v>472.59325999999987</v>
      </c>
      <c r="M78" s="25">
        <v>495.69202000000001</v>
      </c>
      <c r="N78" s="25">
        <v>443.51294544759668</v>
      </c>
      <c r="O78" s="25">
        <v>466.51380529282466</v>
      </c>
      <c r="P78" s="25">
        <v>473.2731441536377</v>
      </c>
      <c r="Q78" s="25">
        <v>499.73726443867713</v>
      </c>
      <c r="R78" s="25">
        <v>481.60886614896162</v>
      </c>
      <c r="S78" s="25">
        <v>492.1180855307249</v>
      </c>
      <c r="T78" s="25">
        <v>509.43707737657905</v>
      </c>
      <c r="U78" s="25">
        <v>532.10693015276797</v>
      </c>
      <c r="V78" s="25">
        <v>524.25239545192642</v>
      </c>
      <c r="W78" s="25">
        <v>491.05683076177047</v>
      </c>
      <c r="X78" s="25">
        <v>505.66039845794501</v>
      </c>
      <c r="Y78" s="25">
        <v>491.72029372498082</v>
      </c>
      <c r="Z78" s="25">
        <v>497.84772096348058</v>
      </c>
      <c r="AA78" s="25">
        <v>498.55992309910465</v>
      </c>
      <c r="AB78" s="25">
        <v>519.03379489929239</v>
      </c>
      <c r="AC78" s="25">
        <v>528.92591570701677</v>
      </c>
      <c r="AD78" s="25">
        <v>526.82699760313392</v>
      </c>
      <c r="AE78" s="25">
        <v>524.58555423818439</v>
      </c>
      <c r="AF78" s="25">
        <v>527.66035018716639</v>
      </c>
      <c r="AG78" s="25">
        <v>539.1477516421927</v>
      </c>
      <c r="AH78" s="25">
        <v>533.42578664404675</v>
      </c>
      <c r="AI78" s="25">
        <v>579.04896303239593</v>
      </c>
      <c r="AJ78" s="25">
        <v>589.84467653567754</v>
      </c>
      <c r="AK78" s="25">
        <v>623.9096198603504</v>
      </c>
      <c r="AL78" s="25">
        <v>661.82664787482349</v>
      </c>
      <c r="AM78" s="25">
        <v>701.77631185916471</v>
      </c>
      <c r="AN78" s="25">
        <v>713.9252166529684</v>
      </c>
      <c r="AO78" s="25">
        <v>733.05792034341641</v>
      </c>
      <c r="AP78" s="25">
        <v>753.6910733930174</v>
      </c>
      <c r="AQ78" s="25">
        <v>776.53101696167812</v>
      </c>
      <c r="AR78" s="25">
        <v>793.96842992690506</v>
      </c>
      <c r="AS78" s="25">
        <v>816.2082573733785</v>
      </c>
      <c r="AT78" s="25">
        <v>830.05754722871711</v>
      </c>
      <c r="AU78" s="25">
        <v>851.6221706316295</v>
      </c>
      <c r="AV78" s="25">
        <v>872.02181735209774</v>
      </c>
      <c r="AW78" s="25">
        <v>891.57511810597737</v>
      </c>
      <c r="AX78" s="25">
        <v>905.55506819533014</v>
      </c>
      <c r="AY78" s="25">
        <v>919.65562846576699</v>
      </c>
      <c r="AZ78" s="25">
        <v>931.96180623303417</v>
      </c>
      <c r="BA78" s="25">
        <v>944.94431532012095</v>
      </c>
      <c r="BB78" s="26">
        <v>958.41809631364038</v>
      </c>
    </row>
    <row r="79" spans="1:54" x14ac:dyDescent="0.25">
      <c r="A79" s="17" t="s">
        <v>110</v>
      </c>
      <c r="B79" s="60" t="s">
        <v>17</v>
      </c>
      <c r="C79" s="18" t="s">
        <v>352</v>
      </c>
      <c r="D79" s="19">
        <v>217399.85206615954</v>
      </c>
      <c r="E79" s="20">
        <v>222970.35749999995</v>
      </c>
      <c r="F79" s="20">
        <v>225463.21780999997</v>
      </c>
      <c r="G79" s="20">
        <v>231062.41529999999</v>
      </c>
      <c r="H79" s="20">
        <v>236090.19591999997</v>
      </c>
      <c r="I79" s="20">
        <v>239442.65347617801</v>
      </c>
      <c r="J79" s="20">
        <v>243773.54419999997</v>
      </c>
      <c r="K79" s="20">
        <v>245233.12523000003</v>
      </c>
      <c r="L79" s="20">
        <v>246281.89139999996</v>
      </c>
      <c r="M79" s="20">
        <v>233447.46579000002</v>
      </c>
      <c r="N79" s="20">
        <v>244080.20246698285</v>
      </c>
      <c r="O79" s="20">
        <v>239473.98898511261</v>
      </c>
      <c r="P79" s="20">
        <v>240047.5862873329</v>
      </c>
      <c r="Q79" s="20">
        <v>237983.23836137916</v>
      </c>
      <c r="R79" s="20">
        <v>232383.77227891708</v>
      </c>
      <c r="S79" s="20">
        <v>235664.55477539191</v>
      </c>
      <c r="T79" s="20">
        <v>237848.17608863671</v>
      </c>
      <c r="U79" s="20">
        <v>239504.40320787052</v>
      </c>
      <c r="V79" s="20">
        <v>238940.93392819341</v>
      </c>
      <c r="W79" s="20">
        <v>238647.45402215037</v>
      </c>
      <c r="X79" s="20">
        <v>239319.60093923772</v>
      </c>
      <c r="Y79" s="20">
        <v>241078.20937308675</v>
      </c>
      <c r="Z79" s="20">
        <v>243258.20834104781</v>
      </c>
      <c r="AA79" s="20">
        <v>244142.92629471817</v>
      </c>
      <c r="AB79" s="20">
        <v>245803.5226190706</v>
      </c>
      <c r="AC79" s="20">
        <v>247471.37767990967</v>
      </c>
      <c r="AD79" s="20">
        <v>249628.47775853274</v>
      </c>
      <c r="AE79" s="20">
        <v>251594.06074728759</v>
      </c>
      <c r="AF79" s="20">
        <v>253825.26506656053</v>
      </c>
      <c r="AG79" s="20">
        <v>255561.98813934813</v>
      </c>
      <c r="AH79" s="20">
        <v>256842.46179586946</v>
      </c>
      <c r="AI79" s="20">
        <v>257569.76638850008</v>
      </c>
      <c r="AJ79" s="20">
        <v>259674.8213573721</v>
      </c>
      <c r="AK79" s="20">
        <v>261164.62679179345</v>
      </c>
      <c r="AL79" s="20">
        <v>262195.1946305735</v>
      </c>
      <c r="AM79" s="20">
        <v>263744.23171541019</v>
      </c>
      <c r="AN79" s="20">
        <v>265606.46981929615</v>
      </c>
      <c r="AO79" s="20">
        <v>267836.33430165413</v>
      </c>
      <c r="AP79" s="20">
        <v>270111.85773754097</v>
      </c>
      <c r="AQ79" s="20">
        <v>272397.01731890801</v>
      </c>
      <c r="AR79" s="20">
        <v>274932.07954293326</v>
      </c>
      <c r="AS79" s="20">
        <v>277827.32215104636</v>
      </c>
      <c r="AT79" s="20">
        <v>280486.91702927271</v>
      </c>
      <c r="AU79" s="20">
        <v>282788.70451186568</v>
      </c>
      <c r="AV79" s="20">
        <v>285220.01714685152</v>
      </c>
      <c r="AW79" s="20">
        <v>287688.19445949874</v>
      </c>
      <c r="AX79" s="20">
        <v>290350.4922006717</v>
      </c>
      <c r="AY79" s="20">
        <v>293006.78330000793</v>
      </c>
      <c r="AZ79" s="20">
        <v>295379.16693829565</v>
      </c>
      <c r="BA79" s="20">
        <v>297970.88011342776</v>
      </c>
      <c r="BB79" s="21">
        <v>300460.47189786611</v>
      </c>
    </row>
    <row r="80" spans="1:54" x14ac:dyDescent="0.25">
      <c r="A80" s="17" t="s">
        <v>353</v>
      </c>
      <c r="B80" s="60" t="s">
        <v>30</v>
      </c>
      <c r="C80" s="18">
        <v>7200</v>
      </c>
      <c r="D80" s="19">
        <v>1039.2424493930148</v>
      </c>
      <c r="E80" s="20">
        <v>1031.9994799999997</v>
      </c>
      <c r="F80" s="20">
        <v>1090.5001199999999</v>
      </c>
      <c r="G80" s="20">
        <v>1471.2977399999997</v>
      </c>
      <c r="H80" s="20">
        <v>1620.2010099999993</v>
      </c>
      <c r="I80" s="20">
        <v>1475.7573386970855</v>
      </c>
      <c r="J80" s="20">
        <v>1645.1985399999999</v>
      </c>
      <c r="K80" s="20">
        <v>1828.1006699999998</v>
      </c>
      <c r="L80" s="20">
        <v>2338.3003299999996</v>
      </c>
      <c r="M80" s="20">
        <v>2550.8994400000001</v>
      </c>
      <c r="N80" s="20">
        <v>2748.4236865305525</v>
      </c>
      <c r="O80" s="20">
        <v>2855.4261749670782</v>
      </c>
      <c r="P80" s="20">
        <v>2776.7022782783238</v>
      </c>
      <c r="Q80" s="20">
        <v>3157.6140490564962</v>
      </c>
      <c r="R80" s="20">
        <v>3382.2965771396271</v>
      </c>
      <c r="S80" s="20">
        <v>3455.7656240754814</v>
      </c>
      <c r="T80" s="20">
        <v>3509.0965519208612</v>
      </c>
      <c r="U80" s="20">
        <v>3543.3381641555625</v>
      </c>
      <c r="V80" s="20">
        <v>3394.9993473720169</v>
      </c>
      <c r="W80" s="20">
        <v>3323.0602653350852</v>
      </c>
      <c r="X80" s="20">
        <v>3282.5798848360209</v>
      </c>
      <c r="Y80" s="20">
        <v>3297.3534040191066</v>
      </c>
      <c r="Z80" s="20">
        <v>3261.5290554609155</v>
      </c>
      <c r="AA80" s="20">
        <v>3219.4005090999485</v>
      </c>
      <c r="AB80" s="20">
        <v>3216.9374402845519</v>
      </c>
      <c r="AC80" s="20">
        <v>3219.4787685638098</v>
      </c>
      <c r="AD80" s="20">
        <v>3249.9878249117028</v>
      </c>
      <c r="AE80" s="20">
        <v>3259.5800803951938</v>
      </c>
      <c r="AF80" s="20">
        <v>3298.6778964692548</v>
      </c>
      <c r="AG80" s="20">
        <v>3299.9432807415305</v>
      </c>
      <c r="AH80" s="20">
        <v>3259.4512767736505</v>
      </c>
      <c r="AI80" s="20">
        <v>3266.8357379570962</v>
      </c>
      <c r="AJ80" s="20">
        <v>3263.2714607291127</v>
      </c>
      <c r="AK80" s="20">
        <v>3269.3805772122519</v>
      </c>
      <c r="AL80" s="20">
        <v>3249.1266806182666</v>
      </c>
      <c r="AM80" s="20">
        <v>3232.4405848540869</v>
      </c>
      <c r="AN80" s="20">
        <v>3236.201950216579</v>
      </c>
      <c r="AO80" s="20">
        <v>3235.6763788874632</v>
      </c>
      <c r="AP80" s="20">
        <v>3219.846057299394</v>
      </c>
      <c r="AQ80" s="20">
        <v>3229.9985851811639</v>
      </c>
      <c r="AR80" s="20">
        <v>3241.9795198606521</v>
      </c>
      <c r="AS80" s="20">
        <v>3262.9462429949072</v>
      </c>
      <c r="AT80" s="20">
        <v>3293.0421461223482</v>
      </c>
      <c r="AU80" s="20">
        <v>3289.9204792037222</v>
      </c>
      <c r="AV80" s="20">
        <v>3288.0249558782252</v>
      </c>
      <c r="AW80" s="20">
        <v>3277.3944244348459</v>
      </c>
      <c r="AX80" s="20">
        <v>3261.2234509614814</v>
      </c>
      <c r="AY80" s="20">
        <v>3161.4940004293671</v>
      </c>
      <c r="AZ80" s="20">
        <v>3136.6178509706115</v>
      </c>
      <c r="BA80" s="20">
        <v>3089.2564654717107</v>
      </c>
      <c r="BB80" s="21">
        <v>2982.7379439284232</v>
      </c>
    </row>
    <row r="81" spans="1:54" x14ac:dyDescent="0.25">
      <c r="A81" s="22" t="s">
        <v>354</v>
      </c>
      <c r="B81" s="61"/>
      <c r="C81" s="23" t="s">
        <v>355</v>
      </c>
      <c r="D81" s="24">
        <v>816.99634864006271</v>
      </c>
      <c r="E81" s="25">
        <v>695.59339999999975</v>
      </c>
      <c r="F81" s="25">
        <v>718.29973000000007</v>
      </c>
      <c r="G81" s="25">
        <v>824.29751999999996</v>
      </c>
      <c r="H81" s="25">
        <v>927.09340999999972</v>
      </c>
      <c r="I81" s="25">
        <v>912.36756495655084</v>
      </c>
      <c r="J81" s="25">
        <v>1045.4987599999997</v>
      </c>
      <c r="K81" s="25">
        <v>988.38655000000006</v>
      </c>
      <c r="L81" s="25">
        <v>1944.29243</v>
      </c>
      <c r="M81" s="25">
        <v>2027.1919799999994</v>
      </c>
      <c r="N81" s="25">
        <v>2183.2187743834106</v>
      </c>
      <c r="O81" s="25">
        <v>2176.3637105395273</v>
      </c>
      <c r="P81" s="25">
        <v>2105.2350784963346</v>
      </c>
      <c r="Q81" s="25">
        <v>2202.9707853028312</v>
      </c>
      <c r="R81" s="25">
        <v>2401.8820106014218</v>
      </c>
      <c r="S81" s="25">
        <v>2480.3664968559892</v>
      </c>
      <c r="T81" s="25">
        <v>2525.9463193131969</v>
      </c>
      <c r="U81" s="25">
        <v>2536.4205418848123</v>
      </c>
      <c r="V81" s="25">
        <v>2423.1054887568916</v>
      </c>
      <c r="W81" s="25">
        <v>2374.1436339913107</v>
      </c>
      <c r="X81" s="25">
        <v>2347.5464085764966</v>
      </c>
      <c r="Y81" s="25">
        <v>2354.3323962074282</v>
      </c>
      <c r="Z81" s="25">
        <v>2322.7895178957383</v>
      </c>
      <c r="AA81" s="25">
        <v>2288.0804621749062</v>
      </c>
      <c r="AB81" s="25">
        <v>2281.2403321672032</v>
      </c>
      <c r="AC81" s="25">
        <v>2280.3319875805896</v>
      </c>
      <c r="AD81" s="25">
        <v>2301.9226624463981</v>
      </c>
      <c r="AE81" s="25">
        <v>2309.8369918259559</v>
      </c>
      <c r="AF81" s="25">
        <v>2334.4307763102224</v>
      </c>
      <c r="AG81" s="25">
        <v>2343.340039571342</v>
      </c>
      <c r="AH81" s="25">
        <v>2328.519124231324</v>
      </c>
      <c r="AI81" s="25">
        <v>2336.0669169180624</v>
      </c>
      <c r="AJ81" s="25">
        <v>2318.3195660093079</v>
      </c>
      <c r="AK81" s="25">
        <v>2319.7361055267538</v>
      </c>
      <c r="AL81" s="25">
        <v>2297.5299199762726</v>
      </c>
      <c r="AM81" s="25">
        <v>2268.1974547654472</v>
      </c>
      <c r="AN81" s="25">
        <v>2265.2345778693661</v>
      </c>
      <c r="AO81" s="25">
        <v>2257.4997410267488</v>
      </c>
      <c r="AP81" s="25">
        <v>2240.1100959483579</v>
      </c>
      <c r="AQ81" s="25">
        <v>2240.6938095330397</v>
      </c>
      <c r="AR81" s="25">
        <v>2236.5801661371302</v>
      </c>
      <c r="AS81" s="25">
        <v>2241.2027019713273</v>
      </c>
      <c r="AT81" s="25">
        <v>2253.2625431904826</v>
      </c>
      <c r="AU81" s="25">
        <v>2230.7043813618266</v>
      </c>
      <c r="AV81" s="25">
        <v>2219.1925952846423</v>
      </c>
      <c r="AW81" s="25">
        <v>2203.3288422678356</v>
      </c>
      <c r="AX81" s="25">
        <v>2187.7880199536535</v>
      </c>
      <c r="AY81" s="25">
        <v>2106.8458134189864</v>
      </c>
      <c r="AZ81" s="25">
        <v>2082.8884080860198</v>
      </c>
      <c r="BA81" s="25">
        <v>2043.7154166930659</v>
      </c>
      <c r="BB81" s="26">
        <v>1966.3794166857995</v>
      </c>
    </row>
    <row r="82" spans="1:54" x14ac:dyDescent="0.25">
      <c r="A82" s="22" t="s">
        <v>356</v>
      </c>
      <c r="B82" s="61"/>
      <c r="C82" s="23" t="s">
        <v>357</v>
      </c>
      <c r="D82" s="24">
        <v>222.24610075295206</v>
      </c>
      <c r="E82" s="25">
        <v>336.40607999999992</v>
      </c>
      <c r="F82" s="25">
        <v>372.20038999999991</v>
      </c>
      <c r="G82" s="25">
        <v>647.0002199999999</v>
      </c>
      <c r="H82" s="25">
        <v>693.10759999999982</v>
      </c>
      <c r="I82" s="25">
        <v>563.38977374053457</v>
      </c>
      <c r="J82" s="25">
        <v>599.69977999999992</v>
      </c>
      <c r="K82" s="25">
        <v>839.71411999999998</v>
      </c>
      <c r="L82" s="25">
        <v>394.00790000000001</v>
      </c>
      <c r="M82" s="25">
        <v>523.70745999999997</v>
      </c>
      <c r="N82" s="25">
        <v>565.20491214714127</v>
      </c>
      <c r="O82" s="25">
        <v>679.06246442754991</v>
      </c>
      <c r="P82" s="25">
        <v>671.46719978198917</v>
      </c>
      <c r="Q82" s="25">
        <v>954.6432637536642</v>
      </c>
      <c r="R82" s="25">
        <v>980.41456653820489</v>
      </c>
      <c r="S82" s="25">
        <v>975.39912721949281</v>
      </c>
      <c r="T82" s="25">
        <v>983.15023260766372</v>
      </c>
      <c r="U82" s="25">
        <v>1006.9176222707507</v>
      </c>
      <c r="V82" s="25">
        <v>971.89385861512642</v>
      </c>
      <c r="W82" s="25">
        <v>948.91663134377438</v>
      </c>
      <c r="X82" s="25">
        <v>935.03347625952529</v>
      </c>
      <c r="Y82" s="25">
        <v>943.02100781167724</v>
      </c>
      <c r="Z82" s="25">
        <v>938.73953756517744</v>
      </c>
      <c r="AA82" s="25">
        <v>931.32004692504279</v>
      </c>
      <c r="AB82" s="25">
        <v>935.69710811734922</v>
      </c>
      <c r="AC82" s="25">
        <v>939.14678098322088</v>
      </c>
      <c r="AD82" s="25">
        <v>948.0651624653043</v>
      </c>
      <c r="AE82" s="25">
        <v>949.74308856923835</v>
      </c>
      <c r="AF82" s="25">
        <v>964.2471201590331</v>
      </c>
      <c r="AG82" s="25">
        <v>956.60324117018808</v>
      </c>
      <c r="AH82" s="25">
        <v>930.93215254232723</v>
      </c>
      <c r="AI82" s="25">
        <v>930.76882103903404</v>
      </c>
      <c r="AJ82" s="25">
        <v>944.95189471980518</v>
      </c>
      <c r="AK82" s="25">
        <v>949.64447168549907</v>
      </c>
      <c r="AL82" s="25">
        <v>951.59676064199346</v>
      </c>
      <c r="AM82" s="25">
        <v>964.24313008863874</v>
      </c>
      <c r="AN82" s="25">
        <v>970.96737234721263</v>
      </c>
      <c r="AO82" s="25">
        <v>978.17663786071466</v>
      </c>
      <c r="AP82" s="25">
        <v>979.73596135103617</v>
      </c>
      <c r="AQ82" s="25">
        <v>989.30477564812327</v>
      </c>
      <c r="AR82" s="25">
        <v>1005.3993537235216</v>
      </c>
      <c r="AS82" s="25">
        <v>1021.743541023579</v>
      </c>
      <c r="AT82" s="25">
        <v>1039.7796029318663</v>
      </c>
      <c r="AU82" s="25">
        <v>1059.2160978418956</v>
      </c>
      <c r="AV82" s="25">
        <v>1068.8323605935825</v>
      </c>
      <c r="AW82" s="25">
        <v>1074.0655821670109</v>
      </c>
      <c r="AX82" s="25">
        <v>1073.4354310078277</v>
      </c>
      <c r="AY82" s="25">
        <v>1054.6481870103817</v>
      </c>
      <c r="AZ82" s="25">
        <v>1053.7294428845912</v>
      </c>
      <c r="BA82" s="25">
        <v>1045.5410487786448</v>
      </c>
      <c r="BB82" s="26">
        <v>1016.3585272426238</v>
      </c>
    </row>
    <row r="83" spans="1:54" x14ac:dyDescent="0.25">
      <c r="A83" s="17" t="s">
        <v>7</v>
      </c>
      <c r="B83" s="60" t="s">
        <v>31</v>
      </c>
      <c r="C83" s="18" t="s">
        <v>358</v>
      </c>
      <c r="D83" s="19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1.3269582955754707E-2</v>
      </c>
      <c r="U83" s="20">
        <v>3.2529439363925584E-2</v>
      </c>
      <c r="V83" s="20">
        <v>6.1024761864225681E-2</v>
      </c>
      <c r="W83" s="20">
        <v>0.11688961791404982</v>
      </c>
      <c r="X83" s="20">
        <v>0.28966469747378665</v>
      </c>
      <c r="Y83" s="20">
        <v>0.3789220011127406</v>
      </c>
      <c r="Z83" s="20">
        <v>0.4052447578342066</v>
      </c>
      <c r="AA83" s="20">
        <v>0.42742289831586888</v>
      </c>
      <c r="AB83" s="20">
        <v>0.4438452791995891</v>
      </c>
      <c r="AC83" s="20">
        <v>0.45395593021407293</v>
      </c>
      <c r="AD83" s="20">
        <v>0.45766265755174779</v>
      </c>
      <c r="AE83" s="20">
        <v>0.45629554130519362</v>
      </c>
      <c r="AF83" s="20">
        <v>0.45343752277061727</v>
      </c>
      <c r="AG83" s="20">
        <v>0.56851836393469579</v>
      </c>
      <c r="AH83" s="20">
        <v>5.652367350243523</v>
      </c>
      <c r="AI83" s="20">
        <v>21.941996256962966</v>
      </c>
      <c r="AJ83" s="20">
        <v>52.223724371849428</v>
      </c>
      <c r="AK83" s="20">
        <v>99.417105176931187</v>
      </c>
      <c r="AL83" s="20">
        <v>165.69030322073525</v>
      </c>
      <c r="AM83" s="20">
        <v>253.10551927743569</v>
      </c>
      <c r="AN83" s="20">
        <v>362.57970658820756</v>
      </c>
      <c r="AO83" s="20">
        <v>495.7381693567919</v>
      </c>
      <c r="AP83" s="20">
        <v>650.06278609027629</v>
      </c>
      <c r="AQ83" s="20">
        <v>826.48598225051023</v>
      </c>
      <c r="AR83" s="20">
        <v>1026.1126872080276</v>
      </c>
      <c r="AS83" s="20">
        <v>1250.264357965312</v>
      </c>
      <c r="AT83" s="20">
        <v>1498.7195736623048</v>
      </c>
      <c r="AU83" s="20">
        <v>1768.8053636986756</v>
      </c>
      <c r="AV83" s="20">
        <v>2062.5691239958264</v>
      </c>
      <c r="AW83" s="20">
        <v>2378.52403176095</v>
      </c>
      <c r="AX83" s="20">
        <v>2714.65407444926</v>
      </c>
      <c r="AY83" s="20">
        <v>3076.8977651129612</v>
      </c>
      <c r="AZ83" s="20">
        <v>3453.955286755147</v>
      </c>
      <c r="BA83" s="20">
        <v>3895.7381518316979</v>
      </c>
      <c r="BB83" s="21">
        <v>4311.4330593432132</v>
      </c>
    </row>
    <row r="84" spans="1:54" x14ac:dyDescent="0.25">
      <c r="A84" s="37" t="s">
        <v>359</v>
      </c>
      <c r="B84" s="62"/>
      <c r="C84" s="38" t="s">
        <v>360</v>
      </c>
      <c r="D84" s="39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2.1065050079580611E-2</v>
      </c>
      <c r="U84" s="40">
        <v>4.2109698711525922E-2</v>
      </c>
      <c r="V84" s="40">
        <v>0.12584473425429091</v>
      </c>
      <c r="W84" s="40">
        <v>0.20941793962526128</v>
      </c>
      <c r="X84" s="40">
        <v>0.33565058923743429</v>
      </c>
      <c r="Y84" s="40">
        <v>0.56447557367271473</v>
      </c>
      <c r="Z84" s="40">
        <v>0.94771178183770943</v>
      </c>
      <c r="AA84" s="40">
        <v>1.4257429298292723</v>
      </c>
      <c r="AB84" s="40">
        <v>2.2154510316978784</v>
      </c>
      <c r="AC84" s="40">
        <v>3.2978801903936779</v>
      </c>
      <c r="AD84" s="40">
        <v>5.1145946445467105</v>
      </c>
      <c r="AE84" s="40">
        <v>7.5320262548887014</v>
      </c>
      <c r="AF84" s="40">
        <v>10.730452599286803</v>
      </c>
      <c r="AG84" s="40">
        <v>15.082324893254608</v>
      </c>
      <c r="AH84" s="40">
        <v>20.783222013707672</v>
      </c>
      <c r="AI84" s="40">
        <v>28.300798248683172</v>
      </c>
      <c r="AJ84" s="40">
        <v>38.408872162358811</v>
      </c>
      <c r="AK84" s="40">
        <v>51.800880028088571</v>
      </c>
      <c r="AL84" s="40">
        <v>70.237937508940888</v>
      </c>
      <c r="AM84" s="40">
        <v>93.373324543353405</v>
      </c>
      <c r="AN84" s="40">
        <v>123.08209421761561</v>
      </c>
      <c r="AO84" s="40">
        <v>162.50916298880813</v>
      </c>
      <c r="AP84" s="40">
        <v>213.46637667188645</v>
      </c>
      <c r="AQ84" s="40">
        <v>279.92430922124117</v>
      </c>
      <c r="AR84" s="40">
        <v>365.02894769834359</v>
      </c>
      <c r="AS84" s="40">
        <v>472.97599812868555</v>
      </c>
      <c r="AT84" s="40">
        <v>607.3876457234785</v>
      </c>
      <c r="AU84" s="40">
        <v>775.49211379123062</v>
      </c>
      <c r="AV84" s="40">
        <v>985.12156820604685</v>
      </c>
      <c r="AW84" s="40">
        <v>1243.6604433018465</v>
      </c>
      <c r="AX84" s="40">
        <v>1559.6662132790952</v>
      </c>
      <c r="AY84" s="40">
        <v>1940.6515475740573</v>
      </c>
      <c r="AZ84" s="40">
        <v>2395.0632908974335</v>
      </c>
      <c r="BA84" s="40">
        <v>2924.5588309386007</v>
      </c>
      <c r="BB84" s="41">
        <v>3546.0603022348973</v>
      </c>
    </row>
    <row r="85" spans="1:54" x14ac:dyDescent="0.25">
      <c r="A85" s="42" t="s">
        <v>361</v>
      </c>
      <c r="B85" s="63"/>
      <c r="C85" s="43" t="s">
        <v>362</v>
      </c>
      <c r="D85" s="44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0.39357267296732118</v>
      </c>
      <c r="U85" s="45">
        <v>0.88722916455031042</v>
      </c>
      <c r="V85" s="45">
        <v>1.4978309695618235</v>
      </c>
      <c r="W85" s="45">
        <v>2.2742764014855776</v>
      </c>
      <c r="X85" s="45">
        <v>3.594871686101643</v>
      </c>
      <c r="Y85" s="45">
        <v>3.9277109615616608</v>
      </c>
      <c r="Z85" s="45">
        <v>3.9731821797107494</v>
      </c>
      <c r="AA85" s="45">
        <v>3.9629112214478632</v>
      </c>
      <c r="AB85" s="45">
        <v>3.860442799900313</v>
      </c>
      <c r="AC85" s="45">
        <v>3.6943802226688427</v>
      </c>
      <c r="AD85" s="45">
        <v>3.5014523086493337</v>
      </c>
      <c r="AE85" s="45">
        <v>3.2197538247975923</v>
      </c>
      <c r="AF85" s="45">
        <v>2.9014155001503341</v>
      </c>
      <c r="AG85" s="45">
        <v>2.847504268959657</v>
      </c>
      <c r="AH85" s="45">
        <v>9.25654834683756</v>
      </c>
      <c r="AI85" s="45">
        <v>26.830344471357527</v>
      </c>
      <c r="AJ85" s="45">
        <v>54.614059270531001</v>
      </c>
      <c r="AK85" s="45">
        <v>92.224875156548009</v>
      </c>
      <c r="AL85" s="45">
        <v>137.51230711703766</v>
      </c>
      <c r="AM85" s="45">
        <v>188.93115756696349</v>
      </c>
      <c r="AN85" s="45">
        <v>244.05831252053292</v>
      </c>
      <c r="AO85" s="45">
        <v>300.77020461848798</v>
      </c>
      <c r="AP85" s="45">
        <v>356.77575169218727</v>
      </c>
      <c r="AQ85" s="45">
        <v>409.47288399645748</v>
      </c>
      <c r="AR85" s="45">
        <v>459.32676593080583</v>
      </c>
      <c r="AS85" s="45">
        <v>505.92556409122841</v>
      </c>
      <c r="AT85" s="45">
        <v>548.75200130921894</v>
      </c>
      <c r="AU85" s="45">
        <v>587.39827859273703</v>
      </c>
      <c r="AV85" s="45">
        <v>620.63677133663009</v>
      </c>
      <c r="AW85" s="45">
        <v>650.09376067067251</v>
      </c>
      <c r="AX85" s="45">
        <v>675.83524507483355</v>
      </c>
      <c r="AY85" s="45">
        <v>698.3135713081125</v>
      </c>
      <c r="AZ85" s="45">
        <v>717.47953863187308</v>
      </c>
      <c r="BA85" s="45">
        <v>733.86148820871369</v>
      </c>
      <c r="BB85" s="46">
        <v>748.68650931707828</v>
      </c>
    </row>
  </sheetData>
  <autoFilter ref="A1:BB85" xr:uid="{9583DD41-EF41-4737-8BB5-0CB9C5ADBA1A}"/>
  <pageMargins left="0.39370078740157483" right="0.39370078740157483" top="0.74803149606299213" bottom="0.39370078740157483" header="0.31496062992125984" footer="0.31496062992125984"/>
  <pageSetup paperSize="9" scale="2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86C176-EEF2-4EBE-8F46-A6692AA1078D}">
          <x14:formula1>
            <xm:f>Calculations!$A$55:$A$75</xm:f>
          </x14:formula1>
          <xm:sqref>B2:B85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04AF-55CC-45E5-A17B-28B6DD186E23}">
  <dimension ref="A1:BA85"/>
  <sheetViews>
    <sheetView workbookViewId="0">
      <selection activeCell="F14" sqref="F14"/>
    </sheetView>
  </sheetViews>
  <sheetFormatPr defaultColWidth="9.1796875" defaultRowHeight="10.5" x14ac:dyDescent="0.25"/>
  <cols>
    <col min="1" max="1" width="35.7265625" style="11" customWidth="1"/>
    <col min="2" max="2" width="7.7265625" style="11" customWidth="1"/>
    <col min="3" max="53" width="11.7265625" style="11" customWidth="1"/>
    <col min="54" max="16384" width="9.1796875" style="11"/>
  </cols>
  <sheetData>
    <row r="1" spans="1:53" x14ac:dyDescent="0.25">
      <c r="A1" s="6" t="s">
        <v>212</v>
      </c>
      <c r="B1" s="7" t="s">
        <v>213</v>
      </c>
      <c r="C1" s="8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25">
      <c r="A2" s="12" t="s">
        <v>214</v>
      </c>
      <c r="B2" s="13" t="s">
        <v>215</v>
      </c>
      <c r="C2" s="14">
        <v>153235.97324896842</v>
      </c>
      <c r="D2" s="15">
        <v>153935.44662999999</v>
      </c>
      <c r="E2" s="15">
        <v>149800.26391999997</v>
      </c>
      <c r="F2" s="15">
        <v>151547.17326000001</v>
      </c>
      <c r="G2" s="15">
        <v>153073.47677999997</v>
      </c>
      <c r="H2" s="15">
        <v>152755.28776867868</v>
      </c>
      <c r="I2" s="15">
        <v>150660.82740999997</v>
      </c>
      <c r="J2" s="15">
        <v>148504.07597999997</v>
      </c>
      <c r="K2" s="15">
        <v>148325.79724999997</v>
      </c>
      <c r="L2" s="15">
        <v>137665.18887000001</v>
      </c>
      <c r="M2" s="15">
        <v>143224.16068666166</v>
      </c>
      <c r="N2" s="15">
        <v>131969.05594267958</v>
      </c>
      <c r="O2" s="15">
        <v>135881.67951161694</v>
      </c>
      <c r="P2" s="15">
        <v>136734.55482479831</v>
      </c>
      <c r="Q2" s="15">
        <v>129623.33662348964</v>
      </c>
      <c r="R2" s="15">
        <v>131370.13059204165</v>
      </c>
      <c r="S2" s="15">
        <v>132795.62322156207</v>
      </c>
      <c r="T2" s="15">
        <v>132261.13529101861</v>
      </c>
      <c r="U2" s="15">
        <v>131608.34785841999</v>
      </c>
      <c r="V2" s="15">
        <v>130494.43717783107</v>
      </c>
      <c r="W2" s="15">
        <v>129761.07558850318</v>
      </c>
      <c r="X2" s="15">
        <v>129591.26079742495</v>
      </c>
      <c r="Y2" s="15">
        <v>129343.60455478012</v>
      </c>
      <c r="Z2" s="15">
        <v>128638.78198613648</v>
      </c>
      <c r="AA2" s="15">
        <v>127946.6897862264</v>
      </c>
      <c r="AB2" s="15">
        <v>127786.75362433051</v>
      </c>
      <c r="AC2" s="15">
        <v>128142.86414660096</v>
      </c>
      <c r="AD2" s="15">
        <v>128721.06447441898</v>
      </c>
      <c r="AE2" s="15">
        <v>129350.73698465369</v>
      </c>
      <c r="AF2" s="15">
        <v>129888.25641450222</v>
      </c>
      <c r="AG2" s="15">
        <v>130549.80801966472</v>
      </c>
      <c r="AH2" s="15">
        <v>131323.82396641883</v>
      </c>
      <c r="AI2" s="15">
        <v>131818.73309983118</v>
      </c>
      <c r="AJ2" s="15">
        <v>132259.29618201352</v>
      </c>
      <c r="AK2" s="15">
        <v>132622.52201700734</v>
      </c>
      <c r="AL2" s="15">
        <v>132797.46536568581</v>
      </c>
      <c r="AM2" s="15">
        <v>133035.42428681525</v>
      </c>
      <c r="AN2" s="15">
        <v>133352.77351785672</v>
      </c>
      <c r="AO2" s="15">
        <v>133685.38879700133</v>
      </c>
      <c r="AP2" s="15">
        <v>133793.90084016527</v>
      </c>
      <c r="AQ2" s="15">
        <v>133912.91924433043</v>
      </c>
      <c r="AR2" s="15">
        <v>134066.94427260599</v>
      </c>
      <c r="AS2" s="15">
        <v>134194.53888859769</v>
      </c>
      <c r="AT2" s="15">
        <v>134019.9197993429</v>
      </c>
      <c r="AU2" s="15">
        <v>133892.32227744246</v>
      </c>
      <c r="AV2" s="15">
        <v>134137.40185455463</v>
      </c>
      <c r="AW2" s="15">
        <v>134356.80863795074</v>
      </c>
      <c r="AX2" s="15">
        <v>134442.92628010781</v>
      </c>
      <c r="AY2" s="15">
        <v>134575.75430446138</v>
      </c>
      <c r="AZ2" s="15">
        <v>134674.25849543643</v>
      </c>
      <c r="BA2" s="16">
        <v>134721.03556407269</v>
      </c>
    </row>
    <row r="3" spans="1:53" x14ac:dyDescent="0.25">
      <c r="A3" s="17" t="s">
        <v>216</v>
      </c>
      <c r="B3" s="18" t="s">
        <v>217</v>
      </c>
      <c r="C3" s="19">
        <v>5953.6143857149582</v>
      </c>
      <c r="D3" s="20">
        <v>5539.2928199999969</v>
      </c>
      <c r="E3" s="20">
        <v>5094.2996899999616</v>
      </c>
      <c r="F3" s="20">
        <v>5228.944579999993</v>
      </c>
      <c r="G3" s="20">
        <v>4896.0632199999991</v>
      </c>
      <c r="H3" s="20">
        <v>4568.0553963475331</v>
      </c>
      <c r="I3" s="20">
        <v>4714.4022500000119</v>
      </c>
      <c r="J3" s="20">
        <v>4926.5555099999983</v>
      </c>
      <c r="K3" s="20">
        <v>4979.5983999999926</v>
      </c>
      <c r="L3" s="20">
        <v>4044.2850900000117</v>
      </c>
      <c r="M3" s="20">
        <v>4074.8739944200615</v>
      </c>
      <c r="N3" s="20">
        <v>3779.9510565590863</v>
      </c>
      <c r="O3" s="20">
        <v>3925.8149063616756</v>
      </c>
      <c r="P3" s="20">
        <v>4755.899405658698</v>
      </c>
      <c r="Q3" s="20">
        <v>4800.4348915062019</v>
      </c>
      <c r="R3" s="20">
        <v>4280.9537376282451</v>
      </c>
      <c r="S3" s="20">
        <v>3516.1882267075011</v>
      </c>
      <c r="T3" s="20">
        <v>3409.3340701330162</v>
      </c>
      <c r="U3" s="20">
        <v>3259.0217184408398</v>
      </c>
      <c r="V3" s="20">
        <v>3220.1067725775561</v>
      </c>
      <c r="W3" s="20">
        <v>3201.3013437005397</v>
      </c>
      <c r="X3" s="20">
        <v>3216.8379829557434</v>
      </c>
      <c r="Y3" s="20">
        <v>3215.229080606538</v>
      </c>
      <c r="Z3" s="20">
        <v>3032.5716006963371</v>
      </c>
      <c r="AA3" s="20">
        <v>2927.2603364599304</v>
      </c>
      <c r="AB3" s="20">
        <v>2872.9212038966966</v>
      </c>
      <c r="AC3" s="20">
        <v>2830.094657031585</v>
      </c>
      <c r="AD3" s="20">
        <v>2698.1899973646259</v>
      </c>
      <c r="AE3" s="20">
        <v>2706.6140121873418</v>
      </c>
      <c r="AF3" s="20">
        <v>2711.7025322131994</v>
      </c>
      <c r="AG3" s="20">
        <v>2702.108844131938</v>
      </c>
      <c r="AH3" s="20">
        <v>2713.1645375958178</v>
      </c>
      <c r="AI3" s="20">
        <v>2670.3321481385906</v>
      </c>
      <c r="AJ3" s="20">
        <v>2597.0102156849453</v>
      </c>
      <c r="AK3" s="20">
        <v>2534.1329908171319</v>
      </c>
      <c r="AL3" s="20">
        <v>2444.686656848437</v>
      </c>
      <c r="AM3" s="20">
        <v>2407.3928657487731</v>
      </c>
      <c r="AN3" s="20">
        <v>2371.2350916137038</v>
      </c>
      <c r="AO3" s="20">
        <v>2333.2225806588981</v>
      </c>
      <c r="AP3" s="20">
        <v>2295.9720987967121</v>
      </c>
      <c r="AQ3" s="20">
        <v>2260.8652008664803</v>
      </c>
      <c r="AR3" s="20">
        <v>2176.5730148610073</v>
      </c>
      <c r="AS3" s="20">
        <v>2145.0910467519534</v>
      </c>
      <c r="AT3" s="20">
        <v>2021.9434145850814</v>
      </c>
      <c r="AU3" s="20">
        <v>1938.5130989347483</v>
      </c>
      <c r="AV3" s="20">
        <v>1897.801914378809</v>
      </c>
      <c r="AW3" s="20">
        <v>1860.1214289603281</v>
      </c>
      <c r="AX3" s="20">
        <v>1829.3181965335932</v>
      </c>
      <c r="AY3" s="20">
        <v>1785.5980288835817</v>
      </c>
      <c r="AZ3" s="20">
        <v>1696.3177539993853</v>
      </c>
      <c r="BA3" s="21">
        <v>1662.1575095397043</v>
      </c>
    </row>
    <row r="4" spans="1:53" x14ac:dyDescent="0.25">
      <c r="A4" s="22" t="s">
        <v>218</v>
      </c>
      <c r="B4" s="23" t="s">
        <v>219</v>
      </c>
      <c r="C4" s="24">
        <v>5953.6143857149582</v>
      </c>
      <c r="D4" s="25">
        <v>5539.2928199999969</v>
      </c>
      <c r="E4" s="25">
        <v>5094.2996899999616</v>
      </c>
      <c r="F4" s="25">
        <v>5228.944579999993</v>
      </c>
      <c r="G4" s="25">
        <v>4896.0632199999991</v>
      </c>
      <c r="H4" s="25">
        <v>4568.0553963475331</v>
      </c>
      <c r="I4" s="25">
        <v>4714.4022500000119</v>
      </c>
      <c r="J4" s="25">
        <v>4926.5555099999983</v>
      </c>
      <c r="K4" s="25">
        <v>4979.5983999999926</v>
      </c>
      <c r="L4" s="25">
        <v>4044.2850900000117</v>
      </c>
      <c r="M4" s="25">
        <v>4074.8739944200615</v>
      </c>
      <c r="N4" s="25">
        <v>3779.9510565590863</v>
      </c>
      <c r="O4" s="25">
        <v>3925.8149063616756</v>
      </c>
      <c r="P4" s="25">
        <v>4755.899405658698</v>
      </c>
      <c r="Q4" s="25">
        <v>4800.4348915062019</v>
      </c>
      <c r="R4" s="25">
        <v>4280.9537376282451</v>
      </c>
      <c r="S4" s="25">
        <v>3516.1882267075011</v>
      </c>
      <c r="T4" s="25">
        <v>3409.3340701330162</v>
      </c>
      <c r="U4" s="25">
        <v>3259.0217184408398</v>
      </c>
      <c r="V4" s="25">
        <v>3220.1067725775561</v>
      </c>
      <c r="W4" s="25">
        <v>3201.3013437005397</v>
      </c>
      <c r="X4" s="25">
        <v>3216.8379829557434</v>
      </c>
      <c r="Y4" s="25">
        <v>3215.229080606538</v>
      </c>
      <c r="Z4" s="25">
        <v>3032.5716006963371</v>
      </c>
      <c r="AA4" s="25">
        <v>2927.2603364599304</v>
      </c>
      <c r="AB4" s="25">
        <v>2872.9212038966966</v>
      </c>
      <c r="AC4" s="25">
        <v>2830.094657031585</v>
      </c>
      <c r="AD4" s="25">
        <v>2698.1899973646259</v>
      </c>
      <c r="AE4" s="25">
        <v>2706.6140121873418</v>
      </c>
      <c r="AF4" s="25">
        <v>2711.7025322131994</v>
      </c>
      <c r="AG4" s="25">
        <v>2702.108844131938</v>
      </c>
      <c r="AH4" s="25">
        <v>2713.1645375958178</v>
      </c>
      <c r="AI4" s="25">
        <v>2670.3321481385906</v>
      </c>
      <c r="AJ4" s="25">
        <v>2597.0102156849453</v>
      </c>
      <c r="AK4" s="25">
        <v>2534.1329908171319</v>
      </c>
      <c r="AL4" s="25">
        <v>2444.686656848437</v>
      </c>
      <c r="AM4" s="25">
        <v>2407.3928657487731</v>
      </c>
      <c r="AN4" s="25">
        <v>2371.2350916137038</v>
      </c>
      <c r="AO4" s="25">
        <v>2333.2225806588981</v>
      </c>
      <c r="AP4" s="25">
        <v>2295.9720987967121</v>
      </c>
      <c r="AQ4" s="25">
        <v>2260.8652008664803</v>
      </c>
      <c r="AR4" s="25">
        <v>2176.5730148610073</v>
      </c>
      <c r="AS4" s="25">
        <v>2145.0910467519534</v>
      </c>
      <c r="AT4" s="25">
        <v>2021.9434145850814</v>
      </c>
      <c r="AU4" s="25">
        <v>1938.5130989347483</v>
      </c>
      <c r="AV4" s="25">
        <v>1897.801914378809</v>
      </c>
      <c r="AW4" s="25">
        <v>1860.1214289603281</v>
      </c>
      <c r="AX4" s="25">
        <v>1829.3181965335932</v>
      </c>
      <c r="AY4" s="25">
        <v>1785.5980288835817</v>
      </c>
      <c r="AZ4" s="25">
        <v>1696.3177539993853</v>
      </c>
      <c r="BA4" s="26">
        <v>1662.1575095397043</v>
      </c>
    </row>
    <row r="5" spans="1:53" x14ac:dyDescent="0.25">
      <c r="A5" s="27" t="s">
        <v>32</v>
      </c>
      <c r="B5" s="28" t="s">
        <v>220</v>
      </c>
      <c r="C5" s="29">
        <v>2629.7309602105342</v>
      </c>
      <c r="D5" s="30">
        <v>2799.9901299999979</v>
      </c>
      <c r="E5" s="30">
        <v>2723.3059599999647</v>
      </c>
      <c r="F5" s="30">
        <v>2703.1963299999938</v>
      </c>
      <c r="G5" s="30">
        <v>2527.9710699999996</v>
      </c>
      <c r="H5" s="30">
        <v>2376.1667344469111</v>
      </c>
      <c r="I5" s="30">
        <v>2367.2007800000124</v>
      </c>
      <c r="J5" s="30">
        <v>2622.2544299999968</v>
      </c>
      <c r="K5" s="30">
        <v>2618.9497899999942</v>
      </c>
      <c r="L5" s="30">
        <v>2277.1848500000115</v>
      </c>
      <c r="M5" s="30">
        <v>2507.0973832175041</v>
      </c>
      <c r="N5" s="30">
        <v>2394.8265223128901</v>
      </c>
      <c r="O5" s="30">
        <v>2371.7636193491426</v>
      </c>
      <c r="P5" s="30">
        <v>2868.2520083119548</v>
      </c>
      <c r="Q5" s="30">
        <v>3041.8605256309402</v>
      </c>
      <c r="R5" s="30">
        <v>2735.9878659140763</v>
      </c>
      <c r="S5" s="30">
        <v>2395.5410289144866</v>
      </c>
      <c r="T5" s="30">
        <v>2332.6485910066858</v>
      </c>
      <c r="U5" s="30">
        <v>2244.9436209248074</v>
      </c>
      <c r="V5" s="30">
        <v>2214.8217885896429</v>
      </c>
      <c r="W5" s="30">
        <v>2201.9864781302822</v>
      </c>
      <c r="X5" s="30">
        <v>2212.8790817636273</v>
      </c>
      <c r="Y5" s="30">
        <v>2212.7324362730828</v>
      </c>
      <c r="Z5" s="30">
        <v>2074.1281945842388</v>
      </c>
      <c r="AA5" s="30">
        <v>1994.4905755505961</v>
      </c>
      <c r="AB5" s="30">
        <v>1952.4154043774686</v>
      </c>
      <c r="AC5" s="30">
        <v>1915.4105610429383</v>
      </c>
      <c r="AD5" s="30">
        <v>1814.8583430388442</v>
      </c>
      <c r="AE5" s="30">
        <v>1807.0459505264269</v>
      </c>
      <c r="AF5" s="30">
        <v>1800.9361192497261</v>
      </c>
      <c r="AG5" s="30">
        <v>1787.6159049591056</v>
      </c>
      <c r="AH5" s="30">
        <v>1792.0316604696043</v>
      </c>
      <c r="AI5" s="30">
        <v>1753.4338829575945</v>
      </c>
      <c r="AJ5" s="30">
        <v>1699.6712657969356</v>
      </c>
      <c r="AK5" s="30">
        <v>1656.6821571953346</v>
      </c>
      <c r="AL5" s="30">
        <v>1588.2474100708339</v>
      </c>
      <c r="AM5" s="30">
        <v>1565.5002719216131</v>
      </c>
      <c r="AN5" s="30">
        <v>1544.529764680301</v>
      </c>
      <c r="AO5" s="30">
        <v>1525.6395510616283</v>
      </c>
      <c r="AP5" s="30">
        <v>1507.1502209656471</v>
      </c>
      <c r="AQ5" s="30">
        <v>1490.1213198549115</v>
      </c>
      <c r="AR5" s="30">
        <v>1421.3388310329362</v>
      </c>
      <c r="AS5" s="30">
        <v>1406.2216711379881</v>
      </c>
      <c r="AT5" s="30">
        <v>1302.9477770406111</v>
      </c>
      <c r="AU5" s="30">
        <v>1244.7760178446681</v>
      </c>
      <c r="AV5" s="30">
        <v>1223.3563553456488</v>
      </c>
      <c r="AW5" s="30">
        <v>1207.0258958408006</v>
      </c>
      <c r="AX5" s="30">
        <v>1191.9907539786966</v>
      </c>
      <c r="AY5" s="30">
        <v>1153.1690801128771</v>
      </c>
      <c r="AZ5" s="30">
        <v>1084.0719698512144</v>
      </c>
      <c r="BA5" s="31">
        <v>1071.5514866870276</v>
      </c>
    </row>
    <row r="6" spans="1:53" x14ac:dyDescent="0.25">
      <c r="A6" s="32" t="s">
        <v>82</v>
      </c>
      <c r="B6" s="33" t="s">
        <v>221</v>
      </c>
      <c r="C6" s="34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6">
        <v>0</v>
      </c>
    </row>
    <row r="7" spans="1:53" x14ac:dyDescent="0.25">
      <c r="A7" s="32" t="s">
        <v>222</v>
      </c>
      <c r="B7" s="33" t="s">
        <v>223</v>
      </c>
      <c r="C7" s="34">
        <v>322.3928095176326</v>
      </c>
      <c r="D7" s="35">
        <v>545.60021999999833</v>
      </c>
      <c r="E7" s="35">
        <v>516.28305999996496</v>
      </c>
      <c r="F7" s="35">
        <v>627.60677999999439</v>
      </c>
      <c r="G7" s="35">
        <v>642.18957999999986</v>
      </c>
      <c r="H7" s="35">
        <v>766.05912402979516</v>
      </c>
      <c r="I7" s="35">
        <v>821.40012000001286</v>
      </c>
      <c r="J7" s="35">
        <v>924.440219999997</v>
      </c>
      <c r="K7" s="35">
        <v>866.31614999999454</v>
      </c>
      <c r="L7" s="35">
        <v>630.81824000001177</v>
      </c>
      <c r="M7" s="35">
        <v>712.71303291342826</v>
      </c>
      <c r="N7" s="35">
        <v>721.60589376582254</v>
      </c>
      <c r="O7" s="35">
        <v>712.8355745721027</v>
      </c>
      <c r="P7" s="35">
        <v>1019.1151543638802</v>
      </c>
      <c r="Q7" s="35">
        <v>1092.7975626410769</v>
      </c>
      <c r="R7" s="35">
        <v>1042.9630054115698</v>
      </c>
      <c r="S7" s="35">
        <v>710.39577355676204</v>
      </c>
      <c r="T7" s="35">
        <v>678.86478323875019</v>
      </c>
      <c r="U7" s="35">
        <v>630.34285894532275</v>
      </c>
      <c r="V7" s="35">
        <v>620.34785147951504</v>
      </c>
      <c r="W7" s="35">
        <v>611.97720855262889</v>
      </c>
      <c r="X7" s="35">
        <v>610.22448265660512</v>
      </c>
      <c r="Y7" s="35">
        <v>608.89394684822196</v>
      </c>
      <c r="Z7" s="35">
        <v>580.32950377468353</v>
      </c>
      <c r="AA7" s="35">
        <v>580.80951147701023</v>
      </c>
      <c r="AB7" s="35">
        <v>585.34059947779508</v>
      </c>
      <c r="AC7" s="35">
        <v>594.93809752857976</v>
      </c>
      <c r="AD7" s="35">
        <v>605.68961095554823</v>
      </c>
      <c r="AE7" s="35">
        <v>616.83191488179909</v>
      </c>
      <c r="AF7" s="35">
        <v>619.68709901221064</v>
      </c>
      <c r="AG7" s="35">
        <v>616.30592390581364</v>
      </c>
      <c r="AH7" s="35">
        <v>620.32014477502719</v>
      </c>
      <c r="AI7" s="35">
        <v>623.45108714623052</v>
      </c>
      <c r="AJ7" s="35">
        <v>616.56348460583558</v>
      </c>
      <c r="AK7" s="35">
        <v>610.10745375713054</v>
      </c>
      <c r="AL7" s="35">
        <v>602.44146662219623</v>
      </c>
      <c r="AM7" s="35">
        <v>598.64519859314771</v>
      </c>
      <c r="AN7" s="35">
        <v>595.05770530973587</v>
      </c>
      <c r="AO7" s="35">
        <v>586.80574001059142</v>
      </c>
      <c r="AP7" s="35">
        <v>578.93929135486542</v>
      </c>
      <c r="AQ7" s="35">
        <v>571.98506527704865</v>
      </c>
      <c r="AR7" s="35">
        <v>566.47212579903362</v>
      </c>
      <c r="AS7" s="35">
        <v>561.02905994160665</v>
      </c>
      <c r="AT7" s="35">
        <v>552.1003195290441</v>
      </c>
      <c r="AU7" s="35">
        <v>541.99648697295095</v>
      </c>
      <c r="AV7" s="35">
        <v>533.17596346504092</v>
      </c>
      <c r="AW7" s="35">
        <v>524.61528701770544</v>
      </c>
      <c r="AX7" s="35">
        <v>524.08465583909731</v>
      </c>
      <c r="AY7" s="35">
        <v>525.84963949588314</v>
      </c>
      <c r="AZ7" s="35">
        <v>525.50455946055786</v>
      </c>
      <c r="BA7" s="36">
        <v>524.52811469426501</v>
      </c>
    </row>
    <row r="8" spans="1:53" x14ac:dyDescent="0.25">
      <c r="A8" s="32" t="s">
        <v>224</v>
      </c>
      <c r="B8" s="33" t="s">
        <v>225</v>
      </c>
      <c r="C8" s="34">
        <v>2307.3381506929018</v>
      </c>
      <c r="D8" s="35">
        <v>2254.3899099999994</v>
      </c>
      <c r="E8" s="35">
        <v>2207.0228999999995</v>
      </c>
      <c r="F8" s="35">
        <v>2075.5895499999997</v>
      </c>
      <c r="G8" s="35">
        <v>1885.7814899999996</v>
      </c>
      <c r="H8" s="35">
        <v>1610.1076104171154</v>
      </c>
      <c r="I8" s="35">
        <v>1545.8006599999997</v>
      </c>
      <c r="J8" s="35">
        <v>1697.8142099999998</v>
      </c>
      <c r="K8" s="35">
        <v>1752.6336399999998</v>
      </c>
      <c r="L8" s="35">
        <v>1646.3666099999998</v>
      </c>
      <c r="M8" s="35">
        <v>1794.384350304076</v>
      </c>
      <c r="N8" s="35">
        <v>1673.2206285470679</v>
      </c>
      <c r="O8" s="35">
        <v>1658.9280447770404</v>
      </c>
      <c r="P8" s="35">
        <v>1849.1368539480745</v>
      </c>
      <c r="Q8" s="35">
        <v>1949.0629629898638</v>
      </c>
      <c r="R8" s="35">
        <v>1693.0248605025063</v>
      </c>
      <c r="S8" s="35">
        <v>1685.1452553577246</v>
      </c>
      <c r="T8" s="35">
        <v>1653.7838077679351</v>
      </c>
      <c r="U8" s="35">
        <v>1614.6007619794843</v>
      </c>
      <c r="V8" s="35">
        <v>1594.4739371101273</v>
      </c>
      <c r="W8" s="35">
        <v>1590.0092695776536</v>
      </c>
      <c r="X8" s="35">
        <v>1602.654599107022</v>
      </c>
      <c r="Y8" s="35">
        <v>1603.8384894248607</v>
      </c>
      <c r="Z8" s="35">
        <v>1493.7986908095556</v>
      </c>
      <c r="AA8" s="35">
        <v>1413.6810640735857</v>
      </c>
      <c r="AB8" s="35">
        <v>1367.0748048996732</v>
      </c>
      <c r="AC8" s="35">
        <v>1320.4724635143584</v>
      </c>
      <c r="AD8" s="35">
        <v>1209.1687320832959</v>
      </c>
      <c r="AE8" s="35">
        <v>1190.2140356446275</v>
      </c>
      <c r="AF8" s="35">
        <v>1181.2490202375157</v>
      </c>
      <c r="AG8" s="35">
        <v>1171.3099810532919</v>
      </c>
      <c r="AH8" s="35">
        <v>1171.711515694577</v>
      </c>
      <c r="AI8" s="35">
        <v>1129.982795811364</v>
      </c>
      <c r="AJ8" s="35">
        <v>1083.1077811911007</v>
      </c>
      <c r="AK8" s="35">
        <v>1046.5747034382036</v>
      </c>
      <c r="AL8" s="35">
        <v>985.80594344863778</v>
      </c>
      <c r="AM8" s="35">
        <v>966.85507332846555</v>
      </c>
      <c r="AN8" s="35">
        <v>949.47205937056492</v>
      </c>
      <c r="AO8" s="35">
        <v>938.83381105103717</v>
      </c>
      <c r="AP8" s="35">
        <v>928.21092961078182</v>
      </c>
      <c r="AQ8" s="35">
        <v>918.13625457786316</v>
      </c>
      <c r="AR8" s="35">
        <v>854.86670523390239</v>
      </c>
      <c r="AS8" s="35">
        <v>845.19261119638134</v>
      </c>
      <c r="AT8" s="35">
        <v>750.84745751156697</v>
      </c>
      <c r="AU8" s="35">
        <v>702.77953087171738</v>
      </c>
      <c r="AV8" s="35">
        <v>690.180391880608</v>
      </c>
      <c r="AW8" s="35">
        <v>682.41060882309478</v>
      </c>
      <c r="AX8" s="35">
        <v>667.90609813959929</v>
      </c>
      <c r="AY8" s="35">
        <v>627.31944061699392</v>
      </c>
      <c r="AZ8" s="35">
        <v>558.56741039065651</v>
      </c>
      <c r="BA8" s="36">
        <v>547.02337199276258</v>
      </c>
    </row>
    <row r="9" spans="1:53" x14ac:dyDescent="0.25">
      <c r="A9" s="32" t="s">
        <v>226</v>
      </c>
      <c r="B9" s="33" t="s">
        <v>227</v>
      </c>
      <c r="C9" s="34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6">
        <v>0</v>
      </c>
    </row>
    <row r="10" spans="1:53" x14ac:dyDescent="0.25">
      <c r="A10" s="27" t="s">
        <v>228</v>
      </c>
      <c r="B10" s="28" t="s">
        <v>229</v>
      </c>
      <c r="C10" s="29">
        <v>364.61945650976219</v>
      </c>
      <c r="D10" s="30">
        <v>338.00019999999995</v>
      </c>
      <c r="E10" s="30">
        <v>289.69473999999985</v>
      </c>
      <c r="F10" s="30">
        <v>250.50308999999996</v>
      </c>
      <c r="G10" s="30">
        <v>220.39865999999992</v>
      </c>
      <c r="H10" s="30">
        <v>179.15826282759778</v>
      </c>
      <c r="I10" s="30">
        <v>179.9</v>
      </c>
      <c r="J10" s="30">
        <v>164.50006000000002</v>
      </c>
      <c r="K10" s="30">
        <v>205.70429000000004</v>
      </c>
      <c r="L10" s="30">
        <v>188.30060000000006</v>
      </c>
      <c r="M10" s="30">
        <v>217.63581030879476</v>
      </c>
      <c r="N10" s="30">
        <v>188.92872306651313</v>
      </c>
      <c r="O10" s="30">
        <v>177.03303930352658</v>
      </c>
      <c r="P10" s="30">
        <v>212.74007699228795</v>
      </c>
      <c r="Q10" s="30">
        <v>174.95460936736359</v>
      </c>
      <c r="R10" s="30">
        <v>162.36651617747748</v>
      </c>
      <c r="S10" s="30">
        <v>176.095617863641</v>
      </c>
      <c r="T10" s="30">
        <v>176.5348945444027</v>
      </c>
      <c r="U10" s="30">
        <v>183.38391282004625</v>
      </c>
      <c r="V10" s="30">
        <v>188.4059420967657</v>
      </c>
      <c r="W10" s="30">
        <v>192.79130995038352</v>
      </c>
      <c r="X10" s="30">
        <v>199.59889103162556</v>
      </c>
      <c r="Y10" s="30">
        <v>202.05073995989355</v>
      </c>
      <c r="Z10" s="30">
        <v>168.83409720839381</v>
      </c>
      <c r="AA10" s="30">
        <v>143.66379856134978</v>
      </c>
      <c r="AB10" s="30">
        <v>125.58959385551283</v>
      </c>
      <c r="AC10" s="30">
        <v>107.53131932524343</v>
      </c>
      <c r="AD10" s="30">
        <v>62.554336988439339</v>
      </c>
      <c r="AE10" s="30">
        <v>64.647297540948742</v>
      </c>
      <c r="AF10" s="30">
        <v>66.162566327575945</v>
      </c>
      <c r="AG10" s="30">
        <v>67.349008324856527</v>
      </c>
      <c r="AH10" s="30">
        <v>68.301914101219253</v>
      </c>
      <c r="AI10" s="30">
        <v>61.704425634605052</v>
      </c>
      <c r="AJ10" s="30">
        <v>54.210845035485804</v>
      </c>
      <c r="AK10" s="30">
        <v>47.144667605455425</v>
      </c>
      <c r="AL10" s="30">
        <v>40.282314187678459</v>
      </c>
      <c r="AM10" s="30">
        <v>33.799146864734404</v>
      </c>
      <c r="AN10" s="30">
        <v>28.362111185626816</v>
      </c>
      <c r="AO10" s="30">
        <v>24.813904316008959</v>
      </c>
      <c r="AP10" s="30">
        <v>21.083562583896835</v>
      </c>
      <c r="AQ10" s="30">
        <v>17.481908684016062</v>
      </c>
      <c r="AR10" s="30">
        <v>13.958813169105365</v>
      </c>
      <c r="AS10" s="30">
        <v>10.848283353156857</v>
      </c>
      <c r="AT10" s="30">
        <v>8.1627282451906495</v>
      </c>
      <c r="AU10" s="30">
        <v>5.9467818432222117</v>
      </c>
      <c r="AV10" s="30">
        <v>4.2156519088705888</v>
      </c>
      <c r="AW10" s="30">
        <v>2.8245893832459172</v>
      </c>
      <c r="AX10" s="30">
        <v>1.7451724514543243</v>
      </c>
      <c r="AY10" s="30">
        <v>1.0001691028910573</v>
      </c>
      <c r="AZ10" s="30">
        <v>0.39363114067232829</v>
      </c>
      <c r="BA10" s="31">
        <v>7.5804336399296873E-2</v>
      </c>
    </row>
    <row r="11" spans="1:53" x14ac:dyDescent="0.25">
      <c r="A11" s="27" t="s">
        <v>230</v>
      </c>
      <c r="B11" s="28" t="s">
        <v>231</v>
      </c>
      <c r="C11" s="29">
        <v>2751.2530776217759</v>
      </c>
      <c r="D11" s="30">
        <v>2401.30249</v>
      </c>
      <c r="E11" s="30">
        <v>2081.2989899999989</v>
      </c>
      <c r="F11" s="30">
        <v>2275.2451599999999</v>
      </c>
      <c r="G11" s="30">
        <v>2147.6934899999997</v>
      </c>
      <c r="H11" s="30">
        <v>2012.7303990730247</v>
      </c>
      <c r="I11" s="30">
        <v>2167.301469999999</v>
      </c>
      <c r="J11" s="30">
        <v>2139.8010200000003</v>
      </c>
      <c r="K11" s="30">
        <v>2154.9443199999992</v>
      </c>
      <c r="L11" s="30">
        <v>1578.79964</v>
      </c>
      <c r="M11" s="30">
        <v>1350.1408008937624</v>
      </c>
      <c r="N11" s="30">
        <v>1196.1958111796832</v>
      </c>
      <c r="O11" s="30">
        <v>1377.0182477090052</v>
      </c>
      <c r="P11" s="30">
        <v>1674.907320354456</v>
      </c>
      <c r="Q11" s="30">
        <v>1583.6197565078974</v>
      </c>
      <c r="R11" s="30">
        <v>1382.5993555366906</v>
      </c>
      <c r="S11" s="30">
        <v>944.55157992937359</v>
      </c>
      <c r="T11" s="30">
        <v>900.15058458192766</v>
      </c>
      <c r="U11" s="30">
        <v>830.69418469598588</v>
      </c>
      <c r="V11" s="30">
        <v>816.87904189114772</v>
      </c>
      <c r="W11" s="30">
        <v>806.52355561987372</v>
      </c>
      <c r="X11" s="30">
        <v>804.36001016049045</v>
      </c>
      <c r="Y11" s="30">
        <v>800.44590437356112</v>
      </c>
      <c r="Z11" s="30">
        <v>789.60930890370446</v>
      </c>
      <c r="AA11" s="30">
        <v>789.10596234798504</v>
      </c>
      <c r="AB11" s="30">
        <v>794.91620566371546</v>
      </c>
      <c r="AC11" s="30">
        <v>807.15277666340296</v>
      </c>
      <c r="AD11" s="30">
        <v>820.77731733734242</v>
      </c>
      <c r="AE11" s="30">
        <v>834.92076411996607</v>
      </c>
      <c r="AF11" s="30">
        <v>844.60384663589696</v>
      </c>
      <c r="AG11" s="30">
        <v>847.14393084797655</v>
      </c>
      <c r="AH11" s="30">
        <v>852.83096302499428</v>
      </c>
      <c r="AI11" s="30">
        <v>855.1938395463909</v>
      </c>
      <c r="AJ11" s="30">
        <v>843.12810485252294</v>
      </c>
      <c r="AK11" s="30">
        <v>830.30616601634233</v>
      </c>
      <c r="AL11" s="30">
        <v>816.15693258992451</v>
      </c>
      <c r="AM11" s="30">
        <v>808.09344696242601</v>
      </c>
      <c r="AN11" s="30">
        <v>798.34321574777641</v>
      </c>
      <c r="AO11" s="30">
        <v>782.76912528126081</v>
      </c>
      <c r="AP11" s="30">
        <v>767.73831524716832</v>
      </c>
      <c r="AQ11" s="30">
        <v>753.26197232755294</v>
      </c>
      <c r="AR11" s="30">
        <v>741.27537065896524</v>
      </c>
      <c r="AS11" s="30">
        <v>728.02109226080859</v>
      </c>
      <c r="AT11" s="30">
        <v>710.83290929927932</v>
      </c>
      <c r="AU11" s="30">
        <v>687.79029924685733</v>
      </c>
      <c r="AV11" s="30">
        <v>670.22990712428941</v>
      </c>
      <c r="AW11" s="30">
        <v>650.27094373628267</v>
      </c>
      <c r="AX11" s="30">
        <v>635.58227010344228</v>
      </c>
      <c r="AY11" s="30">
        <v>631.42877966781384</v>
      </c>
      <c r="AZ11" s="30">
        <v>611.8521530074986</v>
      </c>
      <c r="BA11" s="31">
        <v>590.53021851627716</v>
      </c>
    </row>
    <row r="12" spans="1:53" x14ac:dyDescent="0.25">
      <c r="A12" s="32" t="s">
        <v>232</v>
      </c>
      <c r="B12" s="33" t="s">
        <v>233</v>
      </c>
      <c r="C12" s="34">
        <v>2751.2530776217759</v>
      </c>
      <c r="D12" s="35">
        <v>2401.30249</v>
      </c>
      <c r="E12" s="35">
        <v>2081.2989899999989</v>
      </c>
      <c r="F12" s="35">
        <v>2275.2451599999999</v>
      </c>
      <c r="G12" s="35">
        <v>2147.6934899999997</v>
      </c>
      <c r="H12" s="35">
        <v>2012.7303990730247</v>
      </c>
      <c r="I12" s="35">
        <v>2167.301469999999</v>
      </c>
      <c r="J12" s="35">
        <v>2139.8010200000003</v>
      </c>
      <c r="K12" s="35">
        <v>2154.9443199999992</v>
      </c>
      <c r="L12" s="35">
        <v>1578.79964</v>
      </c>
      <c r="M12" s="35">
        <v>1350.1408008937624</v>
      </c>
      <c r="N12" s="35">
        <v>1196.1958111796832</v>
      </c>
      <c r="O12" s="35">
        <v>1377.0182477090052</v>
      </c>
      <c r="P12" s="35">
        <v>1674.907320354456</v>
      </c>
      <c r="Q12" s="35">
        <v>1583.6197565078974</v>
      </c>
      <c r="R12" s="35">
        <v>1382.5993555366906</v>
      </c>
      <c r="S12" s="35">
        <v>944.55157992937359</v>
      </c>
      <c r="T12" s="35">
        <v>900.15058458192766</v>
      </c>
      <c r="U12" s="35">
        <v>830.69418469598588</v>
      </c>
      <c r="V12" s="35">
        <v>816.87904189114772</v>
      </c>
      <c r="W12" s="35">
        <v>806.52355561987372</v>
      </c>
      <c r="X12" s="35">
        <v>804.36001016049045</v>
      </c>
      <c r="Y12" s="35">
        <v>800.44590437356112</v>
      </c>
      <c r="Z12" s="35">
        <v>789.60930890370446</v>
      </c>
      <c r="AA12" s="35">
        <v>789.10596234798504</v>
      </c>
      <c r="AB12" s="35">
        <v>794.91620566371546</v>
      </c>
      <c r="AC12" s="35">
        <v>807.15277666340296</v>
      </c>
      <c r="AD12" s="35">
        <v>820.77731733734242</v>
      </c>
      <c r="AE12" s="35">
        <v>834.92076411996607</v>
      </c>
      <c r="AF12" s="35">
        <v>844.60384663589696</v>
      </c>
      <c r="AG12" s="35">
        <v>847.14393084797655</v>
      </c>
      <c r="AH12" s="35">
        <v>852.83096302499428</v>
      </c>
      <c r="AI12" s="35">
        <v>855.1938395463909</v>
      </c>
      <c r="AJ12" s="35">
        <v>843.12810485252294</v>
      </c>
      <c r="AK12" s="35">
        <v>830.30616601634233</v>
      </c>
      <c r="AL12" s="35">
        <v>816.15693258992451</v>
      </c>
      <c r="AM12" s="35">
        <v>808.09344696242601</v>
      </c>
      <c r="AN12" s="35">
        <v>798.34321574777641</v>
      </c>
      <c r="AO12" s="35">
        <v>782.76912528126081</v>
      </c>
      <c r="AP12" s="35">
        <v>767.73831524716832</v>
      </c>
      <c r="AQ12" s="35">
        <v>753.26197232755294</v>
      </c>
      <c r="AR12" s="35">
        <v>741.27537065896524</v>
      </c>
      <c r="AS12" s="35">
        <v>728.02109226080859</v>
      </c>
      <c r="AT12" s="35">
        <v>710.83290929927932</v>
      </c>
      <c r="AU12" s="35">
        <v>687.79029924685733</v>
      </c>
      <c r="AV12" s="35">
        <v>670.22990712428941</v>
      </c>
      <c r="AW12" s="35">
        <v>650.27094373628267</v>
      </c>
      <c r="AX12" s="35">
        <v>635.58227010344228</v>
      </c>
      <c r="AY12" s="35">
        <v>631.42877966781384</v>
      </c>
      <c r="AZ12" s="35">
        <v>611.8521530074986</v>
      </c>
      <c r="BA12" s="36">
        <v>590.53021851627716</v>
      </c>
    </row>
    <row r="13" spans="1:53" x14ac:dyDescent="0.25">
      <c r="A13" s="32" t="s">
        <v>234</v>
      </c>
      <c r="B13" s="33" t="s">
        <v>235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6">
        <v>0</v>
      </c>
    </row>
    <row r="14" spans="1:53" x14ac:dyDescent="0.25">
      <c r="A14" s="27" t="s">
        <v>236</v>
      </c>
      <c r="B14" s="28" t="s">
        <v>237</v>
      </c>
      <c r="C14" s="29">
        <v>208.01089137288602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1">
        <v>0</v>
      </c>
    </row>
    <row r="15" spans="1:53" x14ac:dyDescent="0.25">
      <c r="A15" s="22" t="s">
        <v>238</v>
      </c>
      <c r="B15" s="23" t="s">
        <v>239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6">
        <v>0</v>
      </c>
    </row>
    <row r="16" spans="1:53" x14ac:dyDescent="0.25">
      <c r="A16" s="27" t="s">
        <v>240</v>
      </c>
      <c r="B16" s="28" t="s">
        <v>241</v>
      </c>
      <c r="C16" s="29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1">
        <v>0</v>
      </c>
    </row>
    <row r="17" spans="1:53" x14ac:dyDescent="0.25">
      <c r="A17" s="27" t="s">
        <v>157</v>
      </c>
      <c r="B17" s="28" t="s">
        <v>242</v>
      </c>
      <c r="C17" s="29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1">
        <v>0</v>
      </c>
    </row>
    <row r="18" spans="1:53" x14ac:dyDescent="0.25">
      <c r="A18" s="27" t="s">
        <v>243</v>
      </c>
      <c r="B18" s="28" t="s">
        <v>244</v>
      </c>
      <c r="C18" s="29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1">
        <v>0</v>
      </c>
    </row>
    <row r="19" spans="1:53" x14ac:dyDescent="0.25">
      <c r="A19" s="27" t="s">
        <v>245</v>
      </c>
      <c r="B19" s="28" t="s">
        <v>246</v>
      </c>
      <c r="C19" s="29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1">
        <v>0</v>
      </c>
    </row>
    <row r="20" spans="1:53" x14ac:dyDescent="0.25">
      <c r="A20" s="22" t="s">
        <v>247</v>
      </c>
      <c r="B20" s="23" t="s">
        <v>248</v>
      </c>
      <c r="C20" s="24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6">
        <v>0</v>
      </c>
    </row>
    <row r="21" spans="1:53" x14ac:dyDescent="0.25">
      <c r="A21" s="17" t="s">
        <v>249</v>
      </c>
      <c r="B21" s="18" t="s">
        <v>250</v>
      </c>
      <c r="C21" s="19">
        <v>63673.936999711172</v>
      </c>
      <c r="D21" s="20">
        <v>64040.603399999993</v>
      </c>
      <c r="E21" s="20">
        <v>62939.97507</v>
      </c>
      <c r="F21" s="20">
        <v>63333.727529999989</v>
      </c>
      <c r="G21" s="20">
        <v>65190.311929999996</v>
      </c>
      <c r="H21" s="20">
        <v>65850.365942356671</v>
      </c>
      <c r="I21" s="20">
        <v>66159.781419999985</v>
      </c>
      <c r="J21" s="20">
        <v>66166.746069999994</v>
      </c>
      <c r="K21" s="20">
        <v>63168.374979999993</v>
      </c>
      <c r="L21" s="20">
        <v>59971.45095999998</v>
      </c>
      <c r="M21" s="20">
        <v>59526.431152103389</v>
      </c>
      <c r="N21" s="20">
        <v>58022.532235004124</v>
      </c>
      <c r="O21" s="20">
        <v>57837.634135201792</v>
      </c>
      <c r="P21" s="20">
        <v>56882.459775644726</v>
      </c>
      <c r="Q21" s="20">
        <v>57233.824907739407</v>
      </c>
      <c r="R21" s="20">
        <v>58018.466537976798</v>
      </c>
      <c r="S21" s="20">
        <v>59280.976139639373</v>
      </c>
      <c r="T21" s="20">
        <v>59870.763812498379</v>
      </c>
      <c r="U21" s="20">
        <v>60083.235543569761</v>
      </c>
      <c r="V21" s="20">
        <v>59936.04909375299</v>
      </c>
      <c r="W21" s="20">
        <v>59217.636598249977</v>
      </c>
      <c r="X21" s="20">
        <v>58616.342769684801</v>
      </c>
      <c r="Y21" s="20">
        <v>58053.689139397276</v>
      </c>
      <c r="Z21" s="20">
        <v>57169.469241464816</v>
      </c>
      <c r="AA21" s="20">
        <v>56433.104585605019</v>
      </c>
      <c r="AB21" s="20">
        <v>56000.927643920964</v>
      </c>
      <c r="AC21" s="20">
        <v>55736.291163686969</v>
      </c>
      <c r="AD21" s="20">
        <v>55546.309756123926</v>
      </c>
      <c r="AE21" s="20">
        <v>55309.267287633047</v>
      </c>
      <c r="AF21" s="20">
        <v>55134.631813222884</v>
      </c>
      <c r="AG21" s="20">
        <v>54771.774550935515</v>
      </c>
      <c r="AH21" s="20">
        <v>54669.847384479282</v>
      </c>
      <c r="AI21" s="20">
        <v>54339.046872945721</v>
      </c>
      <c r="AJ21" s="20">
        <v>53952.821723227069</v>
      </c>
      <c r="AK21" s="20">
        <v>53581.741931777331</v>
      </c>
      <c r="AL21" s="20">
        <v>53043.709868750935</v>
      </c>
      <c r="AM21" s="20">
        <v>52695.683516919642</v>
      </c>
      <c r="AN21" s="20">
        <v>52271.29420600563</v>
      </c>
      <c r="AO21" s="20">
        <v>51871.498499023786</v>
      </c>
      <c r="AP21" s="20">
        <v>51386.064075357965</v>
      </c>
      <c r="AQ21" s="20">
        <v>50881.335671036279</v>
      </c>
      <c r="AR21" s="20">
        <v>50390.204403428856</v>
      </c>
      <c r="AS21" s="20">
        <v>49879.083045239422</v>
      </c>
      <c r="AT21" s="20">
        <v>49176.159979858727</v>
      </c>
      <c r="AU21" s="20">
        <v>48431.277397758495</v>
      </c>
      <c r="AV21" s="20">
        <v>47915.904736531731</v>
      </c>
      <c r="AW21" s="20">
        <v>47426.963408144802</v>
      </c>
      <c r="AX21" s="20">
        <v>46843.541582936588</v>
      </c>
      <c r="AY21" s="20">
        <v>46182.162192756914</v>
      </c>
      <c r="AZ21" s="20">
        <v>45504.266002493197</v>
      </c>
      <c r="BA21" s="21">
        <v>44826.585339600249</v>
      </c>
    </row>
    <row r="22" spans="1:53" x14ac:dyDescent="0.25">
      <c r="A22" s="22" t="s">
        <v>251</v>
      </c>
      <c r="B22" s="23" t="s">
        <v>252</v>
      </c>
      <c r="C22" s="24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6">
        <v>0</v>
      </c>
    </row>
    <row r="23" spans="1:53" x14ac:dyDescent="0.25">
      <c r="A23" s="27" t="s">
        <v>253</v>
      </c>
      <c r="B23" s="28" t="s">
        <v>254</v>
      </c>
      <c r="C23" s="29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1">
        <v>0</v>
      </c>
    </row>
    <row r="24" spans="1:53" x14ac:dyDescent="0.25">
      <c r="A24" s="32" t="s">
        <v>255</v>
      </c>
      <c r="B24" s="33" t="s">
        <v>256</v>
      </c>
      <c r="C24" s="34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x14ac:dyDescent="0.25">
      <c r="A25" s="32" t="s">
        <v>257</v>
      </c>
      <c r="B25" s="33" t="s">
        <v>258</v>
      </c>
      <c r="C25" s="34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6">
        <v>0</v>
      </c>
    </row>
    <row r="26" spans="1:53" x14ac:dyDescent="0.25">
      <c r="A26" s="27" t="s">
        <v>259</v>
      </c>
      <c r="B26" s="28" t="s">
        <v>260</v>
      </c>
      <c r="C26" s="29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1">
        <v>0</v>
      </c>
    </row>
    <row r="27" spans="1:53" x14ac:dyDescent="0.25">
      <c r="A27" s="32" t="s">
        <v>261</v>
      </c>
      <c r="B27" s="33" t="s">
        <v>262</v>
      </c>
      <c r="C27" s="34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6">
        <v>0</v>
      </c>
    </row>
    <row r="28" spans="1:53" x14ac:dyDescent="0.25">
      <c r="A28" s="32" t="s">
        <v>263</v>
      </c>
      <c r="B28" s="33" t="s">
        <v>264</v>
      </c>
      <c r="C28" s="34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6">
        <v>0</v>
      </c>
    </row>
    <row r="29" spans="1:53" x14ac:dyDescent="0.25">
      <c r="A29" s="32" t="s">
        <v>265</v>
      </c>
      <c r="B29" s="33" t="s">
        <v>266</v>
      </c>
      <c r="C29" s="34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6">
        <v>0</v>
      </c>
    </row>
    <row r="30" spans="1:53" x14ac:dyDescent="0.25">
      <c r="A30" s="22" t="s">
        <v>267</v>
      </c>
      <c r="B30" s="23" t="s">
        <v>268</v>
      </c>
      <c r="C30" s="24">
        <v>63673.936999711172</v>
      </c>
      <c r="D30" s="25">
        <v>64040.603399999993</v>
      </c>
      <c r="E30" s="25">
        <v>62939.97507</v>
      </c>
      <c r="F30" s="25">
        <v>63333.727529999989</v>
      </c>
      <c r="G30" s="25">
        <v>65190.311929999996</v>
      </c>
      <c r="H30" s="25">
        <v>65850.365942356671</v>
      </c>
      <c r="I30" s="25">
        <v>66159.781419999985</v>
      </c>
      <c r="J30" s="25">
        <v>66166.746069999994</v>
      </c>
      <c r="K30" s="25">
        <v>63168.374979999993</v>
      </c>
      <c r="L30" s="25">
        <v>59971.45095999998</v>
      </c>
      <c r="M30" s="25">
        <v>59526.431152103389</v>
      </c>
      <c r="N30" s="25">
        <v>58022.532235004124</v>
      </c>
      <c r="O30" s="25">
        <v>57837.634135201792</v>
      </c>
      <c r="P30" s="25">
        <v>56882.459775644726</v>
      </c>
      <c r="Q30" s="25">
        <v>57233.824907739407</v>
      </c>
      <c r="R30" s="25">
        <v>58018.466537976798</v>
      </c>
      <c r="S30" s="25">
        <v>59280.976139639373</v>
      </c>
      <c r="T30" s="25">
        <v>59870.763812498379</v>
      </c>
      <c r="U30" s="25">
        <v>60083.235543569761</v>
      </c>
      <c r="V30" s="25">
        <v>59936.04909375299</v>
      </c>
      <c r="W30" s="25">
        <v>59217.636598249977</v>
      </c>
      <c r="X30" s="25">
        <v>58616.342769684801</v>
      </c>
      <c r="Y30" s="25">
        <v>58053.689139397276</v>
      </c>
      <c r="Z30" s="25">
        <v>57169.469241464816</v>
      </c>
      <c r="AA30" s="25">
        <v>56433.104585605019</v>
      </c>
      <c r="AB30" s="25">
        <v>56000.927643920964</v>
      </c>
      <c r="AC30" s="25">
        <v>55736.291163686969</v>
      </c>
      <c r="AD30" s="25">
        <v>55546.309756123926</v>
      </c>
      <c r="AE30" s="25">
        <v>55309.267287633047</v>
      </c>
      <c r="AF30" s="25">
        <v>55134.631813222884</v>
      </c>
      <c r="AG30" s="25">
        <v>54771.774550935515</v>
      </c>
      <c r="AH30" s="25">
        <v>54669.847384479282</v>
      </c>
      <c r="AI30" s="25">
        <v>54339.046872945721</v>
      </c>
      <c r="AJ30" s="25">
        <v>53952.821723227069</v>
      </c>
      <c r="AK30" s="25">
        <v>53581.741931777331</v>
      </c>
      <c r="AL30" s="25">
        <v>53043.709868750935</v>
      </c>
      <c r="AM30" s="25">
        <v>52695.683516919642</v>
      </c>
      <c r="AN30" s="25">
        <v>52271.29420600563</v>
      </c>
      <c r="AO30" s="25">
        <v>51871.498499023786</v>
      </c>
      <c r="AP30" s="25">
        <v>51386.064075357965</v>
      </c>
      <c r="AQ30" s="25">
        <v>50881.335671036279</v>
      </c>
      <c r="AR30" s="25">
        <v>50390.204403428856</v>
      </c>
      <c r="AS30" s="25">
        <v>49879.083045239422</v>
      </c>
      <c r="AT30" s="25">
        <v>49176.159979858727</v>
      </c>
      <c r="AU30" s="25">
        <v>48431.277397758495</v>
      </c>
      <c r="AV30" s="25">
        <v>47915.904736531731</v>
      </c>
      <c r="AW30" s="25">
        <v>47426.963408144802</v>
      </c>
      <c r="AX30" s="25">
        <v>46843.541582936588</v>
      </c>
      <c r="AY30" s="25">
        <v>46182.162192756914</v>
      </c>
      <c r="AZ30" s="25">
        <v>45504.266002493197</v>
      </c>
      <c r="BA30" s="26">
        <v>44826.585339600249</v>
      </c>
    </row>
    <row r="31" spans="1:53" x14ac:dyDescent="0.25">
      <c r="A31" s="27" t="s">
        <v>269</v>
      </c>
      <c r="B31" s="28" t="s">
        <v>270</v>
      </c>
      <c r="C31" s="29">
        <v>94.582200208135589</v>
      </c>
      <c r="D31" s="30">
        <v>96.904740000000032</v>
      </c>
      <c r="E31" s="30">
        <v>85.100289999999688</v>
      </c>
      <c r="F31" s="30">
        <v>88.696729999999945</v>
      </c>
      <c r="G31" s="30">
        <v>87.405140000000344</v>
      </c>
      <c r="H31" s="30">
        <v>81.61321767565471</v>
      </c>
      <c r="I31" s="30">
        <v>75.894839999999661</v>
      </c>
      <c r="J31" s="30">
        <v>56.300659999999993</v>
      </c>
      <c r="K31" s="30">
        <v>-3.2806396484374996E-13</v>
      </c>
      <c r="L31" s="30">
        <v>0</v>
      </c>
      <c r="M31" s="30">
        <v>1.6403198242187498E-13</v>
      </c>
      <c r="N31" s="30">
        <v>0</v>
      </c>
      <c r="O31" s="30">
        <v>-1.6403198242187498E-13</v>
      </c>
      <c r="P31" s="30">
        <v>1.6403198242187498E-13</v>
      </c>
      <c r="Q31" s="30">
        <v>1.6403198242187498E-13</v>
      </c>
      <c r="R31" s="30">
        <v>0</v>
      </c>
      <c r="S31" s="30">
        <v>-1.6403198242187498E-13</v>
      </c>
      <c r="T31" s="30">
        <v>0.30769650613513561</v>
      </c>
      <c r="U31" s="30">
        <v>0.60360119426456438</v>
      </c>
      <c r="V31" s="30">
        <v>0.95357808186394488</v>
      </c>
      <c r="W31" s="30">
        <v>1.399378972637531</v>
      </c>
      <c r="X31" s="30">
        <v>2.7961520351428413</v>
      </c>
      <c r="Y31" s="30">
        <v>2.9180174007658195</v>
      </c>
      <c r="Z31" s="30">
        <v>4.7211323326041938</v>
      </c>
      <c r="AA31" s="30">
        <v>4.9116166680762623</v>
      </c>
      <c r="AB31" s="30">
        <v>5.0889214614951248</v>
      </c>
      <c r="AC31" s="30">
        <v>5.265048993762683</v>
      </c>
      <c r="AD31" s="30">
        <v>5.4215051964277983</v>
      </c>
      <c r="AE31" s="30">
        <v>5.552162442689319</v>
      </c>
      <c r="AF31" s="30">
        <v>5.6577819911007223</v>
      </c>
      <c r="AG31" s="30">
        <v>5.7616314187564797</v>
      </c>
      <c r="AH31" s="30">
        <v>5.8725881207389783</v>
      </c>
      <c r="AI31" s="30">
        <v>5.9507388830650241</v>
      </c>
      <c r="AJ31" s="30">
        <v>6.0573640882838626</v>
      </c>
      <c r="AK31" s="30">
        <v>6.1379039183621318</v>
      </c>
      <c r="AL31" s="30">
        <v>7.0194073035072133</v>
      </c>
      <c r="AM31" s="30">
        <v>7.1193233329379106</v>
      </c>
      <c r="AN31" s="30">
        <v>7.1899001018558373</v>
      </c>
      <c r="AO31" s="30">
        <v>7.1149346993909832</v>
      </c>
      <c r="AP31" s="30">
        <v>6.9465868893668015</v>
      </c>
      <c r="AQ31" s="30">
        <v>6.6651874561410551</v>
      </c>
      <c r="AR31" s="30">
        <v>5.6871530217987853</v>
      </c>
      <c r="AS31" s="30">
        <v>5.5811936411095306</v>
      </c>
      <c r="AT31" s="30">
        <v>4.1129038278757086</v>
      </c>
      <c r="AU31" s="30">
        <v>3.9336564597036512</v>
      </c>
      <c r="AV31" s="30">
        <v>3.7771268084684402</v>
      </c>
      <c r="AW31" s="30">
        <v>3.6131249237276455</v>
      </c>
      <c r="AX31" s="30">
        <v>3.4400502885928419</v>
      </c>
      <c r="AY31" s="30">
        <v>3.3111982368165127</v>
      </c>
      <c r="AZ31" s="30">
        <v>3.1629298285096392</v>
      </c>
      <c r="BA31" s="31">
        <v>3.0263907023333356</v>
      </c>
    </row>
    <row r="32" spans="1:53" x14ac:dyDescent="0.25">
      <c r="A32" s="32" t="s">
        <v>271</v>
      </c>
      <c r="B32" s="33" t="s">
        <v>272</v>
      </c>
      <c r="C32" s="34">
        <v>0</v>
      </c>
      <c r="D32" s="35">
        <v>0</v>
      </c>
      <c r="E32" s="35">
        <v>-3.2806396484374996E-13</v>
      </c>
      <c r="F32" s="35">
        <v>0</v>
      </c>
      <c r="G32" s="35">
        <v>3.2806396484374996E-13</v>
      </c>
      <c r="H32" s="35">
        <v>0</v>
      </c>
      <c r="I32" s="35">
        <v>-3.2806396484374996E-13</v>
      </c>
      <c r="J32" s="35">
        <v>0</v>
      </c>
      <c r="K32" s="35">
        <v>-3.2806396484374996E-13</v>
      </c>
      <c r="L32" s="35">
        <v>0</v>
      </c>
      <c r="M32" s="35">
        <v>1.6403198242187498E-13</v>
      </c>
      <c r="N32" s="35">
        <v>0</v>
      </c>
      <c r="O32" s="35">
        <v>-1.6403198242187498E-13</v>
      </c>
      <c r="P32" s="35">
        <v>1.6403198242187498E-13</v>
      </c>
      <c r="Q32" s="35">
        <v>1.6403198242187498E-13</v>
      </c>
      <c r="R32" s="35">
        <v>0</v>
      </c>
      <c r="S32" s="35">
        <v>-1.6403198242187498E-13</v>
      </c>
      <c r="T32" s="35">
        <v>0.30769650613513561</v>
      </c>
      <c r="U32" s="35">
        <v>0.60360119426456438</v>
      </c>
      <c r="V32" s="35">
        <v>0.95357808186394488</v>
      </c>
      <c r="W32" s="35">
        <v>1.399378972637531</v>
      </c>
      <c r="X32" s="35">
        <v>2.7961520351428413</v>
      </c>
      <c r="Y32" s="35">
        <v>2.9180174007658195</v>
      </c>
      <c r="Z32" s="35">
        <v>4.7211323326041938</v>
      </c>
      <c r="AA32" s="35">
        <v>4.9116166680762623</v>
      </c>
      <c r="AB32" s="35">
        <v>5.0889214614951248</v>
      </c>
      <c r="AC32" s="35">
        <v>5.265048993762683</v>
      </c>
      <c r="AD32" s="35">
        <v>5.4215051964277983</v>
      </c>
      <c r="AE32" s="35">
        <v>5.552162442689319</v>
      </c>
      <c r="AF32" s="35">
        <v>5.6577819911007223</v>
      </c>
      <c r="AG32" s="35">
        <v>5.7616314187564797</v>
      </c>
      <c r="AH32" s="35">
        <v>5.8725881207389783</v>
      </c>
      <c r="AI32" s="35">
        <v>5.9507388830650241</v>
      </c>
      <c r="AJ32" s="35">
        <v>6.0573640882838626</v>
      </c>
      <c r="AK32" s="35">
        <v>6.1379039183621318</v>
      </c>
      <c r="AL32" s="35">
        <v>7.0194073035072133</v>
      </c>
      <c r="AM32" s="35">
        <v>7.1193233329379106</v>
      </c>
      <c r="AN32" s="35">
        <v>7.1899001018558373</v>
      </c>
      <c r="AO32" s="35">
        <v>7.1149346993909832</v>
      </c>
      <c r="AP32" s="35">
        <v>6.9465868893668015</v>
      </c>
      <c r="AQ32" s="35">
        <v>6.6651874561410551</v>
      </c>
      <c r="AR32" s="35">
        <v>5.6871530217987853</v>
      </c>
      <c r="AS32" s="35">
        <v>5.5811936411095306</v>
      </c>
      <c r="AT32" s="35">
        <v>4.1129038278757086</v>
      </c>
      <c r="AU32" s="35">
        <v>3.9336564597036512</v>
      </c>
      <c r="AV32" s="35">
        <v>3.7771268084684402</v>
      </c>
      <c r="AW32" s="35">
        <v>3.6131249237276455</v>
      </c>
      <c r="AX32" s="35">
        <v>3.4400502885928419</v>
      </c>
      <c r="AY32" s="35">
        <v>3.3111982368165127</v>
      </c>
      <c r="AZ32" s="35">
        <v>3.1629298285096392</v>
      </c>
      <c r="BA32" s="36">
        <v>3.0263907023333356</v>
      </c>
    </row>
    <row r="33" spans="1:53" x14ac:dyDescent="0.25">
      <c r="A33" s="32" t="s">
        <v>6</v>
      </c>
      <c r="B33" s="33" t="s">
        <v>273</v>
      </c>
      <c r="C33" s="34">
        <v>94.582200208135589</v>
      </c>
      <c r="D33" s="35">
        <v>96.904740000000032</v>
      </c>
      <c r="E33" s="35">
        <v>85.100290000000015</v>
      </c>
      <c r="F33" s="35">
        <v>88.696729999999945</v>
      </c>
      <c r="G33" s="35">
        <v>87.405140000000017</v>
      </c>
      <c r="H33" s="35">
        <v>81.61321767565471</v>
      </c>
      <c r="I33" s="35">
        <v>75.894839999999988</v>
      </c>
      <c r="J33" s="35">
        <v>56.300659999999993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6">
        <v>0</v>
      </c>
    </row>
    <row r="34" spans="1:53" x14ac:dyDescent="0.25">
      <c r="A34" s="27" t="s">
        <v>274</v>
      </c>
      <c r="B34" s="28" t="s">
        <v>275</v>
      </c>
      <c r="C34" s="29">
        <v>1152.5250138661158</v>
      </c>
      <c r="D34" s="30">
        <v>1309.5958399999997</v>
      </c>
      <c r="E34" s="30">
        <v>1193.19731</v>
      </c>
      <c r="F34" s="30">
        <v>1529.4024299999996</v>
      </c>
      <c r="G34" s="30">
        <v>1490.8026300000004</v>
      </c>
      <c r="H34" s="30">
        <v>1485.8396611209605</v>
      </c>
      <c r="I34" s="30">
        <v>1567.6074800000004</v>
      </c>
      <c r="J34" s="30">
        <v>1483.4086599999996</v>
      </c>
      <c r="K34" s="30">
        <v>1283.98056</v>
      </c>
      <c r="L34" s="30">
        <v>1196.6079299999994</v>
      </c>
      <c r="M34" s="30">
        <v>1277.2025967420593</v>
      </c>
      <c r="N34" s="30">
        <v>1235.8178797372914</v>
      </c>
      <c r="O34" s="30">
        <v>953.49700199164613</v>
      </c>
      <c r="P34" s="30">
        <v>768.34166808987732</v>
      </c>
      <c r="Q34" s="30">
        <v>1009.9990358207043</v>
      </c>
      <c r="R34" s="30">
        <v>1039.5077948267526</v>
      </c>
      <c r="S34" s="30">
        <v>1080.0954928685264</v>
      </c>
      <c r="T34" s="30">
        <v>1107.2367698720163</v>
      </c>
      <c r="U34" s="30">
        <v>1121.2572711413968</v>
      </c>
      <c r="V34" s="30">
        <v>1141.2754141412356</v>
      </c>
      <c r="W34" s="30">
        <v>1145.0757044816585</v>
      </c>
      <c r="X34" s="30">
        <v>1164.2694326256349</v>
      </c>
      <c r="Y34" s="30">
        <v>1194.7167917959243</v>
      </c>
      <c r="Z34" s="30">
        <v>1195.0406656880375</v>
      </c>
      <c r="AA34" s="30">
        <v>1202.3151555711997</v>
      </c>
      <c r="AB34" s="30">
        <v>1231.0457235191986</v>
      </c>
      <c r="AC34" s="30">
        <v>1169.3269947577201</v>
      </c>
      <c r="AD34" s="30">
        <v>1157.2284193776925</v>
      </c>
      <c r="AE34" s="30">
        <v>1180.8410784891885</v>
      </c>
      <c r="AF34" s="30">
        <v>1197.852081402782</v>
      </c>
      <c r="AG34" s="30">
        <v>1167.6948231435028</v>
      </c>
      <c r="AH34" s="30">
        <v>1191.3672502748725</v>
      </c>
      <c r="AI34" s="30">
        <v>1185.5287009611038</v>
      </c>
      <c r="AJ34" s="30">
        <v>1175.1104564839711</v>
      </c>
      <c r="AK34" s="30">
        <v>1172.4353895674951</v>
      </c>
      <c r="AL34" s="30">
        <v>1161.1200797728015</v>
      </c>
      <c r="AM34" s="30">
        <v>1164.7875165411128</v>
      </c>
      <c r="AN34" s="30">
        <v>1167.9295402952157</v>
      </c>
      <c r="AO34" s="30">
        <v>1171.0811826313627</v>
      </c>
      <c r="AP34" s="30">
        <v>1172.7556141095604</v>
      </c>
      <c r="AQ34" s="30">
        <v>1174.4525772942657</v>
      </c>
      <c r="AR34" s="30">
        <v>1177.5659842191851</v>
      </c>
      <c r="AS34" s="30">
        <v>1179.7755842835361</v>
      </c>
      <c r="AT34" s="30">
        <v>1174.2254485189476</v>
      </c>
      <c r="AU34" s="30">
        <v>1167.6795625434911</v>
      </c>
      <c r="AV34" s="30">
        <v>1168.2680113234637</v>
      </c>
      <c r="AW34" s="30">
        <v>1170.7000867368504</v>
      </c>
      <c r="AX34" s="30">
        <v>1171.7010450820012</v>
      </c>
      <c r="AY34" s="30">
        <v>1166.5329860490749</v>
      </c>
      <c r="AZ34" s="30">
        <v>1164.5907445235862</v>
      </c>
      <c r="BA34" s="31">
        <v>1162.6346790777122</v>
      </c>
    </row>
    <row r="35" spans="1:53" x14ac:dyDescent="0.25">
      <c r="A35" s="27" t="s">
        <v>276</v>
      </c>
      <c r="B35" s="28" t="s">
        <v>277</v>
      </c>
      <c r="C35" s="29">
        <v>23222.108581940636</v>
      </c>
      <c r="D35" s="30">
        <v>22511.002890000003</v>
      </c>
      <c r="E35" s="30">
        <v>22367.351560000003</v>
      </c>
      <c r="F35" s="30">
        <v>21408.748689999997</v>
      </c>
      <c r="G35" s="30">
        <v>20875.659829999993</v>
      </c>
      <c r="H35" s="30">
        <v>20031.061223166151</v>
      </c>
      <c r="I35" s="30">
        <v>19399.728090000001</v>
      </c>
      <c r="J35" s="30">
        <v>18849.933309999997</v>
      </c>
      <c r="K35" s="30">
        <v>17707.236610000004</v>
      </c>
      <c r="L35" s="30">
        <v>16708.462979999997</v>
      </c>
      <c r="M35" s="30">
        <v>15620.573515791875</v>
      </c>
      <c r="N35" s="30">
        <v>14873.398782214546</v>
      </c>
      <c r="O35" s="30">
        <v>14171.711700650656</v>
      </c>
      <c r="P35" s="30">
        <v>13467.254899901816</v>
      </c>
      <c r="Q35" s="30">
        <v>13204.418255572431</v>
      </c>
      <c r="R35" s="30">
        <v>12938.975710998235</v>
      </c>
      <c r="S35" s="30">
        <v>12887.803986480851</v>
      </c>
      <c r="T35" s="30">
        <v>12655.567893576837</v>
      </c>
      <c r="U35" s="30">
        <v>12381.210097388077</v>
      </c>
      <c r="V35" s="30">
        <v>12107.720566679831</v>
      </c>
      <c r="W35" s="30">
        <v>11840.139060920368</v>
      </c>
      <c r="X35" s="30">
        <v>11532.016224653855</v>
      </c>
      <c r="Y35" s="30">
        <v>11245.500807453496</v>
      </c>
      <c r="Z35" s="30">
        <v>10976.777700026403</v>
      </c>
      <c r="AA35" s="30">
        <v>10766.102098731288</v>
      </c>
      <c r="AB35" s="30">
        <v>10607.615621790317</v>
      </c>
      <c r="AC35" s="30">
        <v>10516.313405053181</v>
      </c>
      <c r="AD35" s="30">
        <v>10463.724200255525</v>
      </c>
      <c r="AE35" s="30">
        <v>10443.244571059004</v>
      </c>
      <c r="AF35" s="30">
        <v>10437.293390518278</v>
      </c>
      <c r="AG35" s="30">
        <v>10431.74164266512</v>
      </c>
      <c r="AH35" s="30">
        <v>10419.062310038313</v>
      </c>
      <c r="AI35" s="30">
        <v>10396.618610319212</v>
      </c>
      <c r="AJ35" s="30">
        <v>10359.729994961108</v>
      </c>
      <c r="AK35" s="30">
        <v>10305.970339625583</v>
      </c>
      <c r="AL35" s="30">
        <v>10235.511664643473</v>
      </c>
      <c r="AM35" s="30">
        <v>10149.770323568133</v>
      </c>
      <c r="AN35" s="30">
        <v>10052.034127622594</v>
      </c>
      <c r="AO35" s="30">
        <v>9942.1333812664452</v>
      </c>
      <c r="AP35" s="30">
        <v>9824.3644638650421</v>
      </c>
      <c r="AQ35" s="30">
        <v>9700.7869785685016</v>
      </c>
      <c r="AR35" s="30">
        <v>9577.6520364097887</v>
      </c>
      <c r="AS35" s="30">
        <v>9452.215043476439</v>
      </c>
      <c r="AT35" s="30">
        <v>9327.4179790266899</v>
      </c>
      <c r="AU35" s="30">
        <v>9202.8979736235106</v>
      </c>
      <c r="AV35" s="30">
        <v>9092.1286631150178</v>
      </c>
      <c r="AW35" s="30">
        <v>8989.3883579656413</v>
      </c>
      <c r="AX35" s="30">
        <v>8888.0613837804613</v>
      </c>
      <c r="AY35" s="30">
        <v>8789.7526904118913</v>
      </c>
      <c r="AZ35" s="30">
        <v>8696.3854396544903</v>
      </c>
      <c r="BA35" s="31">
        <v>8607.2996144658009</v>
      </c>
    </row>
    <row r="36" spans="1:53" x14ac:dyDescent="0.25">
      <c r="A36" s="32" t="s">
        <v>278</v>
      </c>
      <c r="B36" s="33" t="s">
        <v>279</v>
      </c>
      <c r="C36" s="34">
        <v>23167.460684749374</v>
      </c>
      <c r="D36" s="35">
        <v>22449.003100000002</v>
      </c>
      <c r="E36" s="35">
        <v>22314.851320000002</v>
      </c>
      <c r="F36" s="35">
        <v>21360.373939999998</v>
      </c>
      <c r="G36" s="35">
        <v>20822.859609999992</v>
      </c>
      <c r="H36" s="35">
        <v>19975.171337724212</v>
      </c>
      <c r="I36" s="35">
        <v>19350.3279</v>
      </c>
      <c r="J36" s="35">
        <v>18814.525179999997</v>
      </c>
      <c r="K36" s="35">
        <v>17674.937170000005</v>
      </c>
      <c r="L36" s="35">
        <v>16684.763009999995</v>
      </c>
      <c r="M36" s="35">
        <v>15597.978726555593</v>
      </c>
      <c r="N36" s="35">
        <v>14850.803977187616</v>
      </c>
      <c r="O36" s="35">
        <v>14153.439982681253</v>
      </c>
      <c r="P36" s="35">
        <v>13450.057992451939</v>
      </c>
      <c r="Q36" s="35">
        <v>13185.047851642606</v>
      </c>
      <c r="R36" s="35">
        <v>12926.078034838274</v>
      </c>
      <c r="S36" s="35">
        <v>12874.769185899089</v>
      </c>
      <c r="T36" s="35">
        <v>12641.693009230879</v>
      </c>
      <c r="U36" s="35">
        <v>12366.968151246345</v>
      </c>
      <c r="V36" s="35">
        <v>12093.229450507504</v>
      </c>
      <c r="W36" s="35">
        <v>11825.469863002898</v>
      </c>
      <c r="X36" s="35">
        <v>11517.168638738875</v>
      </c>
      <c r="Y36" s="35">
        <v>11230.484612119895</v>
      </c>
      <c r="Z36" s="35">
        <v>10961.601293322357</v>
      </c>
      <c r="AA36" s="35">
        <v>10750.755203476467</v>
      </c>
      <c r="AB36" s="35">
        <v>10592.112012747861</v>
      </c>
      <c r="AC36" s="35">
        <v>10500.613866121133</v>
      </c>
      <c r="AD36" s="35">
        <v>10447.821744526631</v>
      </c>
      <c r="AE36" s="35">
        <v>10427.163726067287</v>
      </c>
      <c r="AF36" s="35">
        <v>10421.058684485355</v>
      </c>
      <c r="AG36" s="35">
        <v>10415.392888158465</v>
      </c>
      <c r="AH36" s="35">
        <v>10402.623103426307</v>
      </c>
      <c r="AI36" s="35">
        <v>10380.108981755133</v>
      </c>
      <c r="AJ36" s="35">
        <v>10343.181271643998</v>
      </c>
      <c r="AK36" s="35">
        <v>10289.412640702814</v>
      </c>
      <c r="AL36" s="35">
        <v>10218.959747057015</v>
      </c>
      <c r="AM36" s="35">
        <v>10133.225016539451</v>
      </c>
      <c r="AN36" s="35">
        <v>10035.504614081286</v>
      </c>
      <c r="AO36" s="35">
        <v>9925.562009744659</v>
      </c>
      <c r="AP36" s="35">
        <v>9807.8256602401143</v>
      </c>
      <c r="AQ36" s="35">
        <v>9684.2713259372449</v>
      </c>
      <c r="AR36" s="35">
        <v>9561.1535324021588</v>
      </c>
      <c r="AS36" s="35">
        <v>9435.7419745142142</v>
      </c>
      <c r="AT36" s="35">
        <v>9310.9825075599601</v>
      </c>
      <c r="AU36" s="35">
        <v>9186.5216753186032</v>
      </c>
      <c r="AV36" s="35">
        <v>9075.7824673966279</v>
      </c>
      <c r="AW36" s="35">
        <v>8973.0770111602487</v>
      </c>
      <c r="AX36" s="35">
        <v>8871.8441660176286</v>
      </c>
      <c r="AY36" s="35">
        <v>8773.5919387312388</v>
      </c>
      <c r="AZ36" s="35">
        <v>8680.3662380501755</v>
      </c>
      <c r="BA36" s="36">
        <v>8591.4428186124787</v>
      </c>
    </row>
    <row r="37" spans="1:53" x14ac:dyDescent="0.25">
      <c r="A37" s="32" t="s">
        <v>280</v>
      </c>
      <c r="B37" s="33" t="s">
        <v>281</v>
      </c>
      <c r="C37" s="34">
        <v>54.647897191261393</v>
      </c>
      <c r="D37" s="35">
        <v>61.999789999999997</v>
      </c>
      <c r="E37" s="35">
        <v>52.500239999999998</v>
      </c>
      <c r="F37" s="35">
        <v>48.374749999999977</v>
      </c>
      <c r="G37" s="35">
        <v>52.800219999999982</v>
      </c>
      <c r="H37" s="35">
        <v>55.889885441939022</v>
      </c>
      <c r="I37" s="35">
        <v>49.400189999999981</v>
      </c>
      <c r="J37" s="35">
        <v>35.40813</v>
      </c>
      <c r="K37" s="35">
        <v>32.299440000000004</v>
      </c>
      <c r="L37" s="35">
        <v>23.69997</v>
      </c>
      <c r="M37" s="35">
        <v>22.594789236281709</v>
      </c>
      <c r="N37" s="35">
        <v>22.594805026931478</v>
      </c>
      <c r="O37" s="35">
        <v>18.271717969403362</v>
      </c>
      <c r="P37" s="35">
        <v>17.196907449878363</v>
      </c>
      <c r="Q37" s="35">
        <v>19.37040392982534</v>
      </c>
      <c r="R37" s="35">
        <v>12.897676159960728</v>
      </c>
      <c r="S37" s="35">
        <v>13.034800581761067</v>
      </c>
      <c r="T37" s="35">
        <v>13.874884345957486</v>
      </c>
      <c r="U37" s="35">
        <v>14.241946141731631</v>
      </c>
      <c r="V37" s="35">
        <v>14.491116172326182</v>
      </c>
      <c r="W37" s="35">
        <v>14.669197917470472</v>
      </c>
      <c r="X37" s="35">
        <v>14.847585914979774</v>
      </c>
      <c r="Y37" s="35">
        <v>15.016195333600749</v>
      </c>
      <c r="Z37" s="35">
        <v>15.176406704045313</v>
      </c>
      <c r="AA37" s="35">
        <v>15.346895254820858</v>
      </c>
      <c r="AB37" s="35">
        <v>15.503609042456119</v>
      </c>
      <c r="AC37" s="35">
        <v>15.699538932046725</v>
      </c>
      <c r="AD37" s="35">
        <v>15.90245572889358</v>
      </c>
      <c r="AE37" s="35">
        <v>16.080844991716482</v>
      </c>
      <c r="AF37" s="35">
        <v>16.234706032922649</v>
      </c>
      <c r="AG37" s="35">
        <v>16.348754506654402</v>
      </c>
      <c r="AH37" s="35">
        <v>16.439206612004469</v>
      </c>
      <c r="AI37" s="35">
        <v>16.509628564079289</v>
      </c>
      <c r="AJ37" s="35">
        <v>16.548723317109832</v>
      </c>
      <c r="AK37" s="35">
        <v>16.557698922768584</v>
      </c>
      <c r="AL37" s="35">
        <v>16.551917586457133</v>
      </c>
      <c r="AM37" s="35">
        <v>16.545307028682558</v>
      </c>
      <c r="AN37" s="35">
        <v>16.529513541307058</v>
      </c>
      <c r="AO37" s="35">
        <v>16.57137152178634</v>
      </c>
      <c r="AP37" s="35">
        <v>16.538803624928526</v>
      </c>
      <c r="AQ37" s="35">
        <v>16.515652631255801</v>
      </c>
      <c r="AR37" s="35">
        <v>16.498504007630533</v>
      </c>
      <c r="AS37" s="35">
        <v>16.473068962224133</v>
      </c>
      <c r="AT37" s="35">
        <v>16.435471466730576</v>
      </c>
      <c r="AU37" s="35">
        <v>16.376298304906612</v>
      </c>
      <c r="AV37" s="35">
        <v>16.346195718390049</v>
      </c>
      <c r="AW37" s="35">
        <v>16.311346805391633</v>
      </c>
      <c r="AX37" s="35">
        <v>16.217217762832924</v>
      </c>
      <c r="AY37" s="35">
        <v>16.160751680651718</v>
      </c>
      <c r="AZ37" s="35">
        <v>16.019201604314226</v>
      </c>
      <c r="BA37" s="36">
        <v>15.856795853322131</v>
      </c>
    </row>
    <row r="38" spans="1:53" x14ac:dyDescent="0.25">
      <c r="A38" s="27" t="s">
        <v>282</v>
      </c>
      <c r="B38" s="28" t="s">
        <v>283</v>
      </c>
      <c r="C38" s="29">
        <v>15072.802675875395</v>
      </c>
      <c r="D38" s="30">
        <v>15291.594710000001</v>
      </c>
      <c r="E38" s="30">
        <v>14511.985379999998</v>
      </c>
      <c r="F38" s="30">
        <v>14754.383699999998</v>
      </c>
      <c r="G38" s="30">
        <v>16337.749539999993</v>
      </c>
      <c r="H38" s="30">
        <v>17165.219476276063</v>
      </c>
      <c r="I38" s="30">
        <v>17458.320439999996</v>
      </c>
      <c r="J38" s="30">
        <v>16983.612160000001</v>
      </c>
      <c r="K38" s="30">
        <v>16667.927819999997</v>
      </c>
      <c r="L38" s="30">
        <v>15999.474479999997</v>
      </c>
      <c r="M38" s="30">
        <v>15852.778976614467</v>
      </c>
      <c r="N38" s="30">
        <v>15603.597571637703</v>
      </c>
      <c r="O38" s="30">
        <v>15256.144016349936</v>
      </c>
      <c r="P38" s="30">
        <v>15473.895518621024</v>
      </c>
      <c r="Q38" s="30">
        <v>15110.048624287745</v>
      </c>
      <c r="R38" s="30">
        <v>15194.208815720069</v>
      </c>
      <c r="S38" s="30">
        <v>15488.611216281419</v>
      </c>
      <c r="T38" s="30">
        <v>16046.621655691371</v>
      </c>
      <c r="U38" s="30">
        <v>16436.586555844169</v>
      </c>
      <c r="V38" s="30">
        <v>16633.8122664154</v>
      </c>
      <c r="W38" s="30">
        <v>16625.61945120668</v>
      </c>
      <c r="X38" s="30">
        <v>16780.013623276816</v>
      </c>
      <c r="Y38" s="30">
        <v>16847.091354915116</v>
      </c>
      <c r="Z38" s="30">
        <v>16825.241319336084</v>
      </c>
      <c r="AA38" s="30">
        <v>16726.287319654428</v>
      </c>
      <c r="AB38" s="30">
        <v>16819.245051600956</v>
      </c>
      <c r="AC38" s="30">
        <v>17009.612083880605</v>
      </c>
      <c r="AD38" s="30">
        <v>17204.578088424467</v>
      </c>
      <c r="AE38" s="30">
        <v>17287.041377078927</v>
      </c>
      <c r="AF38" s="30">
        <v>17343.745400883752</v>
      </c>
      <c r="AG38" s="30">
        <v>17347.21356927228</v>
      </c>
      <c r="AH38" s="30">
        <v>17431.213559876553</v>
      </c>
      <c r="AI38" s="30">
        <v>17359.424262012795</v>
      </c>
      <c r="AJ38" s="30">
        <v>17269.611580635777</v>
      </c>
      <c r="AK38" s="30">
        <v>17197.190281022577</v>
      </c>
      <c r="AL38" s="30">
        <v>17062.675322714444</v>
      </c>
      <c r="AM38" s="30">
        <v>17050.99089079415</v>
      </c>
      <c r="AN38" s="30">
        <v>17009.335901695202</v>
      </c>
      <c r="AO38" s="30">
        <v>17026.020832452017</v>
      </c>
      <c r="AP38" s="30">
        <v>16976.084132829707</v>
      </c>
      <c r="AQ38" s="30">
        <v>16930.006449820361</v>
      </c>
      <c r="AR38" s="30">
        <v>16897.541183166344</v>
      </c>
      <c r="AS38" s="30">
        <v>16846.058366305835</v>
      </c>
      <c r="AT38" s="30">
        <v>16687.43967761203</v>
      </c>
      <c r="AU38" s="30">
        <v>16492.86319987063</v>
      </c>
      <c r="AV38" s="30">
        <v>16429.004325715483</v>
      </c>
      <c r="AW38" s="30">
        <v>16348.93352268638</v>
      </c>
      <c r="AX38" s="30">
        <v>16189.222886152296</v>
      </c>
      <c r="AY38" s="30">
        <v>16043.160910142673</v>
      </c>
      <c r="AZ38" s="30">
        <v>15809.139792297383</v>
      </c>
      <c r="BA38" s="31">
        <v>15569.039224543576</v>
      </c>
    </row>
    <row r="39" spans="1:53" x14ac:dyDescent="0.25">
      <c r="A39" s="32" t="s">
        <v>284</v>
      </c>
      <c r="B39" s="33" t="s">
        <v>285</v>
      </c>
      <c r="C39" s="34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6">
        <v>0</v>
      </c>
    </row>
    <row r="40" spans="1:53" x14ac:dyDescent="0.25">
      <c r="A40" s="32" t="s">
        <v>286</v>
      </c>
      <c r="B40" s="33" t="s">
        <v>287</v>
      </c>
      <c r="C40" s="34">
        <v>11131.033622436602</v>
      </c>
      <c r="D40" s="35">
        <v>10931.800920000001</v>
      </c>
      <c r="E40" s="35">
        <v>10837.294629999999</v>
      </c>
      <c r="F40" s="35">
        <v>11088.887749999998</v>
      </c>
      <c r="G40" s="35">
        <v>12198.037619999994</v>
      </c>
      <c r="H40" s="35">
        <v>13107.111904869247</v>
      </c>
      <c r="I40" s="35">
        <v>13250.316579999993</v>
      </c>
      <c r="J40" s="35">
        <v>13180.11094</v>
      </c>
      <c r="K40" s="35">
        <v>12799.918849999998</v>
      </c>
      <c r="L40" s="35">
        <v>12090.182719999999</v>
      </c>
      <c r="M40" s="35">
        <v>11650.188661425711</v>
      </c>
      <c r="N40" s="35">
        <v>12140.431245545959</v>
      </c>
      <c r="O40" s="35">
        <v>11768.299955720189</v>
      </c>
      <c r="P40" s="35">
        <v>11795.381713592682</v>
      </c>
      <c r="Q40" s="35">
        <v>11777.673397188441</v>
      </c>
      <c r="R40" s="35">
        <v>11932.073703397766</v>
      </c>
      <c r="S40" s="35">
        <v>12058.932114724354</v>
      </c>
      <c r="T40" s="35">
        <v>12836.121839997315</v>
      </c>
      <c r="U40" s="35">
        <v>13159.029983454222</v>
      </c>
      <c r="V40" s="35">
        <v>13377.337351232838</v>
      </c>
      <c r="W40" s="35">
        <v>13539.999527954224</v>
      </c>
      <c r="X40" s="35">
        <v>13711.980905347484</v>
      </c>
      <c r="Y40" s="35">
        <v>13854.412464841505</v>
      </c>
      <c r="Z40" s="35">
        <v>14000.873034561235</v>
      </c>
      <c r="AA40" s="35">
        <v>14093.118356050754</v>
      </c>
      <c r="AB40" s="35">
        <v>14251.03711529141</v>
      </c>
      <c r="AC40" s="35">
        <v>14442.941668581516</v>
      </c>
      <c r="AD40" s="35">
        <v>14640.253650024713</v>
      </c>
      <c r="AE40" s="35">
        <v>14813.751880295116</v>
      </c>
      <c r="AF40" s="35">
        <v>14945.764774602039</v>
      </c>
      <c r="AG40" s="35">
        <v>15041.91452081949</v>
      </c>
      <c r="AH40" s="35">
        <v>15128.19876021126</v>
      </c>
      <c r="AI40" s="35">
        <v>15160.893176717984</v>
      </c>
      <c r="AJ40" s="35">
        <v>15177.518465199075</v>
      </c>
      <c r="AK40" s="35">
        <v>15156.543516831289</v>
      </c>
      <c r="AL40" s="35">
        <v>15132.937317697404</v>
      </c>
      <c r="AM40" s="35">
        <v>15125.246135114119</v>
      </c>
      <c r="AN40" s="35">
        <v>15088.946954693603</v>
      </c>
      <c r="AO40" s="35">
        <v>15108.791829108266</v>
      </c>
      <c r="AP40" s="35">
        <v>15066.282317651447</v>
      </c>
      <c r="AQ40" s="35">
        <v>15030.039348007143</v>
      </c>
      <c r="AR40" s="35">
        <v>15007.531955259414</v>
      </c>
      <c r="AS40" s="35">
        <v>14968.197425940602</v>
      </c>
      <c r="AT40" s="35">
        <v>14915.495636010502</v>
      </c>
      <c r="AU40" s="35">
        <v>14833.430085910761</v>
      </c>
      <c r="AV40" s="35">
        <v>14789.874794935467</v>
      </c>
      <c r="AW40" s="35">
        <v>14728.518040180204</v>
      </c>
      <c r="AX40" s="35">
        <v>14590.374744144356</v>
      </c>
      <c r="AY40" s="35">
        <v>14507.365181475694</v>
      </c>
      <c r="AZ40" s="35">
        <v>14316.864962679829</v>
      </c>
      <c r="BA40" s="36">
        <v>14105.01845737517</v>
      </c>
    </row>
    <row r="41" spans="1:53" x14ac:dyDescent="0.25">
      <c r="A41" s="32" t="s">
        <v>288</v>
      </c>
      <c r="B41" s="33" t="s">
        <v>289</v>
      </c>
      <c r="C41" s="34">
        <v>3941.7690534387921</v>
      </c>
      <c r="D41" s="35">
        <v>4359.7937899999997</v>
      </c>
      <c r="E41" s="35">
        <v>3674.6907499999993</v>
      </c>
      <c r="F41" s="35">
        <v>3665.49595</v>
      </c>
      <c r="G41" s="35">
        <v>4139.7119200000006</v>
      </c>
      <c r="H41" s="35">
        <v>4058.1075714068152</v>
      </c>
      <c r="I41" s="35">
        <v>4208.0038600000007</v>
      </c>
      <c r="J41" s="35">
        <v>3803.5012200000006</v>
      </c>
      <c r="K41" s="35">
        <v>3868.008969999999</v>
      </c>
      <c r="L41" s="35">
        <v>3909.2917599999987</v>
      </c>
      <c r="M41" s="35">
        <v>4202.590315188756</v>
      </c>
      <c r="N41" s="35">
        <v>3463.1663260917444</v>
      </c>
      <c r="O41" s="35">
        <v>3487.8440606297463</v>
      </c>
      <c r="P41" s="35">
        <v>3678.5138050283417</v>
      </c>
      <c r="Q41" s="35">
        <v>3332.3752270993054</v>
      </c>
      <c r="R41" s="35">
        <v>3262.1351123223035</v>
      </c>
      <c r="S41" s="35">
        <v>3429.6791015570652</v>
      </c>
      <c r="T41" s="35">
        <v>3210.4998156940574</v>
      </c>
      <c r="U41" s="35">
        <v>3277.5565723899458</v>
      </c>
      <c r="V41" s="35">
        <v>3256.4749151825627</v>
      </c>
      <c r="W41" s="35">
        <v>3085.6199232524541</v>
      </c>
      <c r="X41" s="35">
        <v>3068.0327179293336</v>
      </c>
      <c r="Y41" s="35">
        <v>2992.6788900736119</v>
      </c>
      <c r="Z41" s="35">
        <v>2824.3682847748487</v>
      </c>
      <c r="AA41" s="35">
        <v>2633.1689636036731</v>
      </c>
      <c r="AB41" s="35">
        <v>2568.2079363095472</v>
      </c>
      <c r="AC41" s="35">
        <v>2566.6704152990897</v>
      </c>
      <c r="AD41" s="35">
        <v>2564.3244383997526</v>
      </c>
      <c r="AE41" s="35">
        <v>2473.2894967838097</v>
      </c>
      <c r="AF41" s="35">
        <v>2397.9806262817137</v>
      </c>
      <c r="AG41" s="35">
        <v>2305.2990484527904</v>
      </c>
      <c r="AH41" s="35">
        <v>2303.014799665294</v>
      </c>
      <c r="AI41" s="35">
        <v>2198.5310852948114</v>
      </c>
      <c r="AJ41" s="35">
        <v>2092.0931154367026</v>
      </c>
      <c r="AK41" s="35">
        <v>2040.646764191288</v>
      </c>
      <c r="AL41" s="35">
        <v>1929.7380050170382</v>
      </c>
      <c r="AM41" s="35">
        <v>1925.7447556800291</v>
      </c>
      <c r="AN41" s="35">
        <v>1920.3889470016002</v>
      </c>
      <c r="AO41" s="35">
        <v>1917.2290033437525</v>
      </c>
      <c r="AP41" s="35">
        <v>1909.8018151782601</v>
      </c>
      <c r="AQ41" s="35">
        <v>1899.9671018132181</v>
      </c>
      <c r="AR41" s="35">
        <v>1890.0092279069322</v>
      </c>
      <c r="AS41" s="35">
        <v>1877.8609403652317</v>
      </c>
      <c r="AT41" s="35">
        <v>1771.9440416015261</v>
      </c>
      <c r="AU41" s="35">
        <v>1659.4331139598698</v>
      </c>
      <c r="AV41" s="35">
        <v>1639.1295307800156</v>
      </c>
      <c r="AW41" s="35">
        <v>1620.4154825061751</v>
      </c>
      <c r="AX41" s="35">
        <v>1598.8481420079411</v>
      </c>
      <c r="AY41" s="35">
        <v>1535.7957286669787</v>
      </c>
      <c r="AZ41" s="35">
        <v>1492.2748296175541</v>
      </c>
      <c r="BA41" s="36">
        <v>1464.0207671684047</v>
      </c>
    </row>
    <row r="42" spans="1:53" x14ac:dyDescent="0.25">
      <c r="A42" s="27" t="s">
        <v>129</v>
      </c>
      <c r="B42" s="28" t="s">
        <v>290</v>
      </c>
      <c r="C42" s="29">
        <v>0</v>
      </c>
      <c r="D42" s="30">
        <v>0</v>
      </c>
      <c r="E42" s="30">
        <v>0</v>
      </c>
      <c r="F42" s="30">
        <v>6.5612792968749992E-13</v>
      </c>
      <c r="G42" s="30">
        <v>-3.2806396484374996E-13</v>
      </c>
      <c r="H42" s="30">
        <v>0</v>
      </c>
      <c r="I42" s="30">
        <v>0</v>
      </c>
      <c r="J42" s="30">
        <v>0</v>
      </c>
      <c r="K42" s="30">
        <v>83.287870000000041</v>
      </c>
      <c r="L42" s="30">
        <v>11.900139999999997</v>
      </c>
      <c r="M42" s="30">
        <v>169.15344515879374</v>
      </c>
      <c r="N42" s="30">
        <v>99.646145204281353</v>
      </c>
      <c r="O42" s="30">
        <v>198.48471232825622</v>
      </c>
      <c r="P42" s="30">
        <v>111.66012328162542</v>
      </c>
      <c r="Q42" s="30">
        <v>34.656506138280065</v>
      </c>
      <c r="R42" s="30">
        <v>46.646835836869499</v>
      </c>
      <c r="S42" s="30">
        <v>46.963913378693746</v>
      </c>
      <c r="T42" s="30">
        <v>47.05908499409567</v>
      </c>
      <c r="U42" s="30">
        <v>46.948680602819557</v>
      </c>
      <c r="V42" s="30">
        <v>46.036435853356224</v>
      </c>
      <c r="W42" s="30">
        <v>45.901954844652657</v>
      </c>
      <c r="X42" s="30">
        <v>46.327331747897247</v>
      </c>
      <c r="Y42" s="30">
        <v>46.656754536935622</v>
      </c>
      <c r="Z42" s="30">
        <v>41.717760838114039</v>
      </c>
      <c r="AA42" s="30">
        <v>35.758854677896998</v>
      </c>
      <c r="AB42" s="30">
        <v>35.764574804773815</v>
      </c>
      <c r="AC42" s="30">
        <v>35.794670725076287</v>
      </c>
      <c r="AD42" s="30">
        <v>35.8711732806578</v>
      </c>
      <c r="AE42" s="30">
        <v>30.933566463521977</v>
      </c>
      <c r="AF42" s="30">
        <v>28.632364836043397</v>
      </c>
      <c r="AG42" s="30">
        <v>28.68825013341408</v>
      </c>
      <c r="AH42" s="30">
        <v>28.73265098505593</v>
      </c>
      <c r="AI42" s="30">
        <v>24.728591595467886</v>
      </c>
      <c r="AJ42" s="30">
        <v>20.712415146383513</v>
      </c>
      <c r="AK42" s="30">
        <v>18.758626650025494</v>
      </c>
      <c r="AL42" s="30">
        <v>14.793573104730143</v>
      </c>
      <c r="AM42" s="30">
        <v>14.816001945388146</v>
      </c>
      <c r="AN42" s="30">
        <v>14.823133518338041</v>
      </c>
      <c r="AO42" s="30">
        <v>14.820826157572373</v>
      </c>
      <c r="AP42" s="30">
        <v>14.81137329039335</v>
      </c>
      <c r="AQ42" s="30">
        <v>14.796664125855443</v>
      </c>
      <c r="AR42" s="30">
        <v>14.794915349648901</v>
      </c>
      <c r="AS42" s="30">
        <v>14.770915646365404</v>
      </c>
      <c r="AT42" s="30">
        <v>11.421423030674324</v>
      </c>
      <c r="AU42" s="30">
        <v>7.9727206748855668</v>
      </c>
      <c r="AV42" s="30">
        <v>7.7597286281564184</v>
      </c>
      <c r="AW42" s="30">
        <v>7.5660993531025813</v>
      </c>
      <c r="AX42" s="30">
        <v>7.350815506732066</v>
      </c>
      <c r="AY42" s="30">
        <v>5.6145413938793336</v>
      </c>
      <c r="AZ42" s="30">
        <v>4.81123370048822</v>
      </c>
      <c r="BA42" s="31">
        <v>4.6640060485134827</v>
      </c>
    </row>
    <row r="43" spans="1:53" x14ac:dyDescent="0.25">
      <c r="A43" s="27" t="s">
        <v>291</v>
      </c>
      <c r="B43" s="28" t="s">
        <v>292</v>
      </c>
      <c r="C43" s="29">
        <v>23303.601518604843</v>
      </c>
      <c r="D43" s="30">
        <v>23702.211179999995</v>
      </c>
      <c r="E43" s="30">
        <v>23754.343239999998</v>
      </c>
      <c r="F43" s="30">
        <v>24474.804649999987</v>
      </c>
      <c r="G43" s="30">
        <v>24808.967530000002</v>
      </c>
      <c r="H43" s="30">
        <v>25970.746880593641</v>
      </c>
      <c r="I43" s="30">
        <v>26439.116219999993</v>
      </c>
      <c r="J43" s="30">
        <v>27336.587949999986</v>
      </c>
      <c r="K43" s="30">
        <v>26169.557430000001</v>
      </c>
      <c r="L43" s="30">
        <v>25187.848549999999</v>
      </c>
      <c r="M43" s="30">
        <v>25619.860528561996</v>
      </c>
      <c r="N43" s="30">
        <v>25563.822080042064</v>
      </c>
      <c r="O43" s="30">
        <v>26705.966916132198</v>
      </c>
      <c r="P43" s="30">
        <v>26540.271458056286</v>
      </c>
      <c r="Q43" s="30">
        <v>27355.642111025809</v>
      </c>
      <c r="R43" s="30">
        <v>28395.620755640761</v>
      </c>
      <c r="S43" s="30">
        <v>29369.258466542204</v>
      </c>
      <c r="T43" s="30">
        <v>29606.133562401628</v>
      </c>
      <c r="U43" s="30">
        <v>29693.366248889844</v>
      </c>
      <c r="V43" s="30">
        <v>29612.62877946439</v>
      </c>
      <c r="W43" s="30">
        <v>29193.226203302525</v>
      </c>
      <c r="X43" s="30">
        <v>28741.425664735161</v>
      </c>
      <c r="Y43" s="30">
        <v>28367.433584703027</v>
      </c>
      <c r="Z43" s="30">
        <v>27809.853014949287</v>
      </c>
      <c r="AA43" s="30">
        <v>27401.259867895744</v>
      </c>
      <c r="AB43" s="30">
        <v>27005.102272054548</v>
      </c>
      <c r="AC43" s="30">
        <v>26699.039262613973</v>
      </c>
      <c r="AD43" s="30">
        <v>26382.686741571688</v>
      </c>
      <c r="AE43" s="30">
        <v>26081.395147604122</v>
      </c>
      <c r="AF43" s="30">
        <v>25848.020747210328</v>
      </c>
      <c r="AG43" s="30">
        <v>25531.693202424929</v>
      </c>
      <c r="AH43" s="30">
        <v>25334.317116086491</v>
      </c>
      <c r="AI43" s="30">
        <v>25126.379507028054</v>
      </c>
      <c r="AJ43" s="30">
        <v>24903.555377366451</v>
      </c>
      <c r="AK43" s="30">
        <v>24674.168230228192</v>
      </c>
      <c r="AL43" s="30">
        <v>24379.98413745717</v>
      </c>
      <c r="AM43" s="30">
        <v>24125.207702513017</v>
      </c>
      <c r="AN43" s="30">
        <v>23840.706659571319</v>
      </c>
      <c r="AO43" s="30">
        <v>23533.491017573007</v>
      </c>
      <c r="AP43" s="30">
        <v>23215.4820049597</v>
      </c>
      <c r="AQ43" s="30">
        <v>22880.601285333851</v>
      </c>
      <c r="AR43" s="30">
        <v>22545.25329207816</v>
      </c>
      <c r="AS43" s="30">
        <v>22209.918245564495</v>
      </c>
      <c r="AT43" s="30">
        <v>21819.219568105025</v>
      </c>
      <c r="AU43" s="30">
        <v>21421.496782775506</v>
      </c>
      <c r="AV43" s="30">
        <v>21084.104389753578</v>
      </c>
      <c r="AW43" s="30">
        <v>20777.432732221296</v>
      </c>
      <c r="AX43" s="30">
        <v>20457.771293557387</v>
      </c>
      <c r="AY43" s="30">
        <v>20057.364173118654</v>
      </c>
      <c r="AZ43" s="30">
        <v>19714.894223427684</v>
      </c>
      <c r="BA43" s="31">
        <v>19372.743318562378</v>
      </c>
    </row>
    <row r="44" spans="1:53" x14ac:dyDescent="0.25">
      <c r="A44" s="27" t="s">
        <v>8</v>
      </c>
      <c r="B44" s="28" t="s">
        <v>293</v>
      </c>
      <c r="C44" s="29">
        <v>828.3170092160633</v>
      </c>
      <c r="D44" s="30">
        <v>1129.29404</v>
      </c>
      <c r="E44" s="30">
        <v>1027.99729</v>
      </c>
      <c r="F44" s="30">
        <v>1077.6913299999999</v>
      </c>
      <c r="G44" s="30">
        <v>1589.7272599999999</v>
      </c>
      <c r="H44" s="30">
        <v>1115.8854835241896</v>
      </c>
      <c r="I44" s="30">
        <v>1219.1143499999998</v>
      </c>
      <c r="J44" s="30">
        <v>1456.9033299999999</v>
      </c>
      <c r="K44" s="30">
        <v>885.5918200000001</v>
      </c>
      <c r="L44" s="30">
        <v>671.59937999999977</v>
      </c>
      <c r="M44" s="30">
        <v>738.58245051396273</v>
      </c>
      <c r="N44" s="30">
        <v>535.08470787724514</v>
      </c>
      <c r="O44" s="30">
        <v>301.92522485443209</v>
      </c>
      <c r="P44" s="30">
        <v>242.71468979908656</v>
      </c>
      <c r="Q44" s="30">
        <v>235.07222046023094</v>
      </c>
      <c r="R44" s="30">
        <v>254.20370508892586</v>
      </c>
      <c r="S44" s="30">
        <v>257.92527146705993</v>
      </c>
      <c r="T44" s="30">
        <v>257.10723583025003</v>
      </c>
      <c r="U44" s="30">
        <v>252.83847682471497</v>
      </c>
      <c r="V44" s="30">
        <v>246.09561357438997</v>
      </c>
      <c r="W44" s="30">
        <v>219.16000761818469</v>
      </c>
      <c r="X44" s="30">
        <v>200.93785480587906</v>
      </c>
      <c r="Y44" s="30">
        <v>199.75544130369747</v>
      </c>
      <c r="Z44" s="30">
        <v>182.27298313168859</v>
      </c>
      <c r="AA44" s="30">
        <v>181.69186302372188</v>
      </c>
      <c r="AB44" s="30">
        <v>182.07119271758185</v>
      </c>
      <c r="AC44" s="30">
        <v>185.77318340242786</v>
      </c>
      <c r="AD44" s="30">
        <v>181.31112836532031</v>
      </c>
      <c r="AE44" s="30">
        <v>180.00516996814096</v>
      </c>
      <c r="AF44" s="30">
        <v>180.47854348963807</v>
      </c>
      <c r="AG44" s="30">
        <v>165.68142462801518</v>
      </c>
      <c r="AH44" s="30">
        <v>165.79786507250651</v>
      </c>
      <c r="AI44" s="30">
        <v>159.72534236208787</v>
      </c>
      <c r="AJ44" s="30">
        <v>150.18623672944912</v>
      </c>
      <c r="AK44" s="30">
        <v>145.46649221926052</v>
      </c>
      <c r="AL44" s="30">
        <v>133.66512079933537</v>
      </c>
      <c r="AM44" s="30">
        <v>133.95396481998483</v>
      </c>
      <c r="AN44" s="30">
        <v>130.29737105594484</v>
      </c>
      <c r="AO44" s="30">
        <v>127.90267163742827</v>
      </c>
      <c r="AP44" s="30">
        <v>126.73715399258003</v>
      </c>
      <c r="AQ44" s="30">
        <v>125.20638485121003</v>
      </c>
      <c r="AR44" s="30">
        <v>122.88266395589632</v>
      </c>
      <c r="AS44" s="30">
        <v>122.01320363112478</v>
      </c>
      <c r="AT44" s="30">
        <v>114.26674969571253</v>
      </c>
      <c r="AU44" s="30">
        <v>107.41796763698312</v>
      </c>
      <c r="AV44" s="30">
        <v>104.69722117679446</v>
      </c>
      <c r="AW44" s="30">
        <v>103.80803463751297</v>
      </c>
      <c r="AX44" s="30">
        <v>101.19349622833313</v>
      </c>
      <c r="AY44" s="30">
        <v>97.656325098545068</v>
      </c>
      <c r="AZ44" s="30">
        <v>95.100209910445358</v>
      </c>
      <c r="BA44" s="31">
        <v>91.605705029755526</v>
      </c>
    </row>
    <row r="45" spans="1:53" x14ac:dyDescent="0.25">
      <c r="A45" s="27" t="s">
        <v>294</v>
      </c>
      <c r="B45" s="28" t="s">
        <v>295</v>
      </c>
      <c r="C45" s="29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370.79286999999982</v>
      </c>
      <c r="L45" s="30">
        <v>195.5575</v>
      </c>
      <c r="M45" s="30">
        <v>248.27963872022511</v>
      </c>
      <c r="N45" s="30">
        <v>111.16506829099353</v>
      </c>
      <c r="O45" s="30">
        <v>249.90456289466374</v>
      </c>
      <c r="P45" s="30">
        <v>278.3214178950173</v>
      </c>
      <c r="Q45" s="30">
        <v>283.98815443420278</v>
      </c>
      <c r="R45" s="30">
        <v>149.30291986518117</v>
      </c>
      <c r="S45" s="30">
        <v>150.31779262061556</v>
      </c>
      <c r="T45" s="30">
        <v>150.7299136260377</v>
      </c>
      <c r="U45" s="30">
        <v>150.42461168447238</v>
      </c>
      <c r="V45" s="30">
        <v>147.52643954253043</v>
      </c>
      <c r="W45" s="30">
        <v>147.1148369032841</v>
      </c>
      <c r="X45" s="30">
        <v>148.55648580440354</v>
      </c>
      <c r="Y45" s="30">
        <v>149.61638728830613</v>
      </c>
      <c r="Z45" s="30">
        <v>133.84466516259087</v>
      </c>
      <c r="AA45" s="30">
        <v>114.77780938265215</v>
      </c>
      <c r="AB45" s="30">
        <v>114.99428597207681</v>
      </c>
      <c r="AC45" s="30">
        <v>115.1665142602245</v>
      </c>
      <c r="AD45" s="30">
        <v>115.48849965214677</v>
      </c>
      <c r="AE45" s="30">
        <v>100.25421452745552</v>
      </c>
      <c r="AF45" s="30">
        <v>92.951502890947395</v>
      </c>
      <c r="AG45" s="30">
        <v>93.300007249492495</v>
      </c>
      <c r="AH45" s="30">
        <v>93.484044024754795</v>
      </c>
      <c r="AI45" s="30">
        <v>80.69111978394119</v>
      </c>
      <c r="AJ45" s="30">
        <v>67.858297815649109</v>
      </c>
      <c r="AK45" s="30">
        <v>61.614668545837425</v>
      </c>
      <c r="AL45" s="30">
        <v>48.940562955472906</v>
      </c>
      <c r="AM45" s="30">
        <v>49.037793404923896</v>
      </c>
      <c r="AN45" s="30">
        <v>48.977572145152195</v>
      </c>
      <c r="AO45" s="30">
        <v>48.933652606563257</v>
      </c>
      <c r="AP45" s="30">
        <v>48.882745421614842</v>
      </c>
      <c r="AQ45" s="30">
        <v>48.820143586085436</v>
      </c>
      <c r="AR45" s="30">
        <v>48.827175228033241</v>
      </c>
      <c r="AS45" s="30">
        <v>48.750492690522329</v>
      </c>
      <c r="AT45" s="30">
        <v>38.056230041771059</v>
      </c>
      <c r="AU45" s="30">
        <v>27.015534173775698</v>
      </c>
      <c r="AV45" s="30">
        <v>26.165270010769362</v>
      </c>
      <c r="AW45" s="30">
        <v>25.521449620287665</v>
      </c>
      <c r="AX45" s="30">
        <v>24.800612340794469</v>
      </c>
      <c r="AY45" s="30">
        <v>18.769368305377103</v>
      </c>
      <c r="AZ45" s="30">
        <v>16.181429150610114</v>
      </c>
      <c r="BA45" s="31">
        <v>15.57240117017073</v>
      </c>
    </row>
    <row r="46" spans="1:53" x14ac:dyDescent="0.25">
      <c r="A46" s="32" t="s">
        <v>296</v>
      </c>
      <c r="B46" s="33" t="s">
        <v>297</v>
      </c>
      <c r="C46" s="34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6">
        <v>0</v>
      </c>
    </row>
    <row r="47" spans="1:53" x14ac:dyDescent="0.25">
      <c r="A47" s="32" t="s">
        <v>9</v>
      </c>
      <c r="B47" s="33" t="s">
        <v>298</v>
      </c>
      <c r="C47" s="34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6">
        <v>0</v>
      </c>
    </row>
    <row r="48" spans="1:53" x14ac:dyDescent="0.25">
      <c r="A48" s="32" t="s">
        <v>35</v>
      </c>
      <c r="B48" s="33" t="s">
        <v>299</v>
      </c>
      <c r="C48" s="34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6">
        <v>0</v>
      </c>
    </row>
    <row r="49" spans="1:53" x14ac:dyDescent="0.25">
      <c r="A49" s="32" t="s">
        <v>10</v>
      </c>
      <c r="B49" s="33" t="s">
        <v>300</v>
      </c>
      <c r="C49" s="34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370.79286999999982</v>
      </c>
      <c r="L49" s="35">
        <v>195.5575</v>
      </c>
      <c r="M49" s="35">
        <v>248.27963872022511</v>
      </c>
      <c r="N49" s="35">
        <v>111.16506829099353</v>
      </c>
      <c r="O49" s="35">
        <v>249.90456289466374</v>
      </c>
      <c r="P49" s="35">
        <v>278.3214178950173</v>
      </c>
      <c r="Q49" s="35">
        <v>283.98815443420278</v>
      </c>
      <c r="R49" s="35">
        <v>149.30291986518117</v>
      </c>
      <c r="S49" s="35">
        <v>150.31779262061556</v>
      </c>
      <c r="T49" s="35">
        <v>150.62240921063383</v>
      </c>
      <c r="U49" s="35">
        <v>150.28028349846298</v>
      </c>
      <c r="V49" s="35">
        <v>147.36354795513728</v>
      </c>
      <c r="W49" s="35">
        <v>146.93595762718144</v>
      </c>
      <c r="X49" s="35">
        <v>148.30750487530094</v>
      </c>
      <c r="Y49" s="35">
        <v>149.36703991808383</v>
      </c>
      <c r="Z49" s="35">
        <v>133.56337834042495</v>
      </c>
      <c r="AA49" s="35">
        <v>114.49545792909952</v>
      </c>
      <c r="AB49" s="35">
        <v>114.70977691987495</v>
      </c>
      <c r="AC49" s="35">
        <v>114.87881041670657</v>
      </c>
      <c r="AD49" s="35">
        <v>115.19719907041143</v>
      </c>
      <c r="AE49" s="35">
        <v>99.959228913753378</v>
      </c>
      <c r="AF49" s="35">
        <v>92.649848963397147</v>
      </c>
      <c r="AG49" s="35">
        <v>92.995257534526644</v>
      </c>
      <c r="AH49" s="35">
        <v>93.177832527665885</v>
      </c>
      <c r="AI49" s="35">
        <v>80.386716785458788</v>
      </c>
      <c r="AJ49" s="35">
        <v>67.555036838136473</v>
      </c>
      <c r="AK49" s="35">
        <v>61.313611772684119</v>
      </c>
      <c r="AL49" s="35">
        <v>48.639347765121649</v>
      </c>
      <c r="AM49" s="35">
        <v>48.737274655739405</v>
      </c>
      <c r="AN49" s="35">
        <v>48.762472691370661</v>
      </c>
      <c r="AO49" s="35">
        <v>48.755312060340202</v>
      </c>
      <c r="AP49" s="35">
        <v>48.72456079177983</v>
      </c>
      <c r="AQ49" s="35">
        <v>48.67791743956856</v>
      </c>
      <c r="AR49" s="35">
        <v>48.747238921932663</v>
      </c>
      <c r="AS49" s="35">
        <v>48.6746710138856</v>
      </c>
      <c r="AT49" s="35">
        <v>38.01198183053809</v>
      </c>
      <c r="AU49" s="35">
        <v>26.974420360344652</v>
      </c>
      <c r="AV49" s="35">
        <v>26.127442903147941</v>
      </c>
      <c r="AW49" s="35">
        <v>25.487604662435942</v>
      </c>
      <c r="AX49" s="35">
        <v>24.771548463540743</v>
      </c>
      <c r="AY49" s="35">
        <v>18.744931111309505</v>
      </c>
      <c r="AZ49" s="35">
        <v>16.165890070879204</v>
      </c>
      <c r="BA49" s="36">
        <v>15.561760816805073</v>
      </c>
    </row>
    <row r="50" spans="1:53" x14ac:dyDescent="0.25">
      <c r="A50" s="32" t="s">
        <v>301</v>
      </c>
      <c r="B50" s="33" t="s">
        <v>302</v>
      </c>
      <c r="C50" s="34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6">
        <v>0</v>
      </c>
    </row>
    <row r="51" spans="1:53" x14ac:dyDescent="0.25">
      <c r="A51" s="32" t="s">
        <v>303</v>
      </c>
      <c r="B51" s="33" t="s">
        <v>304</v>
      </c>
      <c r="C51" s="34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0.10750441540388045</v>
      </c>
      <c r="U51" s="35">
        <v>0.14432818600941461</v>
      </c>
      <c r="V51" s="35">
        <v>0.16289158739313883</v>
      </c>
      <c r="W51" s="35">
        <v>0.17887927610266663</v>
      </c>
      <c r="X51" s="35">
        <v>0.24898092910258776</v>
      </c>
      <c r="Y51" s="35">
        <v>0.24934737022230988</v>
      </c>
      <c r="Z51" s="35">
        <v>0.28128682216589873</v>
      </c>
      <c r="AA51" s="35">
        <v>0.28235145355263808</v>
      </c>
      <c r="AB51" s="35">
        <v>0.28450905220184769</v>
      </c>
      <c r="AC51" s="35">
        <v>0.28770384351793871</v>
      </c>
      <c r="AD51" s="35">
        <v>0.29130058173532875</v>
      </c>
      <c r="AE51" s="35">
        <v>0.29498561370212595</v>
      </c>
      <c r="AF51" s="35">
        <v>0.30165392755024723</v>
      </c>
      <c r="AG51" s="35">
        <v>0.30474971496584125</v>
      </c>
      <c r="AH51" s="35">
        <v>0.30621149708891293</v>
      </c>
      <c r="AI51" s="35">
        <v>0.30440299848240376</v>
      </c>
      <c r="AJ51" s="35">
        <v>0.30326097751263442</v>
      </c>
      <c r="AK51" s="35">
        <v>0.30105677315330681</v>
      </c>
      <c r="AL51" s="35">
        <v>0.30121519035125804</v>
      </c>
      <c r="AM51" s="35">
        <v>0.30051874918449711</v>
      </c>
      <c r="AN51" s="35">
        <v>0.21509945378153086</v>
      </c>
      <c r="AO51" s="35">
        <v>0.1783405462230552</v>
      </c>
      <c r="AP51" s="35">
        <v>0.15818462983501469</v>
      </c>
      <c r="AQ51" s="35">
        <v>0.14222614651686999</v>
      </c>
      <c r="AR51" s="35">
        <v>7.9936306100582499E-2</v>
      </c>
      <c r="AS51" s="35">
        <v>7.582167663672483E-2</v>
      </c>
      <c r="AT51" s="35">
        <v>4.4248211232962797E-2</v>
      </c>
      <c r="AU51" s="35">
        <v>4.1113813431044907E-2</v>
      </c>
      <c r="AV51" s="35">
        <v>3.7827107621423994E-2</v>
      </c>
      <c r="AW51" s="35">
        <v>3.3844957851722389E-2</v>
      </c>
      <c r="AX51" s="35">
        <v>2.9063877253725393E-2</v>
      </c>
      <c r="AY51" s="35">
        <v>2.4437194067599366E-2</v>
      </c>
      <c r="AZ51" s="35">
        <v>1.5539079730910234E-2</v>
      </c>
      <c r="BA51" s="36">
        <v>1.0640353365657088E-2</v>
      </c>
    </row>
    <row r="52" spans="1:53" x14ac:dyDescent="0.25">
      <c r="A52" s="17" t="s">
        <v>305</v>
      </c>
      <c r="B52" s="18" t="s">
        <v>306</v>
      </c>
      <c r="C52" s="19">
        <v>52179.888846011017</v>
      </c>
      <c r="D52" s="20">
        <v>52896.132209999996</v>
      </c>
      <c r="E52" s="20">
        <v>50396.799450000006</v>
      </c>
      <c r="F52" s="20">
        <v>51578.501860000004</v>
      </c>
      <c r="G52" s="20">
        <v>51926.104269999996</v>
      </c>
      <c r="H52" s="20">
        <v>50379.882615424911</v>
      </c>
      <c r="I52" s="20">
        <v>48006.024479999993</v>
      </c>
      <c r="J52" s="20">
        <v>45570.416479999985</v>
      </c>
      <c r="K52" s="20">
        <v>47169.08219999999</v>
      </c>
      <c r="L52" s="20">
        <v>42369.473720000009</v>
      </c>
      <c r="M52" s="20">
        <v>47168.727945186998</v>
      </c>
      <c r="N52" s="20">
        <v>38926.317553964174</v>
      </c>
      <c r="O52" s="20">
        <v>42802.308996925094</v>
      </c>
      <c r="P52" s="20">
        <v>43252.945022726992</v>
      </c>
      <c r="Q52" s="20">
        <v>36692.478485501204</v>
      </c>
      <c r="R52" s="20">
        <v>37974.484485499983</v>
      </c>
      <c r="S52" s="20">
        <v>38448.451610906603</v>
      </c>
      <c r="T52" s="20">
        <v>37291.513530452103</v>
      </c>
      <c r="U52" s="20">
        <v>36562.755574955001</v>
      </c>
      <c r="V52" s="20">
        <v>35584.121858673752</v>
      </c>
      <c r="W52" s="20">
        <v>35452.846963345044</v>
      </c>
      <c r="X52" s="20">
        <v>35565.530332298593</v>
      </c>
      <c r="Y52" s="20">
        <v>35652.826667239242</v>
      </c>
      <c r="Z52" s="20">
        <v>35611.449171912573</v>
      </c>
      <c r="AA52" s="20">
        <v>35518.667384392502</v>
      </c>
      <c r="AB52" s="20">
        <v>35499.519995482937</v>
      </c>
      <c r="AC52" s="20">
        <v>35621.463065733158</v>
      </c>
      <c r="AD52" s="20">
        <v>35972.496919231082</v>
      </c>
      <c r="AE52" s="20">
        <v>36109.853518353782</v>
      </c>
      <c r="AF52" s="20">
        <v>36494.899735162435</v>
      </c>
      <c r="AG52" s="20">
        <v>37175.119905482636</v>
      </c>
      <c r="AH52" s="20">
        <v>37639.76300577059</v>
      </c>
      <c r="AI52" s="20">
        <v>37821.176439862771</v>
      </c>
      <c r="AJ52" s="20">
        <v>38027.718385882792</v>
      </c>
      <c r="AK52" s="20">
        <v>38166.068821307294</v>
      </c>
      <c r="AL52" s="20">
        <v>38071.258226105187</v>
      </c>
      <c r="AM52" s="20">
        <v>38062.089137720337</v>
      </c>
      <c r="AN52" s="20">
        <v>37986.881648189905</v>
      </c>
      <c r="AO52" s="20">
        <v>37966.421852197658</v>
      </c>
      <c r="AP52" s="20">
        <v>37873.563342778682</v>
      </c>
      <c r="AQ52" s="20">
        <v>37781.82070790101</v>
      </c>
      <c r="AR52" s="20">
        <v>37640.411026519592</v>
      </c>
      <c r="AS52" s="20">
        <v>37584.357873646564</v>
      </c>
      <c r="AT52" s="20">
        <v>37409.90119489975</v>
      </c>
      <c r="AU52" s="20">
        <v>37330.986647793521</v>
      </c>
      <c r="AV52" s="20">
        <v>37234.759306364853</v>
      </c>
      <c r="AW52" s="20">
        <v>37172.819586521211</v>
      </c>
      <c r="AX52" s="20">
        <v>37008.966107811968</v>
      </c>
      <c r="AY52" s="20">
        <v>36826.83097073307</v>
      </c>
      <c r="AZ52" s="20">
        <v>36662.208288947288</v>
      </c>
      <c r="BA52" s="21">
        <v>36393.038232008475</v>
      </c>
    </row>
    <row r="53" spans="1:53" x14ac:dyDescent="0.25">
      <c r="A53" s="22" t="s">
        <v>37</v>
      </c>
      <c r="B53" s="23" t="s">
        <v>307</v>
      </c>
      <c r="C53" s="24">
        <v>51369.245847411068</v>
      </c>
      <c r="D53" s="25">
        <v>52032.847149999994</v>
      </c>
      <c r="E53" s="25">
        <v>49710.576470000007</v>
      </c>
      <c r="F53" s="25">
        <v>51031.102849999996</v>
      </c>
      <c r="G53" s="25">
        <v>51371.804299999996</v>
      </c>
      <c r="H53" s="25">
        <v>49845.250059535043</v>
      </c>
      <c r="I53" s="25">
        <v>47369.780879999998</v>
      </c>
      <c r="J53" s="25">
        <v>44964.857279999989</v>
      </c>
      <c r="K53" s="25">
        <v>46616.78220999999</v>
      </c>
      <c r="L53" s="25">
        <v>41963.035920000009</v>
      </c>
      <c r="M53" s="25">
        <v>46697.629333607234</v>
      </c>
      <c r="N53" s="25">
        <v>38523.739174811933</v>
      </c>
      <c r="O53" s="25">
        <v>42415.020372261257</v>
      </c>
      <c r="P53" s="25">
        <v>42779.574007413117</v>
      </c>
      <c r="Q53" s="25">
        <v>36203.061588590106</v>
      </c>
      <c r="R53" s="25">
        <v>37536.344427813943</v>
      </c>
      <c r="S53" s="25">
        <v>38150.588251970992</v>
      </c>
      <c r="T53" s="25">
        <v>37009.098860618527</v>
      </c>
      <c r="U53" s="25">
        <v>36305.413900083404</v>
      </c>
      <c r="V53" s="25">
        <v>35331.630347430386</v>
      </c>
      <c r="W53" s="25">
        <v>35203.843801586743</v>
      </c>
      <c r="X53" s="25">
        <v>35317.276495839957</v>
      </c>
      <c r="Y53" s="25">
        <v>35406.834798835029</v>
      </c>
      <c r="Z53" s="25">
        <v>35368.705290525046</v>
      </c>
      <c r="AA53" s="25">
        <v>35275.839874362027</v>
      </c>
      <c r="AB53" s="25">
        <v>35254.843566685224</v>
      </c>
      <c r="AC53" s="25">
        <v>35372.915004091614</v>
      </c>
      <c r="AD53" s="25">
        <v>35719.547203470429</v>
      </c>
      <c r="AE53" s="25">
        <v>35852.341537595297</v>
      </c>
      <c r="AF53" s="25">
        <v>36234.496779654684</v>
      </c>
      <c r="AG53" s="25">
        <v>36914.061594740306</v>
      </c>
      <c r="AH53" s="25">
        <v>37376.95805198115</v>
      </c>
      <c r="AI53" s="25">
        <v>37558.023543039584</v>
      </c>
      <c r="AJ53" s="25">
        <v>37769.877342762426</v>
      </c>
      <c r="AK53" s="25">
        <v>37915.354872313685</v>
      </c>
      <c r="AL53" s="25">
        <v>37827.582794783149</v>
      </c>
      <c r="AM53" s="25">
        <v>37824.015588828421</v>
      </c>
      <c r="AN53" s="25">
        <v>37755.296311044905</v>
      </c>
      <c r="AO53" s="25">
        <v>37742.38869363461</v>
      </c>
      <c r="AP53" s="25">
        <v>37656.871045564789</v>
      </c>
      <c r="AQ53" s="25">
        <v>37572.375113727103</v>
      </c>
      <c r="AR53" s="25">
        <v>37437.739095284996</v>
      </c>
      <c r="AS53" s="25">
        <v>37388.704168775366</v>
      </c>
      <c r="AT53" s="25">
        <v>37221.775817139765</v>
      </c>
      <c r="AU53" s="25">
        <v>37151.205716956691</v>
      </c>
      <c r="AV53" s="25">
        <v>37062.853777652075</v>
      </c>
      <c r="AW53" s="25">
        <v>37008.854206896445</v>
      </c>
      <c r="AX53" s="25">
        <v>36845.564271723779</v>
      </c>
      <c r="AY53" s="25">
        <v>36663.181875095383</v>
      </c>
      <c r="AZ53" s="25">
        <v>36498.983689036584</v>
      </c>
      <c r="BA53" s="26">
        <v>36230.236091857842</v>
      </c>
    </row>
    <row r="54" spans="1:53" x14ac:dyDescent="0.25">
      <c r="A54" s="22" t="s">
        <v>308</v>
      </c>
      <c r="B54" s="23" t="s">
        <v>309</v>
      </c>
      <c r="C54" s="24">
        <v>810.64299859994583</v>
      </c>
      <c r="D54" s="25">
        <v>863.28506000000004</v>
      </c>
      <c r="E54" s="25">
        <v>686.22298000000001</v>
      </c>
      <c r="F54" s="25">
        <v>547.39900999999998</v>
      </c>
      <c r="G54" s="25">
        <v>554.29996999999992</v>
      </c>
      <c r="H54" s="25">
        <v>534.63255588987477</v>
      </c>
      <c r="I54" s="25">
        <v>636.24360000000001</v>
      </c>
      <c r="J54" s="25">
        <v>605.55919999999981</v>
      </c>
      <c r="K54" s="25">
        <v>552.29998999999998</v>
      </c>
      <c r="L54" s="25">
        <v>406.43780000000004</v>
      </c>
      <c r="M54" s="25">
        <v>471.09861157976582</v>
      </c>
      <c r="N54" s="25">
        <v>402.57837915223723</v>
      </c>
      <c r="O54" s="25">
        <v>387.2886246638376</v>
      </c>
      <c r="P54" s="25">
        <v>473.37101531387901</v>
      </c>
      <c r="Q54" s="25">
        <v>489.41689691109372</v>
      </c>
      <c r="R54" s="25">
        <v>438.14005768604159</v>
      </c>
      <c r="S54" s="25">
        <v>297.8633589356125</v>
      </c>
      <c r="T54" s="25">
        <v>282.41466983357924</v>
      </c>
      <c r="U54" s="25">
        <v>257.34167487159931</v>
      </c>
      <c r="V54" s="25">
        <v>252.491511243368</v>
      </c>
      <c r="W54" s="25">
        <v>249.00316175829477</v>
      </c>
      <c r="X54" s="25">
        <v>248.25383645863536</v>
      </c>
      <c r="Y54" s="25">
        <v>245.99186840421336</v>
      </c>
      <c r="Z54" s="25">
        <v>242.74388138752599</v>
      </c>
      <c r="AA54" s="25">
        <v>242.82751003047292</v>
      </c>
      <c r="AB54" s="25">
        <v>244.67642879771353</v>
      </c>
      <c r="AC54" s="25">
        <v>248.54806164154061</v>
      </c>
      <c r="AD54" s="25">
        <v>252.94971576065311</v>
      </c>
      <c r="AE54" s="25">
        <v>257.51198075848288</v>
      </c>
      <c r="AF54" s="25">
        <v>260.40295550775045</v>
      </c>
      <c r="AG54" s="25">
        <v>261.05831074232935</v>
      </c>
      <c r="AH54" s="25">
        <v>262.80495378944005</v>
      </c>
      <c r="AI54" s="25">
        <v>263.15289682318593</v>
      </c>
      <c r="AJ54" s="25">
        <v>257.84104312036618</v>
      </c>
      <c r="AK54" s="25">
        <v>250.71394899361144</v>
      </c>
      <c r="AL54" s="25">
        <v>243.67543132203627</v>
      </c>
      <c r="AM54" s="25">
        <v>238.07354889191478</v>
      </c>
      <c r="AN54" s="25">
        <v>231.58533714500052</v>
      </c>
      <c r="AO54" s="25">
        <v>224.03315856304656</v>
      </c>
      <c r="AP54" s="25">
        <v>216.69229721388953</v>
      </c>
      <c r="AQ54" s="25">
        <v>209.44559417390496</v>
      </c>
      <c r="AR54" s="25">
        <v>202.67193123459666</v>
      </c>
      <c r="AS54" s="25">
        <v>195.6537048711981</v>
      </c>
      <c r="AT54" s="25">
        <v>188.12537775998265</v>
      </c>
      <c r="AU54" s="25">
        <v>179.78093083683595</v>
      </c>
      <c r="AV54" s="25">
        <v>171.90552871278234</v>
      </c>
      <c r="AW54" s="25">
        <v>163.96537962476842</v>
      </c>
      <c r="AX54" s="25">
        <v>163.40183608819544</v>
      </c>
      <c r="AY54" s="25">
        <v>163.64909563768614</v>
      </c>
      <c r="AZ54" s="25">
        <v>163.22459991070241</v>
      </c>
      <c r="BA54" s="26">
        <v>162.80214015063467</v>
      </c>
    </row>
    <row r="55" spans="1:53" x14ac:dyDescent="0.25">
      <c r="A55" s="27" t="s">
        <v>310</v>
      </c>
      <c r="B55" s="28" t="s">
        <v>311</v>
      </c>
      <c r="C55" s="29">
        <v>286.9017124865785</v>
      </c>
      <c r="D55" s="30">
        <v>241.98642000000001</v>
      </c>
      <c r="E55" s="30">
        <v>151.69999999999999</v>
      </c>
      <c r="F55" s="30">
        <v>137.89970000000002</v>
      </c>
      <c r="G55" s="30">
        <v>154.58896999999999</v>
      </c>
      <c r="H55" s="30">
        <v>146.4125262374221</v>
      </c>
      <c r="I55" s="30">
        <v>189.49226000000004</v>
      </c>
      <c r="J55" s="30">
        <v>181.10911999999999</v>
      </c>
      <c r="K55" s="30">
        <v>158.29999999999995</v>
      </c>
      <c r="L55" s="30">
        <v>106.53447</v>
      </c>
      <c r="M55" s="30">
        <v>131.2211244360158</v>
      </c>
      <c r="N55" s="30">
        <v>105.21458515341217</v>
      </c>
      <c r="O55" s="30">
        <v>112.37699608952475</v>
      </c>
      <c r="P55" s="30">
        <v>137.07546531324141</v>
      </c>
      <c r="Q55" s="30">
        <v>129.83445370777139</v>
      </c>
      <c r="R55" s="30">
        <v>99.074422643169768</v>
      </c>
      <c r="S55" s="30">
        <v>67.354353466232283</v>
      </c>
      <c r="T55" s="30">
        <v>63.861018569027955</v>
      </c>
      <c r="U55" s="30">
        <v>58.191387463137858</v>
      </c>
      <c r="V55" s="30">
        <v>57.0946441894693</v>
      </c>
      <c r="W55" s="30">
        <v>56.305841145446145</v>
      </c>
      <c r="X55" s="30">
        <v>56.13639995847101</v>
      </c>
      <c r="Y55" s="30">
        <v>55.624912421328858</v>
      </c>
      <c r="Z55" s="30">
        <v>54.890461341620913</v>
      </c>
      <c r="AA55" s="30">
        <v>54.909371868907911</v>
      </c>
      <c r="AB55" s="30">
        <v>55.327458634007456</v>
      </c>
      <c r="AC55" s="30">
        <v>56.20293162936494</v>
      </c>
      <c r="AD55" s="30">
        <v>57.198255688135404</v>
      </c>
      <c r="AE55" s="30">
        <v>58.229897882625259</v>
      </c>
      <c r="AF55" s="30">
        <v>58.883619561652615</v>
      </c>
      <c r="AG55" s="30">
        <v>59.031811767211245</v>
      </c>
      <c r="AH55" s="30">
        <v>59.426771434606465</v>
      </c>
      <c r="AI55" s="30">
        <v>59.505450054779082</v>
      </c>
      <c r="AJ55" s="30">
        <v>58.304307110782489</v>
      </c>
      <c r="AK55" s="30">
        <v>56.69269291722766</v>
      </c>
      <c r="AL55" s="30">
        <v>55.101108075024648</v>
      </c>
      <c r="AM55" s="30">
        <v>53.834382383677557</v>
      </c>
      <c r="AN55" s="30">
        <v>52.367235471324747</v>
      </c>
      <c r="AO55" s="30">
        <v>50.65949905330163</v>
      </c>
      <c r="AP55" s="30">
        <v>48.999546745557041</v>
      </c>
      <c r="AQ55" s="30">
        <v>47.360885985925151</v>
      </c>
      <c r="AR55" s="30">
        <v>45.829191421324751</v>
      </c>
      <c r="AS55" s="30">
        <v>44.242194951280382</v>
      </c>
      <c r="AT55" s="30">
        <v>42.539851947192282</v>
      </c>
      <c r="AU55" s="30">
        <v>40.65296384672159</v>
      </c>
      <c r="AV55" s="30">
        <v>38.872138503692781</v>
      </c>
      <c r="AW55" s="30">
        <v>37.07667225312828</v>
      </c>
      <c r="AX55" s="30">
        <v>36.949240968221062</v>
      </c>
      <c r="AY55" s="30">
        <v>37.005152535034149</v>
      </c>
      <c r="AZ55" s="30">
        <v>36.909163436736392</v>
      </c>
      <c r="BA55" s="31">
        <v>36.813634721467288</v>
      </c>
    </row>
    <row r="56" spans="1:53" x14ac:dyDescent="0.25">
      <c r="A56" s="27" t="s">
        <v>312</v>
      </c>
      <c r="B56" s="28" t="s">
        <v>313</v>
      </c>
      <c r="C56" s="29">
        <v>523.74128611336732</v>
      </c>
      <c r="D56" s="30">
        <v>621.29864000000009</v>
      </c>
      <c r="E56" s="30">
        <v>534.52298000000008</v>
      </c>
      <c r="F56" s="30">
        <v>409.49931000000004</v>
      </c>
      <c r="G56" s="30">
        <v>399.7109999999999</v>
      </c>
      <c r="H56" s="30">
        <v>388.22002965245275</v>
      </c>
      <c r="I56" s="30">
        <v>446.75134000000008</v>
      </c>
      <c r="J56" s="30">
        <v>424.45007999999996</v>
      </c>
      <c r="K56" s="30">
        <v>393.99998999999997</v>
      </c>
      <c r="L56" s="30">
        <v>299.90333000000004</v>
      </c>
      <c r="M56" s="30">
        <v>339.87748714375005</v>
      </c>
      <c r="N56" s="30">
        <v>297.36379399882509</v>
      </c>
      <c r="O56" s="30">
        <v>274.91162857431277</v>
      </c>
      <c r="P56" s="30">
        <v>336.29555000063749</v>
      </c>
      <c r="Q56" s="30">
        <v>359.58244320332227</v>
      </c>
      <c r="R56" s="30">
        <v>339.0656350428718</v>
      </c>
      <c r="S56" s="30">
        <v>230.50900546938016</v>
      </c>
      <c r="T56" s="30">
        <v>218.55365126455129</v>
      </c>
      <c r="U56" s="30">
        <v>199.15028740846145</v>
      </c>
      <c r="V56" s="30">
        <v>195.39686705389872</v>
      </c>
      <c r="W56" s="30">
        <v>192.69732061284864</v>
      </c>
      <c r="X56" s="30">
        <v>192.11743650016436</v>
      </c>
      <c r="Y56" s="30">
        <v>190.36695598288449</v>
      </c>
      <c r="Z56" s="30">
        <v>187.85342004590507</v>
      </c>
      <c r="AA56" s="30">
        <v>187.918138161565</v>
      </c>
      <c r="AB56" s="30">
        <v>189.3489701637061</v>
      </c>
      <c r="AC56" s="30">
        <v>192.34513001217567</v>
      </c>
      <c r="AD56" s="30">
        <v>195.75146007251769</v>
      </c>
      <c r="AE56" s="30">
        <v>199.28208287585767</v>
      </c>
      <c r="AF56" s="30">
        <v>201.51933594609784</v>
      </c>
      <c r="AG56" s="30">
        <v>202.0264989751181</v>
      </c>
      <c r="AH56" s="30">
        <v>203.37818235483357</v>
      </c>
      <c r="AI56" s="30">
        <v>203.64744676840687</v>
      </c>
      <c r="AJ56" s="30">
        <v>199.53673600958371</v>
      </c>
      <c r="AK56" s="30">
        <v>194.02125607638379</v>
      </c>
      <c r="AL56" s="30">
        <v>188.57432324701165</v>
      </c>
      <c r="AM56" s="30">
        <v>184.23916650823722</v>
      </c>
      <c r="AN56" s="30">
        <v>179.21810167367576</v>
      </c>
      <c r="AO56" s="30">
        <v>173.37365950974493</v>
      </c>
      <c r="AP56" s="30">
        <v>167.69275046833249</v>
      </c>
      <c r="AQ56" s="30">
        <v>162.08470818797983</v>
      </c>
      <c r="AR56" s="30">
        <v>156.84273981327189</v>
      </c>
      <c r="AS56" s="30">
        <v>151.41150991991771</v>
      </c>
      <c r="AT56" s="30">
        <v>145.58552581279039</v>
      </c>
      <c r="AU56" s="30">
        <v>139.12796699011434</v>
      </c>
      <c r="AV56" s="30">
        <v>133.03339020908956</v>
      </c>
      <c r="AW56" s="30">
        <v>126.88870737164012</v>
      </c>
      <c r="AX56" s="30">
        <v>126.45259511997438</v>
      </c>
      <c r="AY56" s="30">
        <v>126.643943102652</v>
      </c>
      <c r="AZ56" s="30">
        <v>126.31543647396602</v>
      </c>
      <c r="BA56" s="31">
        <v>125.98850542916739</v>
      </c>
    </row>
    <row r="57" spans="1:53" x14ac:dyDescent="0.25">
      <c r="A57" s="27" t="s">
        <v>314</v>
      </c>
      <c r="B57" s="28" t="s">
        <v>315</v>
      </c>
      <c r="C57" s="29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1">
        <v>0</v>
      </c>
    </row>
    <row r="58" spans="1:53" x14ac:dyDescent="0.25">
      <c r="A58" s="27" t="s">
        <v>108</v>
      </c>
      <c r="B58" s="28" t="s">
        <v>316</v>
      </c>
      <c r="C58" s="29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1">
        <v>0</v>
      </c>
    </row>
    <row r="59" spans="1:53" x14ac:dyDescent="0.25">
      <c r="A59" s="17" t="s">
        <v>201</v>
      </c>
      <c r="B59" s="18" t="s">
        <v>317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1">
        <v>0</v>
      </c>
    </row>
    <row r="60" spans="1:53" x14ac:dyDescent="0.25">
      <c r="A60" s="17" t="s">
        <v>318</v>
      </c>
      <c r="B60" s="18" t="s">
        <v>319</v>
      </c>
      <c r="C60" s="19">
        <v>2438.8554504633598</v>
      </c>
      <c r="D60" s="20">
        <v>2274.8999999999996</v>
      </c>
      <c r="E60" s="20">
        <v>2084.3000000000002</v>
      </c>
      <c r="F60" s="20">
        <v>1810.3</v>
      </c>
      <c r="G60" s="20">
        <v>1257.5999999999999</v>
      </c>
      <c r="H60" s="20">
        <v>1267.9850960160484</v>
      </c>
      <c r="I60" s="20">
        <v>1244.6999999999996</v>
      </c>
      <c r="J60" s="20">
        <v>1337.9475899999998</v>
      </c>
      <c r="K60" s="20">
        <v>1465.4523299999996</v>
      </c>
      <c r="L60" s="20">
        <v>1206.4000000000001</v>
      </c>
      <c r="M60" s="20">
        <v>1266.3848272417929</v>
      </c>
      <c r="N60" s="20">
        <v>1206.0523550205414</v>
      </c>
      <c r="O60" s="20">
        <v>1225.7571414923079</v>
      </c>
      <c r="P60" s="20">
        <v>1187.0641062386501</v>
      </c>
      <c r="Q60" s="20">
        <v>1160.1222878706608</v>
      </c>
      <c r="R60" s="20">
        <v>1152.2403745103695</v>
      </c>
      <c r="S60" s="20">
        <v>1175.9720397259425</v>
      </c>
      <c r="T60" s="20">
        <v>1199.9363628565752</v>
      </c>
      <c r="U60" s="20">
        <v>1231.6352374123101</v>
      </c>
      <c r="V60" s="20">
        <v>1257.5076049978213</v>
      </c>
      <c r="W60" s="20">
        <v>1294.9504923166751</v>
      </c>
      <c r="X60" s="20">
        <v>1316.5681060785059</v>
      </c>
      <c r="Y60" s="20">
        <v>1288.4360667245942</v>
      </c>
      <c r="Z60" s="20">
        <v>1390.010520327008</v>
      </c>
      <c r="AA60" s="20">
        <v>1444.7088067648026</v>
      </c>
      <c r="AB60" s="20">
        <v>1454.0111078062996</v>
      </c>
      <c r="AC60" s="20">
        <v>1507.3851866690757</v>
      </c>
      <c r="AD60" s="20">
        <v>1566.1903695352955</v>
      </c>
      <c r="AE60" s="20">
        <v>1651.8395456091323</v>
      </c>
      <c r="AF60" s="20">
        <v>1722.4114859621473</v>
      </c>
      <c r="AG60" s="20">
        <v>1751.7819326151425</v>
      </c>
      <c r="AH60" s="20">
        <v>1805.7205740879454</v>
      </c>
      <c r="AI60" s="20">
        <v>1876.5505661822265</v>
      </c>
      <c r="AJ60" s="20">
        <v>1955.1901010497481</v>
      </c>
      <c r="AK60" s="20">
        <v>2017.8555932639292</v>
      </c>
      <c r="AL60" s="20">
        <v>2232.6247494478785</v>
      </c>
      <c r="AM60" s="20">
        <v>2267.2230540775872</v>
      </c>
      <c r="AN60" s="20">
        <v>2401.1112270889225</v>
      </c>
      <c r="AO60" s="20">
        <v>2525.2106978233537</v>
      </c>
      <c r="AP60" s="20">
        <v>2636.8458625526596</v>
      </c>
      <c r="AQ60" s="20">
        <v>2751.9102728077514</v>
      </c>
      <c r="AR60" s="20">
        <v>2970.4268486142068</v>
      </c>
      <c r="AS60" s="20">
        <v>3050.0207989364403</v>
      </c>
      <c r="AT60" s="20">
        <v>3256.0575726086349</v>
      </c>
      <c r="AU60" s="20">
        <v>3356.5913175472397</v>
      </c>
      <c r="AV60" s="20">
        <v>3442.1177065863058</v>
      </c>
      <c r="AW60" s="20">
        <v>3528.9057611090216</v>
      </c>
      <c r="AX60" s="20">
        <v>3628.1695816561582</v>
      </c>
      <c r="AY60" s="20">
        <v>3745.2238685785924</v>
      </c>
      <c r="AZ60" s="20">
        <v>3872.0136572477431</v>
      </c>
      <c r="BA60" s="21">
        <v>3983.7625017047408</v>
      </c>
    </row>
    <row r="61" spans="1:53" x14ac:dyDescent="0.25">
      <c r="A61" s="17" t="s">
        <v>320</v>
      </c>
      <c r="B61" s="18" t="s">
        <v>321</v>
      </c>
      <c r="C61" s="19">
        <v>584.55136089806774</v>
      </c>
      <c r="D61" s="20">
        <v>485.70029999999986</v>
      </c>
      <c r="E61" s="20">
        <v>500.18970999999999</v>
      </c>
      <c r="F61" s="20">
        <v>515.39929999999993</v>
      </c>
      <c r="G61" s="20">
        <v>523.69750999999997</v>
      </c>
      <c r="H61" s="20">
        <v>574.75874761259502</v>
      </c>
      <c r="I61" s="20">
        <v>734.60063999999988</v>
      </c>
      <c r="J61" s="20">
        <v>975.30034999999975</v>
      </c>
      <c r="K61" s="20">
        <v>2044.2993099999997</v>
      </c>
      <c r="L61" s="20">
        <v>2310.9983699999998</v>
      </c>
      <c r="M61" s="20">
        <v>2812.7218094803129</v>
      </c>
      <c r="N61" s="20">
        <v>2605.7848573509546</v>
      </c>
      <c r="O61" s="20">
        <v>2668.6490934433091</v>
      </c>
      <c r="P61" s="20">
        <v>3312.7931666003396</v>
      </c>
      <c r="Q61" s="20">
        <v>3537.8325669277847</v>
      </c>
      <c r="R61" s="20">
        <v>3765.9781389804812</v>
      </c>
      <c r="S61" s="20">
        <v>4014.8850444924656</v>
      </c>
      <c r="T61" s="20">
        <v>4160.8280615704471</v>
      </c>
      <c r="U61" s="20">
        <v>4359.0436445127025</v>
      </c>
      <c r="V61" s="20">
        <v>4523.7172076918914</v>
      </c>
      <c r="W61" s="20">
        <v>4713.2824568574597</v>
      </c>
      <c r="X61" s="20">
        <v>4849.1854584914672</v>
      </c>
      <c r="Y61" s="20">
        <v>4950.7086795630803</v>
      </c>
      <c r="Z61" s="20">
        <v>5139.2338741776748</v>
      </c>
      <c r="AA61" s="20">
        <v>5051.1424685811635</v>
      </c>
      <c r="AB61" s="20">
        <v>5141.7650118559795</v>
      </c>
      <c r="AC61" s="20">
        <v>5230.6563380203379</v>
      </c>
      <c r="AD61" s="20">
        <v>5271.5304052538941</v>
      </c>
      <c r="AE61" s="20">
        <v>5470.9964696779807</v>
      </c>
      <c r="AF61" s="20">
        <v>5425.6084603483368</v>
      </c>
      <c r="AG61" s="20">
        <v>5393.4465089735913</v>
      </c>
      <c r="AH61" s="20">
        <v>5486.2078014308054</v>
      </c>
      <c r="AI61" s="20">
        <v>5653.9694631407501</v>
      </c>
      <c r="AJ61" s="20">
        <v>5832.9926017504968</v>
      </c>
      <c r="AK61" s="20">
        <v>5973.9741867426319</v>
      </c>
      <c r="AL61" s="20">
        <v>6166.2379752163024</v>
      </c>
      <c r="AM61" s="20">
        <v>6258.2785560831289</v>
      </c>
      <c r="AN61" s="20">
        <v>6358.6170568460557</v>
      </c>
      <c r="AO61" s="20">
        <v>6468.697407227497</v>
      </c>
      <c r="AP61" s="20">
        <v>6575.7656114617412</v>
      </c>
      <c r="AQ61" s="20">
        <v>6688.0974918098236</v>
      </c>
      <c r="AR61" s="20">
        <v>6809.1120662901958</v>
      </c>
      <c r="AS61" s="20">
        <v>6934.3713845556786</v>
      </c>
      <c r="AT61" s="20">
        <v>7099.0372331961653</v>
      </c>
      <c r="AU61" s="20">
        <v>7266.5932987808674</v>
      </c>
      <c r="AV61" s="20">
        <v>7424.237791195661</v>
      </c>
      <c r="AW61" s="20">
        <v>7609.8376272908599</v>
      </c>
      <c r="AX61" s="20">
        <v>7850.5647487805709</v>
      </c>
      <c r="AY61" s="20">
        <v>8062.0205781827353</v>
      </c>
      <c r="AZ61" s="20">
        <v>8389.7313520312891</v>
      </c>
      <c r="BA61" s="21">
        <v>8735.5405837550807</v>
      </c>
    </row>
    <row r="62" spans="1:53" x14ac:dyDescent="0.25">
      <c r="A62" s="22" t="s">
        <v>322</v>
      </c>
      <c r="B62" s="23" t="s">
        <v>323</v>
      </c>
      <c r="C62" s="24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6">
        <v>0</v>
      </c>
    </row>
    <row r="63" spans="1:53" x14ac:dyDescent="0.25">
      <c r="A63" s="22" t="s">
        <v>324</v>
      </c>
      <c r="B63" s="23" t="s">
        <v>325</v>
      </c>
      <c r="C63" s="24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6">
        <v>0</v>
      </c>
    </row>
    <row r="64" spans="1:53" x14ac:dyDescent="0.25">
      <c r="A64" s="22" t="s">
        <v>326</v>
      </c>
      <c r="B64" s="23" t="s">
        <v>327</v>
      </c>
      <c r="C64" s="24">
        <v>11.20187255182964</v>
      </c>
      <c r="D64" s="25">
        <v>13.199999999999998</v>
      </c>
      <c r="E64" s="25">
        <v>16.100000000000001</v>
      </c>
      <c r="F64" s="25">
        <v>19.800000000000004</v>
      </c>
      <c r="G64" s="25">
        <v>24.599999999999998</v>
      </c>
      <c r="H64" s="25">
        <v>29.354160695519202</v>
      </c>
      <c r="I64" s="25">
        <v>36.299999999999983</v>
      </c>
      <c r="J64" s="25">
        <v>44.900000000000006</v>
      </c>
      <c r="K64" s="25">
        <v>29.499999999999986</v>
      </c>
      <c r="L64" s="25">
        <v>33.200000000000003</v>
      </c>
      <c r="M64" s="25">
        <v>39.170727046909313</v>
      </c>
      <c r="N64" s="25">
        <v>44.401452183051475</v>
      </c>
      <c r="O64" s="25">
        <v>47.769179325499188</v>
      </c>
      <c r="P64" s="25">
        <v>47.888602273813142</v>
      </c>
      <c r="Q64" s="25">
        <v>49.560523550205282</v>
      </c>
      <c r="R64" s="25">
        <v>50.683099264354588</v>
      </c>
      <c r="S64" s="25">
        <v>63.877004153247647</v>
      </c>
      <c r="T64" s="25">
        <v>76.067880860603978</v>
      </c>
      <c r="U64" s="25">
        <v>88.588016881764545</v>
      </c>
      <c r="V64" s="25">
        <v>100.78922624229308</v>
      </c>
      <c r="W64" s="25">
        <v>112.3913443698341</v>
      </c>
      <c r="X64" s="25">
        <v>126.09722115660539</v>
      </c>
      <c r="Y64" s="25">
        <v>138.71591279798088</v>
      </c>
      <c r="Z64" s="25">
        <v>154.03672679948338</v>
      </c>
      <c r="AA64" s="25">
        <v>171.32952444697719</v>
      </c>
      <c r="AB64" s="25">
        <v>187.67787885075325</v>
      </c>
      <c r="AC64" s="25">
        <v>204.29697010933074</v>
      </c>
      <c r="AD64" s="25">
        <v>222.58239033211109</v>
      </c>
      <c r="AE64" s="25">
        <v>243.07930782482268</v>
      </c>
      <c r="AF64" s="25">
        <v>265.11849083224473</v>
      </c>
      <c r="AG64" s="25">
        <v>287.72311273026759</v>
      </c>
      <c r="AH64" s="25">
        <v>310.26249256830397</v>
      </c>
      <c r="AI64" s="25">
        <v>326.20737898985368</v>
      </c>
      <c r="AJ64" s="25">
        <v>346.68179874749853</v>
      </c>
      <c r="AK64" s="25">
        <v>367.94840632502502</v>
      </c>
      <c r="AL64" s="25">
        <v>390.88133586453029</v>
      </c>
      <c r="AM64" s="25">
        <v>412.29515373652475</v>
      </c>
      <c r="AN64" s="25">
        <v>434.69647060123469</v>
      </c>
      <c r="AO64" s="25">
        <v>452.78507400166995</v>
      </c>
      <c r="AP64" s="25">
        <v>471.67186925554188</v>
      </c>
      <c r="AQ64" s="25">
        <v>491.12202480017925</v>
      </c>
      <c r="AR64" s="25">
        <v>511.26584828755318</v>
      </c>
      <c r="AS64" s="25">
        <v>531.51317540098444</v>
      </c>
      <c r="AT64" s="25">
        <v>551.57075886075347</v>
      </c>
      <c r="AU64" s="25">
        <v>570.37212011394161</v>
      </c>
      <c r="AV64" s="25">
        <v>589.74810873682111</v>
      </c>
      <c r="AW64" s="25">
        <v>607.70174472904398</v>
      </c>
      <c r="AX64" s="25">
        <v>625.02536457204678</v>
      </c>
      <c r="AY64" s="25">
        <v>641.57725760508731</v>
      </c>
      <c r="AZ64" s="25">
        <v>660.69968898994716</v>
      </c>
      <c r="BA64" s="26">
        <v>679.40655188889752</v>
      </c>
    </row>
    <row r="65" spans="1:53" x14ac:dyDescent="0.25">
      <c r="A65" s="27" t="s">
        <v>185</v>
      </c>
      <c r="B65" s="28" t="s">
        <v>328</v>
      </c>
      <c r="C65" s="29">
        <v>11.20187255182964</v>
      </c>
      <c r="D65" s="30">
        <v>13.199999999999998</v>
      </c>
      <c r="E65" s="30">
        <v>16.100000000000001</v>
      </c>
      <c r="F65" s="30">
        <v>19.800000000000004</v>
      </c>
      <c r="G65" s="30">
        <v>24.599999999999998</v>
      </c>
      <c r="H65" s="30">
        <v>29.354160695519202</v>
      </c>
      <c r="I65" s="30">
        <v>36.299999999999983</v>
      </c>
      <c r="J65" s="30">
        <v>44.900000000000006</v>
      </c>
      <c r="K65" s="30">
        <v>29.499999999999986</v>
      </c>
      <c r="L65" s="30">
        <v>33.200000000000003</v>
      </c>
      <c r="M65" s="30">
        <v>39.170727046909313</v>
      </c>
      <c r="N65" s="30">
        <v>44.401452183051475</v>
      </c>
      <c r="O65" s="30">
        <v>47.769179325499188</v>
      </c>
      <c r="P65" s="30">
        <v>47.888602273813142</v>
      </c>
      <c r="Q65" s="30">
        <v>49.560523550205282</v>
      </c>
      <c r="R65" s="30">
        <v>50.683099264354588</v>
      </c>
      <c r="S65" s="30">
        <v>63.877004153247647</v>
      </c>
      <c r="T65" s="30">
        <v>76.067880860603978</v>
      </c>
      <c r="U65" s="30">
        <v>88.588016881764545</v>
      </c>
      <c r="V65" s="30">
        <v>100.78922624229308</v>
      </c>
      <c r="W65" s="30">
        <v>112.3913443698341</v>
      </c>
      <c r="X65" s="30">
        <v>126.09722115660539</v>
      </c>
      <c r="Y65" s="30">
        <v>138.71591279798088</v>
      </c>
      <c r="Z65" s="30">
        <v>154.03672679948338</v>
      </c>
      <c r="AA65" s="30">
        <v>171.32952444697719</v>
      </c>
      <c r="AB65" s="30">
        <v>187.67787885075325</v>
      </c>
      <c r="AC65" s="30">
        <v>204.29697010933074</v>
      </c>
      <c r="AD65" s="30">
        <v>222.58239033211109</v>
      </c>
      <c r="AE65" s="30">
        <v>243.07930782482268</v>
      </c>
      <c r="AF65" s="30">
        <v>265.11849083224473</v>
      </c>
      <c r="AG65" s="30">
        <v>287.72311273026759</v>
      </c>
      <c r="AH65" s="30">
        <v>310.26249256830397</v>
      </c>
      <c r="AI65" s="30">
        <v>326.20737898985368</v>
      </c>
      <c r="AJ65" s="30">
        <v>346.68179874749853</v>
      </c>
      <c r="AK65" s="30">
        <v>367.94840632502502</v>
      </c>
      <c r="AL65" s="30">
        <v>390.88133586453029</v>
      </c>
      <c r="AM65" s="30">
        <v>412.29515373652475</v>
      </c>
      <c r="AN65" s="30">
        <v>434.69647060123469</v>
      </c>
      <c r="AO65" s="30">
        <v>452.78507400166995</v>
      </c>
      <c r="AP65" s="30">
        <v>471.67186925554188</v>
      </c>
      <c r="AQ65" s="30">
        <v>491.12202480017925</v>
      </c>
      <c r="AR65" s="30">
        <v>511.26584828755318</v>
      </c>
      <c r="AS65" s="30">
        <v>531.51317540098444</v>
      </c>
      <c r="AT65" s="30">
        <v>551.57075886075347</v>
      </c>
      <c r="AU65" s="30">
        <v>570.37212011394161</v>
      </c>
      <c r="AV65" s="30">
        <v>589.74810873682111</v>
      </c>
      <c r="AW65" s="30">
        <v>607.70174472904398</v>
      </c>
      <c r="AX65" s="30">
        <v>625.02536457204678</v>
      </c>
      <c r="AY65" s="30">
        <v>641.57725760508731</v>
      </c>
      <c r="AZ65" s="30">
        <v>660.69968898994716</v>
      </c>
      <c r="BA65" s="31">
        <v>679.40655188889752</v>
      </c>
    </row>
    <row r="66" spans="1:53" x14ac:dyDescent="0.25">
      <c r="A66" s="27" t="s">
        <v>329</v>
      </c>
      <c r="B66" s="28" t="s">
        <v>330</v>
      </c>
      <c r="C66" s="29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1">
        <v>0</v>
      </c>
    </row>
    <row r="67" spans="1:53" x14ac:dyDescent="0.25">
      <c r="A67" s="22" t="s">
        <v>331</v>
      </c>
      <c r="B67" s="23" t="s">
        <v>332</v>
      </c>
      <c r="C67" s="24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6">
        <v>0</v>
      </c>
    </row>
    <row r="68" spans="1:53" x14ac:dyDescent="0.25">
      <c r="A68" s="22" t="s">
        <v>333</v>
      </c>
      <c r="B68" s="23" t="s">
        <v>334</v>
      </c>
      <c r="C68" s="24">
        <v>572.56129688736746</v>
      </c>
      <c r="D68" s="25">
        <v>471.70029999999997</v>
      </c>
      <c r="E68" s="25">
        <v>483.2897099999999</v>
      </c>
      <c r="F68" s="25">
        <v>494.79929999999996</v>
      </c>
      <c r="G68" s="25">
        <v>498.29750999999999</v>
      </c>
      <c r="H68" s="25">
        <v>544.61639545820526</v>
      </c>
      <c r="I68" s="25">
        <v>697.50063999999998</v>
      </c>
      <c r="J68" s="25">
        <v>929.60034999999982</v>
      </c>
      <c r="K68" s="25">
        <v>2013.9993099999995</v>
      </c>
      <c r="L68" s="25">
        <v>2276.9983699999998</v>
      </c>
      <c r="M68" s="25">
        <v>2772.7628909745326</v>
      </c>
      <c r="N68" s="25">
        <v>2560.5952137090326</v>
      </c>
      <c r="O68" s="25">
        <v>2620.0917226589395</v>
      </c>
      <c r="P68" s="25">
        <v>3264.1163728676565</v>
      </c>
      <c r="Q68" s="25">
        <v>3487.4838519187088</v>
      </c>
      <c r="R68" s="25">
        <v>3714.506848257256</v>
      </c>
      <c r="S68" s="25">
        <v>3950.2076489615129</v>
      </c>
      <c r="T68" s="25">
        <v>4083.9768709374957</v>
      </c>
      <c r="U68" s="25">
        <v>4269.8017917302441</v>
      </c>
      <c r="V68" s="25">
        <v>4422.3312138837573</v>
      </c>
      <c r="W68" s="25">
        <v>4600.3144123608199</v>
      </c>
      <c r="X68" s="25">
        <v>4722.5059242690368</v>
      </c>
      <c r="Y68" s="25">
        <v>4811.458221715744</v>
      </c>
      <c r="Z68" s="25">
        <v>4984.7052783069485</v>
      </c>
      <c r="AA68" s="25">
        <v>4879.3436560650352</v>
      </c>
      <c r="AB68" s="25">
        <v>4953.6118534905418</v>
      </c>
      <c r="AC68" s="25">
        <v>5025.8856336698364</v>
      </c>
      <c r="AD68" s="25">
        <v>5048.4487618045387</v>
      </c>
      <c r="AE68" s="25">
        <v>5227.396840808693</v>
      </c>
      <c r="AF68" s="25">
        <v>5159.9345067499526</v>
      </c>
      <c r="AG68" s="25">
        <v>5105.1572993555765</v>
      </c>
      <c r="AH68" s="25">
        <v>5175.318839431774</v>
      </c>
      <c r="AI68" s="25">
        <v>5327.0854399280852</v>
      </c>
      <c r="AJ68" s="25">
        <v>5485.5717997979837</v>
      </c>
      <c r="AK68" s="25">
        <v>5605.2078094962108</v>
      </c>
      <c r="AL68" s="25">
        <v>5774.4126929890799</v>
      </c>
      <c r="AM68" s="25">
        <v>5844.9475007805941</v>
      </c>
      <c r="AN68" s="25">
        <v>5922.8175267237011</v>
      </c>
      <c r="AO68" s="25">
        <v>6014.7460025789851</v>
      </c>
      <c r="AP68" s="25">
        <v>6102.865801111986</v>
      </c>
      <c r="AQ68" s="25">
        <v>6195.6655067128904</v>
      </c>
      <c r="AR68" s="25">
        <v>6296.4989205803286</v>
      </c>
      <c r="AS68" s="25">
        <v>6401.472433486686</v>
      </c>
      <c r="AT68" s="25">
        <v>6546.039664889694</v>
      </c>
      <c r="AU68" s="25">
        <v>6694.7587778124198</v>
      </c>
      <c r="AV68" s="25">
        <v>6833.0038270521636</v>
      </c>
      <c r="AW68" s="25">
        <v>7000.6318383308944</v>
      </c>
      <c r="AX68" s="25">
        <v>7224.0189544710556</v>
      </c>
      <c r="AY68" s="25">
        <v>7418.9043127524819</v>
      </c>
      <c r="AZ68" s="25">
        <v>7727.4769911827916</v>
      </c>
      <c r="BA68" s="26">
        <v>8054.5657527850271</v>
      </c>
    </row>
    <row r="69" spans="1:53" x14ac:dyDescent="0.25">
      <c r="A69" s="27" t="s">
        <v>335</v>
      </c>
      <c r="B69" s="28" t="s">
        <v>336</v>
      </c>
      <c r="C69" s="29">
        <v>497.89808088244877</v>
      </c>
      <c r="D69" s="30">
        <v>395.91631999999998</v>
      </c>
      <c r="E69" s="30">
        <v>395.91803999999996</v>
      </c>
      <c r="F69" s="30">
        <v>395.99999999999994</v>
      </c>
      <c r="G69" s="30">
        <v>396.92041</v>
      </c>
      <c r="H69" s="30">
        <v>390.36296328522167</v>
      </c>
      <c r="I69" s="30">
        <v>439.23730999999987</v>
      </c>
      <c r="J69" s="30">
        <v>498.30016999999987</v>
      </c>
      <c r="K69" s="30">
        <v>1134.5559699999997</v>
      </c>
      <c r="L69" s="30">
        <v>1206.5461599999996</v>
      </c>
      <c r="M69" s="30">
        <v>1533.9404964022947</v>
      </c>
      <c r="N69" s="30">
        <v>1395.6134765164984</v>
      </c>
      <c r="O69" s="30">
        <v>1621.8500737095812</v>
      </c>
      <c r="P69" s="30">
        <v>2129.7019826769065</v>
      </c>
      <c r="Q69" s="30">
        <v>2193.3214758931008</v>
      </c>
      <c r="R69" s="30">
        <v>2590.8087554118474</v>
      </c>
      <c r="S69" s="30">
        <v>2716.7705961685283</v>
      </c>
      <c r="T69" s="30">
        <v>2758.294573439839</v>
      </c>
      <c r="U69" s="30">
        <v>2854.6482919191071</v>
      </c>
      <c r="V69" s="30">
        <v>2924.2047668393884</v>
      </c>
      <c r="W69" s="30">
        <v>3016.3566638609664</v>
      </c>
      <c r="X69" s="30">
        <v>3108.436022392727</v>
      </c>
      <c r="Y69" s="30">
        <v>3168.1812084598473</v>
      </c>
      <c r="Z69" s="30">
        <v>3312.4284898317583</v>
      </c>
      <c r="AA69" s="30">
        <v>3177.2672689077008</v>
      </c>
      <c r="AB69" s="30">
        <v>3217.2854680594037</v>
      </c>
      <c r="AC69" s="30">
        <v>3247.1197932889772</v>
      </c>
      <c r="AD69" s="30">
        <v>3220.8731011411501</v>
      </c>
      <c r="AE69" s="30">
        <v>3344.0238631156681</v>
      </c>
      <c r="AF69" s="30">
        <v>3218.0681189240577</v>
      </c>
      <c r="AG69" s="30">
        <v>3096.4275591313253</v>
      </c>
      <c r="AH69" s="30">
        <v>3106.0896967847602</v>
      </c>
      <c r="AI69" s="30">
        <v>3193.2845709372323</v>
      </c>
      <c r="AJ69" s="30">
        <v>3284.0678912098033</v>
      </c>
      <c r="AK69" s="30">
        <v>3332.9818682128766</v>
      </c>
      <c r="AL69" s="30">
        <v>3431.0019057614923</v>
      </c>
      <c r="AM69" s="30">
        <v>3434.6422529068204</v>
      </c>
      <c r="AN69" s="30">
        <v>3437.8126127686673</v>
      </c>
      <c r="AO69" s="30">
        <v>3449.9853340698269</v>
      </c>
      <c r="AP69" s="30">
        <v>3456.9453867106486</v>
      </c>
      <c r="AQ69" s="30">
        <v>3462.2687153175593</v>
      </c>
      <c r="AR69" s="30">
        <v>3473.7417771328865</v>
      </c>
      <c r="AS69" s="30">
        <v>3476.3155058104103</v>
      </c>
      <c r="AT69" s="30">
        <v>3510.7105742107447</v>
      </c>
      <c r="AU69" s="30">
        <v>3528.1325120294077</v>
      </c>
      <c r="AV69" s="30">
        <v>3536.9964722376972</v>
      </c>
      <c r="AW69" s="30">
        <v>3545.4159471446519</v>
      </c>
      <c r="AX69" s="30">
        <v>3556.7098397068053</v>
      </c>
      <c r="AY69" s="30">
        <v>3568.0348264242484</v>
      </c>
      <c r="AZ69" s="30">
        <v>3598.462723263237</v>
      </c>
      <c r="BA69" s="31">
        <v>3615.8113889047745</v>
      </c>
    </row>
    <row r="70" spans="1:53" x14ac:dyDescent="0.25">
      <c r="A70" s="27" t="s">
        <v>163</v>
      </c>
      <c r="B70" s="28" t="s">
        <v>337</v>
      </c>
      <c r="C70" s="29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6.6753823423378461E-2</v>
      </c>
      <c r="Z70" s="30">
        <v>8.8151222474977448E-2</v>
      </c>
      <c r="AA70" s="30">
        <v>0.1091868923306233</v>
      </c>
      <c r="AB70" s="30">
        <v>0.12277655338588216</v>
      </c>
      <c r="AC70" s="30">
        <v>0.14506509160090361</v>
      </c>
      <c r="AD70" s="30">
        <v>0.17259565861846513</v>
      </c>
      <c r="AE70" s="30">
        <v>0.20553462250434454</v>
      </c>
      <c r="AF70" s="30">
        <v>0.2878551895163039</v>
      </c>
      <c r="AG70" s="30">
        <v>0.39356438391755605</v>
      </c>
      <c r="AH70" s="30">
        <v>0.47023719986377444</v>
      </c>
      <c r="AI70" s="30">
        <v>0.78191531871200093</v>
      </c>
      <c r="AJ70" s="30">
        <v>1.1263109878730551</v>
      </c>
      <c r="AK70" s="30">
        <v>1.7552814913632424</v>
      </c>
      <c r="AL70" s="30">
        <v>2.4273340025047569</v>
      </c>
      <c r="AM70" s="30">
        <v>2.9094690690032796</v>
      </c>
      <c r="AN70" s="30">
        <v>4.1722043581166055</v>
      </c>
      <c r="AO70" s="30">
        <v>5.7025457318036832</v>
      </c>
      <c r="AP70" s="30">
        <v>7.3493870765227154</v>
      </c>
      <c r="AQ70" s="30">
        <v>9.5251668746149587</v>
      </c>
      <c r="AR70" s="30">
        <v>11.084244801446713</v>
      </c>
      <c r="AS70" s="30">
        <v>13.776421164624995</v>
      </c>
      <c r="AT70" s="30">
        <v>16.971680265559073</v>
      </c>
      <c r="AU70" s="30">
        <v>22.279311918249931</v>
      </c>
      <c r="AV70" s="30">
        <v>25.042578640095993</v>
      </c>
      <c r="AW70" s="30">
        <v>30.423973704793561</v>
      </c>
      <c r="AX70" s="30">
        <v>44.106227433584571</v>
      </c>
      <c r="AY70" s="30">
        <v>49.556831077122389</v>
      </c>
      <c r="AZ70" s="30">
        <v>68.114569592043949</v>
      </c>
      <c r="BA70" s="31">
        <v>88.073341835398736</v>
      </c>
    </row>
    <row r="71" spans="1:53" x14ac:dyDescent="0.25">
      <c r="A71" s="27" t="s">
        <v>338</v>
      </c>
      <c r="B71" s="28" t="s">
        <v>339</v>
      </c>
      <c r="C71" s="29">
        <v>55.818277608283736</v>
      </c>
      <c r="D71" s="30">
        <v>57.287889999999976</v>
      </c>
      <c r="E71" s="30">
        <v>60.887389999999989</v>
      </c>
      <c r="F71" s="30">
        <v>60.099999999999994</v>
      </c>
      <c r="G71" s="30">
        <v>61.487669999999994</v>
      </c>
      <c r="H71" s="30">
        <v>61.911569223525277</v>
      </c>
      <c r="I71" s="30">
        <v>53.992289999999983</v>
      </c>
      <c r="J71" s="30">
        <v>58.800019999999996</v>
      </c>
      <c r="K71" s="30">
        <v>59.002909999999957</v>
      </c>
      <c r="L71" s="30">
        <v>60.097319999999996</v>
      </c>
      <c r="M71" s="30">
        <v>68.571273454414182</v>
      </c>
      <c r="N71" s="30">
        <v>78.676571778976722</v>
      </c>
      <c r="O71" s="30">
        <v>82.211506031969677</v>
      </c>
      <c r="P71" s="30">
        <v>89.638224242000263</v>
      </c>
      <c r="Q71" s="30">
        <v>109.65413067709788</v>
      </c>
      <c r="R71" s="30">
        <v>158.6175321379699</v>
      </c>
      <c r="S71" s="30">
        <v>169.67844620187347</v>
      </c>
      <c r="T71" s="30">
        <v>182.5011135336178</v>
      </c>
      <c r="U71" s="30">
        <v>197.33959006437945</v>
      </c>
      <c r="V71" s="30">
        <v>209.88027299310608</v>
      </c>
      <c r="W71" s="30">
        <v>229.45482669208081</v>
      </c>
      <c r="X71" s="30">
        <v>252.02027225412181</v>
      </c>
      <c r="Y71" s="30">
        <v>274.74119534542109</v>
      </c>
      <c r="Z71" s="30">
        <v>298.32606219299259</v>
      </c>
      <c r="AA71" s="30">
        <v>319.14743086905486</v>
      </c>
      <c r="AB71" s="30">
        <v>343.91378303535146</v>
      </c>
      <c r="AC71" s="30">
        <v>371.30320242694688</v>
      </c>
      <c r="AD71" s="30">
        <v>402.31242722300601</v>
      </c>
      <c r="AE71" s="30">
        <v>434.11631636296784</v>
      </c>
      <c r="AF71" s="30">
        <v>470.93983636314829</v>
      </c>
      <c r="AG71" s="30">
        <v>515.74937499357429</v>
      </c>
      <c r="AH71" s="30">
        <v>559.86605049296145</v>
      </c>
      <c r="AI71" s="30">
        <v>604.24414875409173</v>
      </c>
      <c r="AJ71" s="30">
        <v>651.54273297977011</v>
      </c>
      <c r="AK71" s="30">
        <v>701.40854776391359</v>
      </c>
      <c r="AL71" s="30">
        <v>750.17982112543666</v>
      </c>
      <c r="AM71" s="30">
        <v>800.00856241943052</v>
      </c>
      <c r="AN71" s="30">
        <v>855.34139511144838</v>
      </c>
      <c r="AO71" s="30">
        <v>914.82705680236586</v>
      </c>
      <c r="AP71" s="30">
        <v>975.014531381908</v>
      </c>
      <c r="AQ71" s="30">
        <v>1038.5068338040203</v>
      </c>
      <c r="AR71" s="30">
        <v>1103.0911845179512</v>
      </c>
      <c r="AS71" s="30">
        <v>1173.6165697894128</v>
      </c>
      <c r="AT71" s="30">
        <v>1245.6622189402422</v>
      </c>
      <c r="AU71" s="30">
        <v>1325.9870658834041</v>
      </c>
      <c r="AV71" s="30">
        <v>1405.6248727184327</v>
      </c>
      <c r="AW71" s="30">
        <v>1494.282780767325</v>
      </c>
      <c r="AX71" s="30">
        <v>1591.8552651140083</v>
      </c>
      <c r="AY71" s="30">
        <v>1684.5217292639063</v>
      </c>
      <c r="AZ71" s="30">
        <v>1793.3441714935011</v>
      </c>
      <c r="BA71" s="31">
        <v>1902.6798114652279</v>
      </c>
    </row>
    <row r="72" spans="1:53" x14ac:dyDescent="0.25">
      <c r="A72" s="27" t="s">
        <v>340</v>
      </c>
      <c r="B72" s="28" t="s">
        <v>341</v>
      </c>
      <c r="C72" s="29">
        <v>18.844938396634909</v>
      </c>
      <c r="D72" s="30">
        <v>18.496089999999995</v>
      </c>
      <c r="E72" s="30">
        <v>23.795069999999992</v>
      </c>
      <c r="F72" s="30">
        <v>23.7</v>
      </c>
      <c r="G72" s="30">
        <v>23.795229999999997</v>
      </c>
      <c r="H72" s="30">
        <v>23.790092787879239</v>
      </c>
      <c r="I72" s="30">
        <v>23.796600000000002</v>
      </c>
      <c r="J72" s="30">
        <v>23.80001</v>
      </c>
      <c r="K72" s="30">
        <v>22.401099999999992</v>
      </c>
      <c r="L72" s="30">
        <v>22.299009999999992</v>
      </c>
      <c r="M72" s="30">
        <v>19.583965631689729</v>
      </c>
      <c r="N72" s="30">
        <v>23.359346580293622</v>
      </c>
      <c r="O72" s="30">
        <v>20.994745659500122</v>
      </c>
      <c r="P72" s="30">
        <v>21.209364009298199</v>
      </c>
      <c r="Q72" s="30">
        <v>16.45647846910002</v>
      </c>
      <c r="R72" s="30">
        <v>32.244190388358241</v>
      </c>
      <c r="S72" s="30">
        <v>33.296261336156782</v>
      </c>
      <c r="T72" s="30">
        <v>33.567428179909463</v>
      </c>
      <c r="U72" s="30">
        <v>33.53289058314985</v>
      </c>
      <c r="V72" s="30">
        <v>32.45811448038603</v>
      </c>
      <c r="W72" s="30">
        <v>32.705528576468858</v>
      </c>
      <c r="X72" s="30">
        <v>33.330597739579382</v>
      </c>
      <c r="Y72" s="30">
        <v>33.824745769197904</v>
      </c>
      <c r="Z72" s="30">
        <v>36.062991125137657</v>
      </c>
      <c r="AA72" s="30">
        <v>38.231719000204222</v>
      </c>
      <c r="AB72" s="30">
        <v>38.935129911277848</v>
      </c>
      <c r="AC72" s="30">
        <v>39.410140469250734</v>
      </c>
      <c r="AD72" s="30">
        <v>39.812150219824687</v>
      </c>
      <c r="AE72" s="30">
        <v>42.399554474971211</v>
      </c>
      <c r="AF72" s="30">
        <v>40.801237449761743</v>
      </c>
      <c r="AG72" s="30">
        <v>40.232446223938069</v>
      </c>
      <c r="AH72" s="30">
        <v>40.960693239756239</v>
      </c>
      <c r="AI72" s="30">
        <v>42.908944126975264</v>
      </c>
      <c r="AJ72" s="30">
        <v>44.891801781183673</v>
      </c>
      <c r="AK72" s="30">
        <v>46.150006937543303</v>
      </c>
      <c r="AL72" s="30">
        <v>48.276940390081045</v>
      </c>
      <c r="AM72" s="30">
        <v>48.953029968551149</v>
      </c>
      <c r="AN72" s="30">
        <v>49.375148390928473</v>
      </c>
      <c r="AO72" s="30">
        <v>49.820368391504381</v>
      </c>
      <c r="AP72" s="30">
        <v>50.225428835841768</v>
      </c>
      <c r="AQ72" s="30">
        <v>50.579154415329143</v>
      </c>
      <c r="AR72" s="30">
        <v>50.89784431432971</v>
      </c>
      <c r="AS72" s="30">
        <v>51.197657424105117</v>
      </c>
      <c r="AT72" s="30">
        <v>51.951168459148697</v>
      </c>
      <c r="AU72" s="30">
        <v>52.550344371759387</v>
      </c>
      <c r="AV72" s="30">
        <v>52.860029660440887</v>
      </c>
      <c r="AW72" s="30">
        <v>53.161312796663253</v>
      </c>
      <c r="AX72" s="30">
        <v>53.423143909605514</v>
      </c>
      <c r="AY72" s="30">
        <v>53.405522998511898</v>
      </c>
      <c r="AZ72" s="30">
        <v>53.470918886173934</v>
      </c>
      <c r="BA72" s="31">
        <v>53.689822406101612</v>
      </c>
    </row>
    <row r="73" spans="1:53" x14ac:dyDescent="0.25">
      <c r="A73" s="27" t="s">
        <v>342</v>
      </c>
      <c r="B73" s="28" t="s">
        <v>343</v>
      </c>
      <c r="C73" s="29">
        <v>0</v>
      </c>
      <c r="D73" s="30">
        <v>0</v>
      </c>
      <c r="E73" s="30">
        <v>2.6892099999999997</v>
      </c>
      <c r="F73" s="30">
        <v>14.999299999999996</v>
      </c>
      <c r="G73" s="30">
        <v>16.094199999999997</v>
      </c>
      <c r="H73" s="30">
        <v>68.551770161578986</v>
      </c>
      <c r="I73" s="30">
        <v>180.47444000000002</v>
      </c>
      <c r="J73" s="30">
        <v>348.70014999999989</v>
      </c>
      <c r="K73" s="30">
        <v>798.03933000000006</v>
      </c>
      <c r="L73" s="30">
        <v>988.05588000000012</v>
      </c>
      <c r="M73" s="30">
        <v>1150.6671554861343</v>
      </c>
      <c r="N73" s="30">
        <v>1062.9458188332637</v>
      </c>
      <c r="O73" s="30">
        <v>895.03539725788846</v>
      </c>
      <c r="P73" s="30">
        <v>1023.5668019394516</v>
      </c>
      <c r="Q73" s="30">
        <v>1168.0517668794103</v>
      </c>
      <c r="R73" s="30">
        <v>932.83637031908074</v>
      </c>
      <c r="S73" s="30">
        <v>1030.4623452549538</v>
      </c>
      <c r="T73" s="30">
        <v>1109.6137557841291</v>
      </c>
      <c r="U73" s="30">
        <v>1184.2810191636074</v>
      </c>
      <c r="V73" s="30">
        <v>1255.7880595708764</v>
      </c>
      <c r="W73" s="30">
        <v>1321.7973932313039</v>
      </c>
      <c r="X73" s="30">
        <v>1328.7190318826097</v>
      </c>
      <c r="Y73" s="30">
        <v>1334.6443183178553</v>
      </c>
      <c r="Z73" s="30">
        <v>1337.7995839345856</v>
      </c>
      <c r="AA73" s="30">
        <v>1344.5880503957455</v>
      </c>
      <c r="AB73" s="30">
        <v>1353.3546959311232</v>
      </c>
      <c r="AC73" s="30">
        <v>1367.9074323930599</v>
      </c>
      <c r="AD73" s="30">
        <v>1385.2784875619404</v>
      </c>
      <c r="AE73" s="30">
        <v>1406.6515722325821</v>
      </c>
      <c r="AF73" s="30">
        <v>1429.837458823469</v>
      </c>
      <c r="AG73" s="30">
        <v>1452.3543546228211</v>
      </c>
      <c r="AH73" s="30">
        <v>1467.9321617144331</v>
      </c>
      <c r="AI73" s="30">
        <v>1485.8658607910731</v>
      </c>
      <c r="AJ73" s="30">
        <v>1503.9430628393541</v>
      </c>
      <c r="AK73" s="30">
        <v>1522.9121050905139</v>
      </c>
      <c r="AL73" s="30">
        <v>1542.526691709566</v>
      </c>
      <c r="AM73" s="30">
        <v>1558.4341864167889</v>
      </c>
      <c r="AN73" s="30">
        <v>1576.1161660945395</v>
      </c>
      <c r="AO73" s="30">
        <v>1594.4106975834845</v>
      </c>
      <c r="AP73" s="30">
        <v>1613.331067107066</v>
      </c>
      <c r="AQ73" s="30">
        <v>1634.7856363013677</v>
      </c>
      <c r="AR73" s="30">
        <v>1657.6838698137144</v>
      </c>
      <c r="AS73" s="30">
        <v>1686.5662792981332</v>
      </c>
      <c r="AT73" s="30">
        <v>1720.744023014</v>
      </c>
      <c r="AU73" s="30">
        <v>1765.809543609598</v>
      </c>
      <c r="AV73" s="30">
        <v>1812.479873795498</v>
      </c>
      <c r="AW73" s="30">
        <v>1877.3478239174617</v>
      </c>
      <c r="AX73" s="30">
        <v>1977.9244783070519</v>
      </c>
      <c r="AY73" s="30">
        <v>2063.3854029886934</v>
      </c>
      <c r="AZ73" s="30">
        <v>2214.0846079478351</v>
      </c>
      <c r="BA73" s="31">
        <v>2394.3113881735248</v>
      </c>
    </row>
    <row r="74" spans="1:53" x14ac:dyDescent="0.25">
      <c r="A74" s="32" t="s">
        <v>344</v>
      </c>
      <c r="B74" s="33" t="s">
        <v>345</v>
      </c>
      <c r="C74" s="34">
        <v>0</v>
      </c>
      <c r="D74" s="35">
        <v>0</v>
      </c>
      <c r="E74" s="35">
        <v>0</v>
      </c>
      <c r="F74" s="35">
        <v>0</v>
      </c>
      <c r="G74" s="35">
        <v>0</v>
      </c>
      <c r="H74" s="35">
        <v>42.731398240292606</v>
      </c>
      <c r="I74" s="35">
        <v>47.893160000000009</v>
      </c>
      <c r="J74" s="35">
        <v>77.200040000000016</v>
      </c>
      <c r="K74" s="35">
        <v>105.10517</v>
      </c>
      <c r="L74" s="35">
        <v>162.74271999999999</v>
      </c>
      <c r="M74" s="35">
        <v>321.00898855000287</v>
      </c>
      <c r="N74" s="35">
        <v>331.87947923241813</v>
      </c>
      <c r="O74" s="35">
        <v>394.05155167966404</v>
      </c>
      <c r="P74" s="35">
        <v>417.74534313084354</v>
      </c>
      <c r="Q74" s="35">
        <v>413.89598480507453</v>
      </c>
      <c r="R74" s="35">
        <v>404.29437832511303</v>
      </c>
      <c r="S74" s="35">
        <v>410.65776075548212</v>
      </c>
      <c r="T74" s="35">
        <v>411.25076374294281</v>
      </c>
      <c r="U74" s="35">
        <v>410.40434203983597</v>
      </c>
      <c r="V74" s="35">
        <v>409.49015477931789</v>
      </c>
      <c r="W74" s="35">
        <v>408.77735180056646</v>
      </c>
      <c r="X74" s="35">
        <v>406.80560001453421</v>
      </c>
      <c r="Y74" s="35">
        <v>405.44855160437965</v>
      </c>
      <c r="Z74" s="35">
        <v>404.637061334598</v>
      </c>
      <c r="AA74" s="35">
        <v>405.87481797217413</v>
      </c>
      <c r="AB74" s="35">
        <v>409.08043754247933</v>
      </c>
      <c r="AC74" s="35">
        <v>414.93621027304374</v>
      </c>
      <c r="AD74" s="35">
        <v>422.44640965816035</v>
      </c>
      <c r="AE74" s="35">
        <v>431.40111305331783</v>
      </c>
      <c r="AF74" s="35">
        <v>441.21157459536619</v>
      </c>
      <c r="AG74" s="35">
        <v>451.4078177651171</v>
      </c>
      <c r="AH74" s="35">
        <v>460.52277117591632</v>
      </c>
      <c r="AI74" s="35">
        <v>469.60922989000505</v>
      </c>
      <c r="AJ74" s="35">
        <v>478.45744227078058</v>
      </c>
      <c r="AK74" s="35">
        <v>486.95285623148612</v>
      </c>
      <c r="AL74" s="35">
        <v>495.10628206743638</v>
      </c>
      <c r="AM74" s="35">
        <v>502.96213690926334</v>
      </c>
      <c r="AN74" s="35">
        <v>510.66733677376897</v>
      </c>
      <c r="AO74" s="35">
        <v>518.10551798426968</v>
      </c>
      <c r="AP74" s="35">
        <v>525.56721941892897</v>
      </c>
      <c r="AQ74" s="35">
        <v>533.18433939950023</v>
      </c>
      <c r="AR74" s="35">
        <v>541.31518171457355</v>
      </c>
      <c r="AS74" s="35">
        <v>549.72344812628228</v>
      </c>
      <c r="AT74" s="35">
        <v>558.61750190207022</v>
      </c>
      <c r="AU74" s="35">
        <v>567.92914597732022</v>
      </c>
      <c r="AV74" s="35">
        <v>578.52047466028318</v>
      </c>
      <c r="AW74" s="35">
        <v>590.00347353427378</v>
      </c>
      <c r="AX74" s="35">
        <v>601.90213292553744</v>
      </c>
      <c r="AY74" s="35">
        <v>614.29969529150299</v>
      </c>
      <c r="AZ74" s="35">
        <v>627.40644888904603</v>
      </c>
      <c r="BA74" s="36">
        <v>641.08187228351471</v>
      </c>
    </row>
    <row r="75" spans="1:53" x14ac:dyDescent="0.25">
      <c r="A75" s="32" t="s">
        <v>346</v>
      </c>
      <c r="B75" s="33" t="s">
        <v>347</v>
      </c>
      <c r="C75" s="34">
        <v>0</v>
      </c>
      <c r="D75" s="35">
        <v>0</v>
      </c>
      <c r="E75" s="35">
        <v>2.6892099999999997</v>
      </c>
      <c r="F75" s="35">
        <v>14.999299999999996</v>
      </c>
      <c r="G75" s="35">
        <v>16.094199999999997</v>
      </c>
      <c r="H75" s="35">
        <v>25.820371921286387</v>
      </c>
      <c r="I75" s="35">
        <v>132.58127999999999</v>
      </c>
      <c r="J75" s="35">
        <v>271.50010999999984</v>
      </c>
      <c r="K75" s="35">
        <v>692.93416000000002</v>
      </c>
      <c r="L75" s="35">
        <v>825.31315999999993</v>
      </c>
      <c r="M75" s="35">
        <v>829.65816693613169</v>
      </c>
      <c r="N75" s="35">
        <v>731.06633960084571</v>
      </c>
      <c r="O75" s="35">
        <v>500.98384557822448</v>
      </c>
      <c r="P75" s="35">
        <v>605.8214588086081</v>
      </c>
      <c r="Q75" s="35">
        <v>754.15578207433578</v>
      </c>
      <c r="R75" s="35">
        <v>528.54199199396771</v>
      </c>
      <c r="S75" s="35">
        <v>619.80458449947162</v>
      </c>
      <c r="T75" s="35">
        <v>698.36299204118632</v>
      </c>
      <c r="U75" s="35">
        <v>773.87667712377117</v>
      </c>
      <c r="V75" s="35">
        <v>846.29790479155838</v>
      </c>
      <c r="W75" s="35">
        <v>913.02004143073748</v>
      </c>
      <c r="X75" s="35">
        <v>921.9134318680758</v>
      </c>
      <c r="Y75" s="35">
        <v>929.19576671347602</v>
      </c>
      <c r="Z75" s="35">
        <v>933.16252259998748</v>
      </c>
      <c r="AA75" s="35">
        <v>938.5203227018477</v>
      </c>
      <c r="AB75" s="35">
        <v>943.99608923582844</v>
      </c>
      <c r="AC75" s="35">
        <v>952.56595964681901</v>
      </c>
      <c r="AD75" s="35">
        <v>962.23894052556454</v>
      </c>
      <c r="AE75" s="35">
        <v>974.37993792819725</v>
      </c>
      <c r="AF75" s="35">
        <v>987.28096692481438</v>
      </c>
      <c r="AG75" s="35">
        <v>998.87978211776874</v>
      </c>
      <c r="AH75" s="35">
        <v>1004.3447144447987</v>
      </c>
      <c r="AI75" s="35">
        <v>1011.2460334999078</v>
      </c>
      <c r="AJ75" s="35">
        <v>1017.6027876541807</v>
      </c>
      <c r="AK75" s="35">
        <v>1023.2127820612452</v>
      </c>
      <c r="AL75" s="35">
        <v>1027.5527697942464</v>
      </c>
      <c r="AM75" s="35">
        <v>1031.0726756371009</v>
      </c>
      <c r="AN75" s="35">
        <v>1033.5536769654771</v>
      </c>
      <c r="AO75" s="35">
        <v>1035.0027934872633</v>
      </c>
      <c r="AP75" s="35">
        <v>1035.6329550899397</v>
      </c>
      <c r="AQ75" s="35">
        <v>1035.4937382678997</v>
      </c>
      <c r="AR75" s="35">
        <v>1035.2614170380371</v>
      </c>
      <c r="AS75" s="35">
        <v>1034.8003755400791</v>
      </c>
      <c r="AT75" s="35">
        <v>1033.7851707642433</v>
      </c>
      <c r="AU75" s="35">
        <v>1032.501341564137</v>
      </c>
      <c r="AV75" s="35">
        <v>1032.0432646318197</v>
      </c>
      <c r="AW75" s="35">
        <v>1032.4495443778021</v>
      </c>
      <c r="AX75" s="35">
        <v>1032.3569919086244</v>
      </c>
      <c r="AY75" s="35">
        <v>1030.244472331003</v>
      </c>
      <c r="AZ75" s="35">
        <v>1029.0844176370072</v>
      </c>
      <c r="BA75" s="36">
        <v>1027.1783922783386</v>
      </c>
    </row>
    <row r="76" spans="1:53" x14ac:dyDescent="0.25">
      <c r="A76" s="32" t="s">
        <v>348</v>
      </c>
      <c r="B76" s="33" t="s">
        <v>349</v>
      </c>
      <c r="C76" s="34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0.19290972172321255</v>
      </c>
      <c r="AB76" s="35">
        <v>0.27816915281533866</v>
      </c>
      <c r="AC76" s="35">
        <v>0.40526247319727582</v>
      </c>
      <c r="AD76" s="35">
        <v>0.59313737821527734</v>
      </c>
      <c r="AE76" s="35">
        <v>0.87052125106721701</v>
      </c>
      <c r="AF76" s="35">
        <v>1.3449173032880331</v>
      </c>
      <c r="AG76" s="35">
        <v>2.0667547399352157</v>
      </c>
      <c r="AH76" s="35">
        <v>3.0646760937179387</v>
      </c>
      <c r="AI76" s="35">
        <v>5.0105974011602203</v>
      </c>
      <c r="AJ76" s="35">
        <v>7.8828329143925133</v>
      </c>
      <c r="AK76" s="35">
        <v>12.746466797782691</v>
      </c>
      <c r="AL76" s="35">
        <v>19.867639847883201</v>
      </c>
      <c r="AM76" s="35">
        <v>24.399373870424235</v>
      </c>
      <c r="AN76" s="35">
        <v>31.895152355293355</v>
      </c>
      <c r="AO76" s="35">
        <v>41.302386111952138</v>
      </c>
      <c r="AP76" s="35">
        <v>52.130892598197583</v>
      </c>
      <c r="AQ76" s="35">
        <v>66.107558633967471</v>
      </c>
      <c r="AR76" s="35">
        <v>81.107271061103944</v>
      </c>
      <c r="AS76" s="35">
        <v>102.04245563177174</v>
      </c>
      <c r="AT76" s="35">
        <v>128.34135034768678</v>
      </c>
      <c r="AU76" s="35">
        <v>165.37905606814039</v>
      </c>
      <c r="AV76" s="35">
        <v>201.9161345033948</v>
      </c>
      <c r="AW76" s="35">
        <v>254.89480600538568</v>
      </c>
      <c r="AX76" s="35">
        <v>343.66535347288999</v>
      </c>
      <c r="AY76" s="35">
        <v>418.84123536618745</v>
      </c>
      <c r="AZ76" s="35">
        <v>557.5937414217816</v>
      </c>
      <c r="BA76" s="36">
        <v>726.05112361167107</v>
      </c>
    </row>
    <row r="77" spans="1:53" x14ac:dyDescent="0.25">
      <c r="A77" s="32" t="s">
        <v>177</v>
      </c>
      <c r="B77" s="33" t="s">
        <v>350</v>
      </c>
      <c r="C77" s="34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6">
        <v>0</v>
      </c>
    </row>
    <row r="78" spans="1:53" x14ac:dyDescent="0.25">
      <c r="A78" s="22" t="s">
        <v>183</v>
      </c>
      <c r="B78" s="23" t="s">
        <v>351</v>
      </c>
      <c r="C78" s="24">
        <v>0.78819145887074216</v>
      </c>
      <c r="D78" s="25">
        <v>0.79999999999999971</v>
      </c>
      <c r="E78" s="25">
        <v>0.79999999999999982</v>
      </c>
      <c r="F78" s="25">
        <v>0.79999999999999971</v>
      </c>
      <c r="G78" s="25">
        <v>0.80000000000000016</v>
      </c>
      <c r="H78" s="25">
        <v>0.78819145887074016</v>
      </c>
      <c r="I78" s="25">
        <v>0.79999999999999971</v>
      </c>
      <c r="J78" s="25">
        <v>0.79999999999999982</v>
      </c>
      <c r="K78" s="25">
        <v>0.8</v>
      </c>
      <c r="L78" s="25">
        <v>0.79999999999999971</v>
      </c>
      <c r="M78" s="25">
        <v>0.78819145887073983</v>
      </c>
      <c r="N78" s="25">
        <v>0.78819145887073994</v>
      </c>
      <c r="O78" s="25">
        <v>0.78819145887073794</v>
      </c>
      <c r="P78" s="25">
        <v>0.78819145887073871</v>
      </c>
      <c r="Q78" s="25">
        <v>0.78819145887073983</v>
      </c>
      <c r="R78" s="25">
        <v>0.78819145887073994</v>
      </c>
      <c r="S78" s="25">
        <v>0.80039137770561197</v>
      </c>
      <c r="T78" s="25">
        <v>0.78330977234845267</v>
      </c>
      <c r="U78" s="25">
        <v>0.65383590069438158</v>
      </c>
      <c r="V78" s="25">
        <v>0.59676756584112189</v>
      </c>
      <c r="W78" s="25">
        <v>0.57670012680502436</v>
      </c>
      <c r="X78" s="25">
        <v>0.58231306582569176</v>
      </c>
      <c r="Y78" s="25">
        <v>0.5345450493549444</v>
      </c>
      <c r="Z78" s="25">
        <v>0.49186907124159712</v>
      </c>
      <c r="AA78" s="25">
        <v>0.46928806915145371</v>
      </c>
      <c r="AB78" s="25">
        <v>0.47527951468423218</v>
      </c>
      <c r="AC78" s="25">
        <v>0.47373424117069135</v>
      </c>
      <c r="AD78" s="25">
        <v>0.49925311724417182</v>
      </c>
      <c r="AE78" s="25">
        <v>0.52032104446441862</v>
      </c>
      <c r="AF78" s="25">
        <v>0.55546276613955436</v>
      </c>
      <c r="AG78" s="25">
        <v>0.56609688774684452</v>
      </c>
      <c r="AH78" s="25">
        <v>0.62646943072655215</v>
      </c>
      <c r="AI78" s="25">
        <v>0.67664422281176573</v>
      </c>
      <c r="AJ78" s="25">
        <v>0.73900320501382588</v>
      </c>
      <c r="AK78" s="25">
        <v>0.81797092139621908</v>
      </c>
      <c r="AL78" s="25">
        <v>0.94394636269195042</v>
      </c>
      <c r="AM78" s="25">
        <v>1.035901566009553</v>
      </c>
      <c r="AN78" s="25">
        <v>1.1030595211200329</v>
      </c>
      <c r="AO78" s="25">
        <v>1.1663306468415429</v>
      </c>
      <c r="AP78" s="25">
        <v>1.2279410942131095</v>
      </c>
      <c r="AQ78" s="25">
        <v>1.3099602967530224</v>
      </c>
      <c r="AR78" s="25">
        <v>1.3472974223126475</v>
      </c>
      <c r="AS78" s="25">
        <v>1.3857756680085218</v>
      </c>
      <c r="AT78" s="25">
        <v>1.4268094457172278</v>
      </c>
      <c r="AU78" s="25">
        <v>1.4624008545059393</v>
      </c>
      <c r="AV78" s="25">
        <v>1.4858554066756369</v>
      </c>
      <c r="AW78" s="25">
        <v>1.5040442309200626</v>
      </c>
      <c r="AX78" s="25">
        <v>1.5204297374671762</v>
      </c>
      <c r="AY78" s="25">
        <v>1.5390078251655135</v>
      </c>
      <c r="AZ78" s="25">
        <v>1.554671858551248</v>
      </c>
      <c r="BA78" s="26">
        <v>1.5682790811559115</v>
      </c>
    </row>
    <row r="79" spans="1:53" x14ac:dyDescent="0.25">
      <c r="A79" s="17" t="s">
        <v>110</v>
      </c>
      <c r="B79" s="18" t="s">
        <v>352</v>
      </c>
      <c r="C79" s="19">
        <v>28360.103761318482</v>
      </c>
      <c r="D79" s="20">
        <v>28626.017849999997</v>
      </c>
      <c r="E79" s="20">
        <v>28701.999999999996</v>
      </c>
      <c r="F79" s="20">
        <v>28973.999989999997</v>
      </c>
      <c r="G79" s="20">
        <v>29174.799849999999</v>
      </c>
      <c r="H79" s="20">
        <v>29998.113095980647</v>
      </c>
      <c r="I79" s="20">
        <v>29700.218559999998</v>
      </c>
      <c r="J79" s="20">
        <v>29401.609940000002</v>
      </c>
      <c r="K79" s="20">
        <v>29402.790059999996</v>
      </c>
      <c r="L79" s="20">
        <v>27675.780790000001</v>
      </c>
      <c r="M79" s="20">
        <v>28285.214873824531</v>
      </c>
      <c r="N79" s="20">
        <v>27338.086366676187</v>
      </c>
      <c r="O79" s="20">
        <v>27350.148084280463</v>
      </c>
      <c r="P79" s="20">
        <v>27204.122282163753</v>
      </c>
      <c r="Q79" s="20">
        <v>26054.858308869767</v>
      </c>
      <c r="R79" s="20">
        <v>26040.408220077145</v>
      </c>
      <c r="S79" s="20">
        <v>26219.494241749373</v>
      </c>
      <c r="T79" s="20">
        <v>26189.568313584299</v>
      </c>
      <c r="U79" s="20">
        <v>25976.51007652891</v>
      </c>
      <c r="V79" s="20">
        <v>25844.816480088426</v>
      </c>
      <c r="W79" s="20">
        <v>25753.959794477851</v>
      </c>
      <c r="X79" s="20">
        <v>25898.84991229554</v>
      </c>
      <c r="Y79" s="20">
        <v>26054.085009934526</v>
      </c>
      <c r="Z79" s="20">
        <v>26158.41445228719</v>
      </c>
      <c r="AA79" s="20">
        <v>26420.804351274313</v>
      </c>
      <c r="AB79" s="20">
        <v>26664.447015812133</v>
      </c>
      <c r="AC79" s="20">
        <v>27062.518349540544</v>
      </c>
      <c r="AD79" s="20">
        <v>27509.89608921274</v>
      </c>
      <c r="AE79" s="20">
        <v>27934.370600563914</v>
      </c>
      <c r="AF79" s="20">
        <v>28234.487177800915</v>
      </c>
      <c r="AG79" s="20">
        <v>28589.719586118583</v>
      </c>
      <c r="AH79" s="20">
        <v>28835.87365608554</v>
      </c>
      <c r="AI79" s="20">
        <v>29267.830715641423</v>
      </c>
      <c r="AJ79" s="20">
        <v>29683.397602746227</v>
      </c>
      <c r="AK79" s="20">
        <v>30118.075912981534</v>
      </c>
      <c r="AL79" s="20">
        <v>30579.917146142096</v>
      </c>
      <c r="AM79" s="20">
        <v>31060.269899745785</v>
      </c>
      <c r="AN79" s="20">
        <v>31650.192173544077</v>
      </c>
      <c r="AO79" s="20">
        <v>32173.576476843595</v>
      </c>
      <c r="AP79" s="20">
        <v>32641.313447339187</v>
      </c>
      <c r="AQ79" s="20">
        <v>33122.457643960886</v>
      </c>
      <c r="AR79" s="20">
        <v>33606.83472339977</v>
      </c>
      <c r="AS79" s="20">
        <v>34075.859116124782</v>
      </c>
      <c r="AT79" s="20">
        <v>34470.560402538002</v>
      </c>
      <c r="AU79" s="20">
        <v>34915.628264922037</v>
      </c>
      <c r="AV79" s="20">
        <v>35495.962023634027</v>
      </c>
      <c r="AW79" s="20">
        <v>35949.799867057765</v>
      </c>
      <c r="AX79" s="20">
        <v>36384.263169190068</v>
      </c>
      <c r="AY79" s="20">
        <v>36978.134820757899</v>
      </c>
      <c r="AZ79" s="20">
        <v>37445.709913290266</v>
      </c>
      <c r="BA79" s="21">
        <v>37897.252827159398</v>
      </c>
    </row>
    <row r="80" spans="1:53" x14ac:dyDescent="0.25">
      <c r="A80" s="17" t="s">
        <v>353</v>
      </c>
      <c r="B80" s="18">
        <v>7200</v>
      </c>
      <c r="C80" s="19">
        <v>45.022444851387462</v>
      </c>
      <c r="D80" s="20">
        <v>72.800049999999999</v>
      </c>
      <c r="E80" s="20">
        <v>82.699999999999989</v>
      </c>
      <c r="F80" s="20">
        <v>106.3</v>
      </c>
      <c r="G80" s="20">
        <v>104.9</v>
      </c>
      <c r="H80" s="20">
        <v>116.12687494028847</v>
      </c>
      <c r="I80" s="20">
        <v>101.10005999999998</v>
      </c>
      <c r="J80" s="20">
        <v>125.50003999999996</v>
      </c>
      <c r="K80" s="20">
        <v>96.199969999999951</v>
      </c>
      <c r="L80" s="20">
        <v>86.799939999999964</v>
      </c>
      <c r="M80" s="20">
        <v>89.806084404564331</v>
      </c>
      <c r="N80" s="20">
        <v>90.331518104518921</v>
      </c>
      <c r="O80" s="20">
        <v>71.367153912295691</v>
      </c>
      <c r="P80" s="20">
        <v>139.27106576512756</v>
      </c>
      <c r="Q80" s="20">
        <v>143.78517507461495</v>
      </c>
      <c r="R80" s="20">
        <v>137.59909736859717</v>
      </c>
      <c r="S80" s="20">
        <v>139.58876503065039</v>
      </c>
      <c r="T80" s="20">
        <v>139.07504529666375</v>
      </c>
      <c r="U80" s="20">
        <v>135.95136255293767</v>
      </c>
      <c r="V80" s="20">
        <v>127.82662705532471</v>
      </c>
      <c r="W80" s="20">
        <v>126.59442319225198</v>
      </c>
      <c r="X80" s="20">
        <v>127.39954046204433</v>
      </c>
      <c r="Y80" s="20">
        <v>128.03395770489968</v>
      </c>
      <c r="Z80" s="20">
        <v>136.97849062116373</v>
      </c>
      <c r="AA80" s="20">
        <v>150.26638490384886</v>
      </c>
      <c r="AB80" s="20">
        <v>152.32533975618034</v>
      </c>
      <c r="AC80" s="20">
        <v>153.41813918244614</v>
      </c>
      <c r="AD80" s="20">
        <v>155.16478281423255</v>
      </c>
      <c r="AE80" s="20">
        <v>166.18245566692582</v>
      </c>
      <c r="AF80" s="20">
        <v>162.46943555657839</v>
      </c>
      <c r="AG80" s="20">
        <v>161.9155535785217</v>
      </c>
      <c r="AH80" s="20">
        <v>164.60998240384382</v>
      </c>
      <c r="AI80" s="20">
        <v>173.23241936418464</v>
      </c>
      <c r="AJ80" s="20">
        <v>182.06865556730924</v>
      </c>
      <c r="AK80" s="20">
        <v>187.36352652842459</v>
      </c>
      <c r="AL80" s="20">
        <v>196.62345342751266</v>
      </c>
      <c r="AM80" s="20">
        <v>198.96113553876739</v>
      </c>
      <c r="AN80" s="20">
        <v>200.45151916561156</v>
      </c>
      <c r="AO80" s="20">
        <v>201.94411471897126</v>
      </c>
      <c r="AP80" s="20">
        <v>203.38378398300551</v>
      </c>
      <c r="AQ80" s="20">
        <v>204.7055213849016</v>
      </c>
      <c r="AR80" s="20">
        <v>205.95933139779714</v>
      </c>
      <c r="AS80" s="20">
        <v>207.17817389923226</v>
      </c>
      <c r="AT80" s="20">
        <v>210.62196177524584</v>
      </c>
      <c r="AU80" s="20">
        <v>213.31322882543651</v>
      </c>
      <c r="AV80" s="20">
        <v>214.61677158927822</v>
      </c>
      <c r="AW80" s="20">
        <v>215.87457438930312</v>
      </c>
      <c r="AX80" s="20">
        <v>217.0351266491208</v>
      </c>
      <c r="AY80" s="20">
        <v>216.78639638864317</v>
      </c>
      <c r="AZ80" s="20">
        <v>217.05343379221691</v>
      </c>
      <c r="BA80" s="21">
        <v>218.14103853712572</v>
      </c>
    </row>
    <row r="81" spans="1:53" x14ac:dyDescent="0.25">
      <c r="A81" s="22" t="s">
        <v>354</v>
      </c>
      <c r="B81" s="23" t="s">
        <v>355</v>
      </c>
      <c r="C81" s="24">
        <v>35.158110780499911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6">
        <v>0</v>
      </c>
    </row>
    <row r="82" spans="1:53" x14ac:dyDescent="0.25">
      <c r="A82" s="22" t="s">
        <v>356</v>
      </c>
      <c r="B82" s="23" t="s">
        <v>357</v>
      </c>
      <c r="C82" s="24">
        <v>9.864334070887546</v>
      </c>
      <c r="D82" s="25">
        <v>72.800049999999999</v>
      </c>
      <c r="E82" s="25">
        <v>82.699999999999989</v>
      </c>
      <c r="F82" s="25">
        <v>106.3</v>
      </c>
      <c r="G82" s="25">
        <v>104.9</v>
      </c>
      <c r="H82" s="25">
        <v>116.12687494028847</v>
      </c>
      <c r="I82" s="25">
        <v>101.10005999999998</v>
      </c>
      <c r="J82" s="25">
        <v>125.50003999999996</v>
      </c>
      <c r="K82" s="25">
        <v>96.199969999999951</v>
      </c>
      <c r="L82" s="25">
        <v>86.799939999999964</v>
      </c>
      <c r="M82" s="25">
        <v>89.806084404564331</v>
      </c>
      <c r="N82" s="25">
        <v>90.331518104518921</v>
      </c>
      <c r="O82" s="25">
        <v>71.367153912295691</v>
      </c>
      <c r="P82" s="25">
        <v>139.27106576512756</v>
      </c>
      <c r="Q82" s="25">
        <v>143.78517507461495</v>
      </c>
      <c r="R82" s="25">
        <v>137.59909736859717</v>
      </c>
      <c r="S82" s="25">
        <v>139.58876503065039</v>
      </c>
      <c r="T82" s="25">
        <v>139.07504529666375</v>
      </c>
      <c r="U82" s="25">
        <v>135.95136255293767</v>
      </c>
      <c r="V82" s="25">
        <v>127.82662705532471</v>
      </c>
      <c r="W82" s="25">
        <v>126.59442319225198</v>
      </c>
      <c r="X82" s="25">
        <v>127.39954046204433</v>
      </c>
      <c r="Y82" s="25">
        <v>128.03395770489968</v>
      </c>
      <c r="Z82" s="25">
        <v>136.97849062116373</v>
      </c>
      <c r="AA82" s="25">
        <v>150.26638490384886</v>
      </c>
      <c r="AB82" s="25">
        <v>152.32533975618034</v>
      </c>
      <c r="AC82" s="25">
        <v>153.41813918244614</v>
      </c>
      <c r="AD82" s="25">
        <v>155.16478281423255</v>
      </c>
      <c r="AE82" s="25">
        <v>166.18245566692582</v>
      </c>
      <c r="AF82" s="25">
        <v>162.46943555657839</v>
      </c>
      <c r="AG82" s="25">
        <v>161.9155535785217</v>
      </c>
      <c r="AH82" s="25">
        <v>164.60998240384382</v>
      </c>
      <c r="AI82" s="25">
        <v>173.23241936418464</v>
      </c>
      <c r="AJ82" s="25">
        <v>182.06865556730924</v>
      </c>
      <c r="AK82" s="25">
        <v>187.36352652842459</v>
      </c>
      <c r="AL82" s="25">
        <v>196.62345342751266</v>
      </c>
      <c r="AM82" s="25">
        <v>198.96113553876739</v>
      </c>
      <c r="AN82" s="25">
        <v>200.45151916561156</v>
      </c>
      <c r="AO82" s="25">
        <v>201.94411471897126</v>
      </c>
      <c r="AP82" s="25">
        <v>203.38378398300551</v>
      </c>
      <c r="AQ82" s="25">
        <v>204.7055213849016</v>
      </c>
      <c r="AR82" s="25">
        <v>205.95933139779714</v>
      </c>
      <c r="AS82" s="25">
        <v>207.17817389923226</v>
      </c>
      <c r="AT82" s="25">
        <v>210.62196177524584</v>
      </c>
      <c r="AU82" s="25">
        <v>213.31322882543651</v>
      </c>
      <c r="AV82" s="25">
        <v>214.61677158927822</v>
      </c>
      <c r="AW82" s="25">
        <v>215.87457438930312</v>
      </c>
      <c r="AX82" s="25">
        <v>217.0351266491208</v>
      </c>
      <c r="AY82" s="25">
        <v>216.78639638864317</v>
      </c>
      <c r="AZ82" s="25">
        <v>217.05343379221691</v>
      </c>
      <c r="BA82" s="26">
        <v>218.14103853712572</v>
      </c>
    </row>
    <row r="83" spans="1:53" x14ac:dyDescent="0.25">
      <c r="A83" s="17" t="s">
        <v>7</v>
      </c>
      <c r="B83" s="18" t="s">
        <v>358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2.3470137332028346E-3</v>
      </c>
      <c r="T83" s="20">
        <v>5.0064622645436593E-3</v>
      </c>
      <c r="U83" s="20">
        <v>9.1116358709838162E-3</v>
      </c>
      <c r="V83" s="20">
        <v>1.5566683828630853E-2</v>
      </c>
      <c r="W83" s="20">
        <v>3.8460259757495327E-2</v>
      </c>
      <c r="X83" s="20">
        <v>4.1716959204883906E-2</v>
      </c>
      <c r="Y83" s="20">
        <v>4.5245894168096018E-2</v>
      </c>
      <c r="Z83" s="20">
        <v>4.864085360935827E-2</v>
      </c>
      <c r="AA83" s="20">
        <v>5.0460774041086703E-2</v>
      </c>
      <c r="AB83" s="20">
        <v>5.1686206221452841E-2</v>
      </c>
      <c r="AC83" s="20">
        <v>5.1911210874823102E-2</v>
      </c>
      <c r="AD83" s="20">
        <v>5.1756453632191099E-2</v>
      </c>
      <c r="AE83" s="20">
        <v>5.0887196424659151E-2</v>
      </c>
      <c r="AF83" s="20">
        <v>4.8930092984950171E-2</v>
      </c>
      <c r="AG83" s="20">
        <v>0.58966908313378541</v>
      </c>
      <c r="AH83" s="20">
        <v>2.4257622614191634</v>
      </c>
      <c r="AI83" s="20">
        <v>5.924375676289146</v>
      </c>
      <c r="AJ83" s="20">
        <v>11.424217548253457</v>
      </c>
      <c r="AK83" s="20">
        <v>19.245841546538959</v>
      </c>
      <c r="AL83" s="20">
        <v>29.55682927293751</v>
      </c>
      <c r="AM83" s="20">
        <v>42.656634110181024</v>
      </c>
      <c r="AN83" s="20">
        <v>58.835660893849706</v>
      </c>
      <c r="AO83" s="20">
        <v>77.929888793648288</v>
      </c>
      <c r="AP83" s="20">
        <v>99.923047077192521</v>
      </c>
      <c r="AQ83" s="20">
        <v>124.85764266683751</v>
      </c>
      <c r="AR83" s="20">
        <v>152.7299575128495</v>
      </c>
      <c r="AS83" s="20">
        <v>183.52336121217499</v>
      </c>
      <c r="AT83" s="20">
        <v>217.07553286117263</v>
      </c>
      <c r="AU83" s="20">
        <v>253.5371596848457</v>
      </c>
      <c r="AV83" s="20">
        <v>293.79017571471059</v>
      </c>
      <c r="AW83" s="20">
        <v>335.75150371123658</v>
      </c>
      <c r="AX83" s="20">
        <v>379.61544170726637</v>
      </c>
      <c r="AY83" s="20">
        <v>425.36000616968317</v>
      </c>
      <c r="AZ83" s="20">
        <v>473.24667795694944</v>
      </c>
      <c r="BA83" s="21">
        <v>521.66214963682955</v>
      </c>
    </row>
    <row r="84" spans="1:53" x14ac:dyDescent="0.25">
      <c r="A84" s="37" t="s">
        <v>359</v>
      </c>
      <c r="B84" s="38" t="s">
        <v>360</v>
      </c>
      <c r="C84" s="39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1.5398095708414805E-2</v>
      </c>
      <c r="T84" s="40">
        <v>1.540063934862336E-2</v>
      </c>
      <c r="U84" s="40">
        <v>3.0542392189446394E-2</v>
      </c>
      <c r="V84" s="40">
        <v>4.5577548054479243E-2</v>
      </c>
      <c r="W84" s="40">
        <v>6.0506858119686605E-2</v>
      </c>
      <c r="X84" s="40">
        <v>9.0117672952071209E-2</v>
      </c>
      <c r="Y84" s="40">
        <v>0.13411422356185526</v>
      </c>
      <c r="Z84" s="40">
        <v>0.19222799837666293</v>
      </c>
      <c r="AA84" s="40">
        <v>0.27859640203843739</v>
      </c>
      <c r="AB84" s="40">
        <v>0.39264763323020735</v>
      </c>
      <c r="AC84" s="40">
        <v>0.61352081351079168</v>
      </c>
      <c r="AD84" s="40">
        <v>0.8888012316604138</v>
      </c>
      <c r="AE84" s="40">
        <v>1.2454757808213157</v>
      </c>
      <c r="AF84" s="40">
        <v>1.7091262064765189</v>
      </c>
      <c r="AG84" s="40">
        <v>2.3399750389019607</v>
      </c>
      <c r="AH84" s="40">
        <v>3.132473709626058</v>
      </c>
      <c r="AI84" s="40">
        <v>4.1808786813586387</v>
      </c>
      <c r="AJ84" s="40">
        <v>5.5977488564416173</v>
      </c>
      <c r="AK84" s="40">
        <v>7.3632816976450748</v>
      </c>
      <c r="AL84" s="40">
        <v>9.6973141999082522</v>
      </c>
      <c r="AM84" s="40">
        <v>12.774008000795872</v>
      </c>
      <c r="AN84" s="40">
        <v>16.842095929234887</v>
      </c>
      <c r="AO84" s="40">
        <v>22.260010145298374</v>
      </c>
      <c r="AP84" s="40">
        <v>29.339216335999058</v>
      </c>
      <c r="AQ84" s="40">
        <v>38.393053282471243</v>
      </c>
      <c r="AR84" s="40">
        <v>49.91241307750947</v>
      </c>
      <c r="AS84" s="40">
        <v>64.479893133332652</v>
      </c>
      <c r="AT84" s="40">
        <v>82.740898297369824</v>
      </c>
      <c r="AU84" s="40">
        <v>105.44221716315974</v>
      </c>
      <c r="AV84" s="40">
        <v>133.61175485937343</v>
      </c>
      <c r="AW84" s="40">
        <v>168.4457297332016</v>
      </c>
      <c r="AX84" s="40">
        <v>209.95754844212945</v>
      </c>
      <c r="AY84" s="40">
        <v>259.44085113268812</v>
      </c>
      <c r="AZ84" s="40">
        <v>317.24425260185762</v>
      </c>
      <c r="BA84" s="41">
        <v>384.52030956821653</v>
      </c>
    </row>
    <row r="85" spans="1:53" x14ac:dyDescent="0.25">
      <c r="A85" s="42" t="s">
        <v>361</v>
      </c>
      <c r="B85" s="43" t="s">
        <v>362</v>
      </c>
      <c r="C85" s="44">
        <v>0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4.94082007398794E-2</v>
      </c>
      <c r="T85" s="45">
        <v>9.5687525502682391E-2</v>
      </c>
      <c r="U85" s="45">
        <v>0.15504641947628336</v>
      </c>
      <c r="V85" s="45">
        <v>0.23038876142453335</v>
      </c>
      <c r="W85" s="45">
        <v>0.40454924550799509</v>
      </c>
      <c r="X85" s="45">
        <v>0.41486052609615987</v>
      </c>
      <c r="Y85" s="45">
        <v>0.41659349223169878</v>
      </c>
      <c r="Z85" s="45">
        <v>0.41376579774810829</v>
      </c>
      <c r="AA85" s="45">
        <v>0.40641106878205197</v>
      </c>
      <c r="AB85" s="45">
        <v>0.39197195987862699</v>
      </c>
      <c r="AC85" s="45">
        <v>0.37181471245074471</v>
      </c>
      <c r="AD85" s="45">
        <v>0.34559719787877213</v>
      </c>
      <c r="AE85" s="45">
        <v>0.31673198430547328</v>
      </c>
      <c r="AF85" s="45">
        <v>0.28771793627674458</v>
      </c>
      <c r="AG85" s="45">
        <v>1.0114937067645227</v>
      </c>
      <c r="AH85" s="45">
        <v>3.0787885939691155</v>
      </c>
      <c r="AI85" s="45">
        <v>6.4892201978766018</v>
      </c>
      <c r="AJ85" s="45">
        <v>11.074929700231895</v>
      </c>
      <c r="AK85" s="45">
        <v>16.699930344866083</v>
      </c>
      <c r="AL85" s="45">
        <v>23.153146274610048</v>
      </c>
      <c r="AM85" s="45">
        <v>30.0954788702462</v>
      </c>
      <c r="AN85" s="45">
        <v>37.31283857974244</v>
      </c>
      <c r="AO85" s="45">
        <v>44.627269568590847</v>
      </c>
      <c r="AP85" s="45">
        <v>51.730354482127858</v>
      </c>
      <c r="AQ85" s="45">
        <v>58.476038613990738</v>
      </c>
      <c r="AR85" s="45">
        <v>64.780487504221455</v>
      </c>
      <c r="AS85" s="45">
        <v>70.574195098078391</v>
      </c>
      <c r="AT85" s="45">
        <v>75.82160872277008</v>
      </c>
      <c r="AU85" s="45">
        <v>80.439646032150293</v>
      </c>
      <c r="AV85" s="45">
        <v>84.599673699866614</v>
      </c>
      <c r="AW85" s="45">
        <v>88.289151033013269</v>
      </c>
      <c r="AX85" s="45">
        <v>91.49477640032552</v>
      </c>
      <c r="AY85" s="45">
        <v>94.1965908775895</v>
      </c>
      <c r="AZ85" s="45">
        <v>96.467163076229369</v>
      </c>
      <c r="BA85" s="46">
        <v>98.375072562861945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886-3B84-4B84-A03A-3A76C8DEEE79}">
  <dimension ref="A1:BB85"/>
  <sheetViews>
    <sheetView tabSelected="1" workbookViewId="0">
      <selection activeCell="AG7" sqref="AG7"/>
    </sheetView>
  </sheetViews>
  <sheetFormatPr defaultRowHeight="14.5" x14ac:dyDescent="0.35"/>
  <cols>
    <col min="1" max="1" width="35.7265625" style="11" customWidth="1"/>
    <col min="2" max="2" width="35.7265625" style="64" customWidth="1"/>
    <col min="3" max="3" width="7.7265625" style="11" customWidth="1"/>
  </cols>
  <sheetData>
    <row r="1" spans="1:54" s="11" customFormat="1" ht="10.5" x14ac:dyDescent="0.25">
      <c r="A1" s="6" t="s">
        <v>212</v>
      </c>
      <c r="B1" s="58" t="s">
        <v>372</v>
      </c>
      <c r="C1" s="7" t="s">
        <v>213</v>
      </c>
      <c r="D1" s="8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9">
        <v>2017</v>
      </c>
      <c r="V1" s="9">
        <v>2018</v>
      </c>
      <c r="W1" s="9">
        <v>2019</v>
      </c>
      <c r="X1" s="9">
        <v>2020</v>
      </c>
      <c r="Y1" s="9">
        <v>2021</v>
      </c>
      <c r="Z1" s="9">
        <v>2022</v>
      </c>
      <c r="AA1" s="9">
        <v>2023</v>
      </c>
      <c r="AB1" s="9">
        <v>2024</v>
      </c>
      <c r="AC1" s="9">
        <v>2025</v>
      </c>
      <c r="AD1" s="9">
        <v>2026</v>
      </c>
      <c r="AE1" s="9">
        <v>2027</v>
      </c>
      <c r="AF1" s="9">
        <v>2028</v>
      </c>
      <c r="AG1" s="9">
        <v>2029</v>
      </c>
      <c r="AH1" s="9">
        <v>2030</v>
      </c>
      <c r="AI1" s="9">
        <v>2031</v>
      </c>
      <c r="AJ1" s="9">
        <v>2032</v>
      </c>
      <c r="AK1" s="9">
        <v>2033</v>
      </c>
      <c r="AL1" s="9">
        <v>2034</v>
      </c>
      <c r="AM1" s="9">
        <v>2035</v>
      </c>
      <c r="AN1" s="9">
        <v>2036</v>
      </c>
      <c r="AO1" s="9">
        <v>2037</v>
      </c>
      <c r="AP1" s="9">
        <v>2038</v>
      </c>
      <c r="AQ1" s="9">
        <v>2039</v>
      </c>
      <c r="AR1" s="9">
        <v>2040</v>
      </c>
      <c r="AS1" s="9">
        <v>2041</v>
      </c>
      <c r="AT1" s="9">
        <v>2042</v>
      </c>
      <c r="AU1" s="9">
        <v>2043</v>
      </c>
      <c r="AV1" s="9">
        <v>2044</v>
      </c>
      <c r="AW1" s="9">
        <v>2045</v>
      </c>
      <c r="AX1" s="9">
        <v>2046</v>
      </c>
      <c r="AY1" s="9">
        <v>2047</v>
      </c>
      <c r="AZ1" s="9">
        <v>2048</v>
      </c>
      <c r="BA1" s="9">
        <v>2049</v>
      </c>
      <c r="BB1" s="10">
        <v>2050</v>
      </c>
    </row>
    <row r="2" spans="1:54" x14ac:dyDescent="0.35">
      <c r="A2" s="12" t="s">
        <v>214</v>
      </c>
      <c r="B2" s="59"/>
      <c r="C2" s="13" t="s">
        <v>215</v>
      </c>
      <c r="D2" s="14">
        <f>JRC_EU28_CFENE!D2-UK_CFENE!C2</f>
        <v>976980.71450652578</v>
      </c>
      <c r="E2" s="15">
        <f>JRC_EU28_CFENE!E2-UK_CFENE!D2</f>
        <v>1000299.4672382706</v>
      </c>
      <c r="F2" s="15">
        <f>JRC_EU28_CFENE!F2-UK_CFENE!E2</f>
        <v>994463.52671999985</v>
      </c>
      <c r="G2" s="15">
        <f>JRC_EU28_CFENE!G2-UK_CFENE!F2</f>
        <v>1024843.1415199998</v>
      </c>
      <c r="H2" s="15">
        <f>JRC_EU28_CFENE!H2-UK_CFENE!G2</f>
        <v>1035268.2093299998</v>
      </c>
      <c r="I2" s="15">
        <f>JRC_EU28_CFENE!I2-UK_CFENE!H2</f>
        <v>1039402.8402285497</v>
      </c>
      <c r="J2" s="15">
        <f>JRC_EU28_CFENE!J2-UK_CFENE!I2</f>
        <v>1043364.8045899998</v>
      </c>
      <c r="K2" s="15">
        <f>JRC_EU28_CFENE!K2-UK_CFENE!J2</f>
        <v>1025978.9685899999</v>
      </c>
      <c r="L2" s="15">
        <f>JRC_EU28_CFENE!L2-UK_CFENE!K2</f>
        <v>1032218.0884799998</v>
      </c>
      <c r="M2" s="15">
        <f>JRC_EU28_CFENE!M2-UK_CFENE!L2</f>
        <v>976516.27170000016</v>
      </c>
      <c r="N2" s="15">
        <f>JRC_EU28_CFENE!N2-UK_CFENE!M2</f>
        <v>1020211.7766688738</v>
      </c>
      <c r="O2" s="15">
        <f>JRC_EU28_CFENE!O2-UK_CFENE!N2</f>
        <v>974113.46352924267</v>
      </c>
      <c r="P2" s="15">
        <f>JRC_EU28_CFENE!P2-UK_CFENE!O2</f>
        <v>970881.24054674781</v>
      </c>
      <c r="Q2" s="15">
        <f>JRC_EU28_CFENE!Q2-UK_CFENE!P2</f>
        <v>969459.26679205964</v>
      </c>
      <c r="R2" s="15">
        <f>JRC_EU28_CFENE!R2-UK_CFENE!Q2</f>
        <v>930638.57516369014</v>
      </c>
      <c r="S2" s="15">
        <f>JRC_EU28_CFENE!S2-UK_CFENE!R2</f>
        <v>951157.3824513522</v>
      </c>
      <c r="T2" s="15">
        <f>JRC_EU28_CFENE!T2-UK_CFENE!S2</f>
        <v>969696.1399820724</v>
      </c>
      <c r="U2" s="15">
        <f>JRC_EU28_CFENE!U2-UK_CFENE!T2</f>
        <v>979868.72104520502</v>
      </c>
      <c r="V2" s="15">
        <f>JRC_EU28_CFENE!V2-UK_CFENE!U2</f>
        <v>978297.73667516315</v>
      </c>
      <c r="W2" s="15">
        <f>JRC_EU28_CFENE!W2-UK_CFENE!V2</f>
        <v>974419.85408277856</v>
      </c>
      <c r="X2" s="15">
        <f>JRC_EU28_CFENE!X2-UK_CFENE!W2</f>
        <v>972151.79663668992</v>
      </c>
      <c r="Y2" s="15">
        <f>JRC_EU28_CFENE!Y2-UK_CFENE!X2</f>
        <v>971525.08380073332</v>
      </c>
      <c r="Z2" s="15">
        <f>JRC_EU28_CFENE!Z2-UK_CFENE!Y2</f>
        <v>970361.00186759676</v>
      </c>
      <c r="AA2" s="15">
        <f>JRC_EU28_CFENE!AA2-UK_CFENE!Z2</f>
        <v>965940.63064246764</v>
      </c>
      <c r="AB2" s="15">
        <f>JRC_EU28_CFENE!AB2-UK_CFENE!AA2</f>
        <v>963130.56628358306</v>
      </c>
      <c r="AC2" s="15">
        <f>JRC_EU28_CFENE!AC2-UK_CFENE!AB2</f>
        <v>961425.94495960232</v>
      </c>
      <c r="AD2" s="15">
        <f>JRC_EU28_CFENE!AD2-UK_CFENE!AC2</f>
        <v>961554.72117747087</v>
      </c>
      <c r="AE2" s="15">
        <f>JRC_EU28_CFENE!AE2-UK_CFENE!AD2</f>
        <v>962181.04003621708</v>
      </c>
      <c r="AF2" s="15">
        <f>JRC_EU28_CFENE!AF2-UK_CFENE!AE2</f>
        <v>964277.99588682619</v>
      </c>
      <c r="AG2" s="15">
        <f>JRC_EU28_CFENE!AG2-UK_CFENE!AF2</f>
        <v>965998.01948902104</v>
      </c>
      <c r="AH2" s="15">
        <f>JRC_EU28_CFENE!AH2-UK_CFENE!AG2</f>
        <v>967142.58015378995</v>
      </c>
      <c r="AI2" s="15">
        <f>JRC_EU28_CFENE!AI2-UK_CFENE!AH2</f>
        <v>969426.96449629124</v>
      </c>
      <c r="AJ2" s="15">
        <f>JRC_EU28_CFENE!AJ2-UK_CFENE!AI2</f>
        <v>969947.86817338981</v>
      </c>
      <c r="AK2" s="15">
        <f>JRC_EU28_CFENE!AK2-UK_CFENE!AJ2</f>
        <v>969212.67338961386</v>
      </c>
      <c r="AL2" s="15">
        <f>JRC_EU28_CFENE!AL2-UK_CFENE!AK2</f>
        <v>967443.05394141248</v>
      </c>
      <c r="AM2" s="15">
        <f>JRC_EU28_CFENE!AM2-UK_CFENE!AL2</f>
        <v>965632.89243655978</v>
      </c>
      <c r="AN2" s="15">
        <f>JRC_EU28_CFENE!AN2-UK_CFENE!AM2</f>
        <v>965018.00899666466</v>
      </c>
      <c r="AO2" s="15">
        <f>JRC_EU28_CFENE!AO2-UK_CFENE!AN2</f>
        <v>963880.63276941993</v>
      </c>
      <c r="AP2" s="15">
        <f>JRC_EU28_CFENE!AP2-UK_CFENE!AO2</f>
        <v>962604.87719131599</v>
      </c>
      <c r="AQ2" s="15">
        <f>JRC_EU28_CFENE!AQ2-UK_CFENE!AP2</f>
        <v>961011.21745600388</v>
      </c>
      <c r="AR2" s="15">
        <f>JRC_EU28_CFENE!AR2-UK_CFENE!AQ2</f>
        <v>959928.85787643469</v>
      </c>
      <c r="AS2" s="15">
        <f>JRC_EU28_CFENE!AS2-UK_CFENE!AR2</f>
        <v>959678.49643943179</v>
      </c>
      <c r="AT2" s="15">
        <f>JRC_EU28_CFENE!AT2-UK_CFENE!AS2</f>
        <v>958926.76250136201</v>
      </c>
      <c r="AU2" s="15">
        <f>JRC_EU28_CFENE!AU2-UK_CFENE!AT2</f>
        <v>957211.69245026645</v>
      </c>
      <c r="AV2" s="15">
        <f>JRC_EU28_CFENE!AV2-UK_CFENE!AU2</f>
        <v>955726.14154535683</v>
      </c>
      <c r="AW2" s="15">
        <f>JRC_EU28_CFENE!AW2-UK_CFENE!AV2</f>
        <v>954644.33160953689</v>
      </c>
      <c r="AX2" s="15">
        <f>JRC_EU28_CFENE!AX2-UK_CFENE!AW2</f>
        <v>954090.29951970256</v>
      </c>
      <c r="AY2" s="15">
        <f>JRC_EU28_CFENE!AY2-UK_CFENE!AX2</f>
        <v>952612.74467013567</v>
      </c>
      <c r="AZ2" s="15">
        <f>JRC_EU28_CFENE!AZ2-UK_CFENE!AY2</f>
        <v>952094.31122912397</v>
      </c>
      <c r="BA2" s="15">
        <f>JRC_EU28_CFENE!BA2-UK_CFENE!AZ2</f>
        <v>951188.25327555963</v>
      </c>
      <c r="BB2" s="16">
        <f>JRC_EU28_CFENE!BB2-UK_CFENE!BA2</f>
        <v>950012.76267976291</v>
      </c>
    </row>
    <row r="3" spans="1:54" x14ac:dyDescent="0.35">
      <c r="A3" s="17" t="s">
        <v>216</v>
      </c>
      <c r="B3" s="60"/>
      <c r="C3" s="18" t="s">
        <v>217</v>
      </c>
      <c r="D3" s="19">
        <f>JRC_EU28_CFENE!D3-UK_CFENE!C3</f>
        <v>55988.162160243977</v>
      </c>
      <c r="E3" s="20">
        <f>JRC_EU28_CFENE!E3-UK_CFENE!D3</f>
        <v>53435.721499999956</v>
      </c>
      <c r="F3" s="20">
        <f>JRC_EU28_CFENE!F3-UK_CFENE!E3</f>
        <v>51575.607650000013</v>
      </c>
      <c r="G3" s="20">
        <f>JRC_EU28_CFENE!G3-UK_CFENE!F3</f>
        <v>52567.398500000018</v>
      </c>
      <c r="H3" s="20">
        <f>JRC_EU28_CFENE!H3-UK_CFENE!G3</f>
        <v>51302.229549999975</v>
      </c>
      <c r="I3" s="20">
        <f>JRC_EU28_CFENE!I3-UK_CFENE!H3</f>
        <v>49383.206129222854</v>
      </c>
      <c r="J3" s="20">
        <f>JRC_EU28_CFENE!J3-UK_CFENE!I3</f>
        <v>50834.625290000004</v>
      </c>
      <c r="K3" s="20">
        <f>JRC_EU28_CFENE!K3-UK_CFENE!J3</f>
        <v>49889.051859999985</v>
      </c>
      <c r="L3" s="20">
        <f>JRC_EU28_CFENE!L3-UK_CFENE!K3</f>
        <v>48292.184289999997</v>
      </c>
      <c r="M3" s="20">
        <f>JRC_EU28_CFENE!M3-UK_CFENE!L3</f>
        <v>39525.252539999987</v>
      </c>
      <c r="N3" s="20">
        <f>JRC_EU28_CFENE!N3-UK_CFENE!M3</f>
        <v>46023.131875642495</v>
      </c>
      <c r="O3" s="20">
        <f>JRC_EU28_CFENE!O3-UK_CFENE!N3</f>
        <v>45012.333290457653</v>
      </c>
      <c r="P3" s="20">
        <f>JRC_EU28_CFENE!P3-UK_CFENE!O3</f>
        <v>43821.585778641682</v>
      </c>
      <c r="Q3" s="20">
        <f>JRC_EU28_CFENE!Q3-UK_CFENE!P3</f>
        <v>42218.604010241659</v>
      </c>
      <c r="R3" s="20">
        <f>JRC_EU28_CFENE!R3-UK_CFENE!Q3</f>
        <v>41426.765211931837</v>
      </c>
      <c r="S3" s="20">
        <f>JRC_EU28_CFENE!S3-UK_CFENE!R3</f>
        <v>42003.201251247752</v>
      </c>
      <c r="T3" s="20">
        <f>JRC_EU28_CFENE!T3-UK_CFENE!S3</f>
        <v>42762.001588125895</v>
      </c>
      <c r="U3" s="20">
        <f>JRC_EU28_CFENE!U3-UK_CFENE!T3</f>
        <v>43268.427667053933</v>
      </c>
      <c r="V3" s="20">
        <f>JRC_EU28_CFENE!V3-UK_CFENE!U3</f>
        <v>41390.862974930824</v>
      </c>
      <c r="W3" s="20">
        <f>JRC_EU28_CFENE!W3-UK_CFENE!V3</f>
        <v>40996.283222922822</v>
      </c>
      <c r="X3" s="20">
        <f>JRC_EU28_CFENE!X3-UK_CFENE!W3</f>
        <v>40179.498665960156</v>
      </c>
      <c r="Y3" s="20">
        <f>JRC_EU28_CFENE!Y3-UK_CFENE!X3</f>
        <v>39737.191663140919</v>
      </c>
      <c r="Z3" s="20">
        <f>JRC_EU28_CFENE!Z3-UK_CFENE!Y3</f>
        <v>38815.534254740101</v>
      </c>
      <c r="AA3" s="20">
        <f>JRC_EU28_CFENE!AA3-UK_CFENE!Z3</f>
        <v>37835.848338660704</v>
      </c>
      <c r="AB3" s="20">
        <f>JRC_EU28_CFENE!AB3-UK_CFENE!AA3</f>
        <v>37018.409701722296</v>
      </c>
      <c r="AC3" s="20">
        <f>JRC_EU28_CFENE!AC3-UK_CFENE!AB3</f>
        <v>36479.128121865222</v>
      </c>
      <c r="AD3" s="20">
        <f>JRC_EU28_CFENE!AD3-UK_CFENE!AC3</f>
        <v>35802.122421845175</v>
      </c>
      <c r="AE3" s="20">
        <f>JRC_EU28_CFENE!AE3-UK_CFENE!AD3</f>
        <v>35443.166215697129</v>
      </c>
      <c r="AF3" s="20">
        <f>JRC_EU28_CFENE!AF3-UK_CFENE!AE3</f>
        <v>35178.832345777999</v>
      </c>
      <c r="AG3" s="20">
        <f>JRC_EU28_CFENE!AG3-UK_CFENE!AF3</f>
        <v>34997.589475401634</v>
      </c>
      <c r="AH3" s="20">
        <f>JRC_EU28_CFENE!AH3-UK_CFENE!AG3</f>
        <v>34446.973084643294</v>
      </c>
      <c r="AI3" s="20">
        <f>JRC_EU28_CFENE!AI3-UK_CFENE!AH3</f>
        <v>34029.478383153299</v>
      </c>
      <c r="AJ3" s="20">
        <f>JRC_EU28_CFENE!AJ3-UK_CFENE!AI3</f>
        <v>33201.670391569045</v>
      </c>
      <c r="AK3" s="20">
        <f>JRC_EU28_CFENE!AK3-UK_CFENE!AJ3</f>
        <v>32016.863857037497</v>
      </c>
      <c r="AL3" s="20">
        <f>JRC_EU28_CFENE!AL3-UK_CFENE!AK3</f>
        <v>30997.672463589231</v>
      </c>
      <c r="AM3" s="20">
        <f>JRC_EU28_CFENE!AM3-UK_CFENE!AL3</f>
        <v>30048.949526119981</v>
      </c>
      <c r="AN3" s="20">
        <f>JRC_EU28_CFENE!AN3-UK_CFENE!AM3</f>
        <v>29446.472690680806</v>
      </c>
      <c r="AO3" s="20">
        <f>JRC_EU28_CFENE!AO3-UK_CFENE!AN3</f>
        <v>28643.339324310549</v>
      </c>
      <c r="AP3" s="20">
        <f>JRC_EU28_CFENE!AP3-UK_CFENE!AO3</f>
        <v>27798.774256523731</v>
      </c>
      <c r="AQ3" s="20">
        <f>JRC_EU28_CFENE!AQ3-UK_CFENE!AP3</f>
        <v>27023.181684384032</v>
      </c>
      <c r="AR3" s="20">
        <f>JRC_EU28_CFENE!AR3-UK_CFENE!AQ3</f>
        <v>26170.177269672455</v>
      </c>
      <c r="AS3" s="20">
        <f>JRC_EU28_CFENE!AS3-UK_CFENE!AR3</f>
        <v>25379.890100340905</v>
      </c>
      <c r="AT3" s="20">
        <f>JRC_EU28_CFENE!AT3-UK_CFENE!AS3</f>
        <v>24508.970509097744</v>
      </c>
      <c r="AU3" s="20">
        <f>JRC_EU28_CFENE!AU3-UK_CFENE!AT3</f>
        <v>23575.663323179546</v>
      </c>
      <c r="AV3" s="20">
        <f>JRC_EU28_CFENE!AV3-UK_CFENE!AU3</f>
        <v>22617.27617697086</v>
      </c>
      <c r="AW3" s="20">
        <f>JRC_EU28_CFENE!AW3-UK_CFENE!AV3</f>
        <v>21953.742669488962</v>
      </c>
      <c r="AX3" s="20">
        <f>JRC_EU28_CFENE!AX3-UK_CFENE!AW3</f>
        <v>21295.079960879426</v>
      </c>
      <c r="AY3" s="20">
        <f>JRC_EU28_CFENE!AY3-UK_CFENE!AX3</f>
        <v>20019.342571959027</v>
      </c>
      <c r="AZ3" s="20">
        <f>JRC_EU28_CFENE!AZ3-UK_CFENE!AY3</f>
        <v>19157.161143088149</v>
      </c>
      <c r="BA3" s="20">
        <f>JRC_EU28_CFENE!BA3-UK_CFENE!AZ3</f>
        <v>17895.091769791263</v>
      </c>
      <c r="BB3" s="21">
        <f>JRC_EU28_CFENE!BB3-UK_CFENE!BA3</f>
        <v>16748.254349490118</v>
      </c>
    </row>
    <row r="4" spans="1:54" x14ac:dyDescent="0.35">
      <c r="A4" s="22" t="s">
        <v>218</v>
      </c>
      <c r="B4" s="61"/>
      <c r="C4" s="23" t="s">
        <v>219</v>
      </c>
      <c r="D4" s="24">
        <f>JRC_EU28_CFENE!D4-UK_CFENE!C4</f>
        <v>49119.414733582511</v>
      </c>
      <c r="E4" s="25">
        <f>JRC_EU28_CFENE!E4-UK_CFENE!D4</f>
        <v>48003.230849999971</v>
      </c>
      <c r="F4" s="25">
        <f>JRC_EU28_CFENE!F4-UK_CFENE!E4</f>
        <v>46138.304140000022</v>
      </c>
      <c r="G4" s="25">
        <f>JRC_EU28_CFENE!G4-UK_CFENE!F4</f>
        <v>46518.108400000005</v>
      </c>
      <c r="H4" s="25">
        <f>JRC_EU28_CFENE!H4-UK_CFENE!G4</f>
        <v>45566.400419999969</v>
      </c>
      <c r="I4" s="25">
        <f>JRC_EU28_CFENE!I4-UK_CFENE!H4</f>
        <v>44373.074414528142</v>
      </c>
      <c r="J4" s="25">
        <f>JRC_EU28_CFENE!J4-UK_CFENE!I4</f>
        <v>45467.586469999987</v>
      </c>
      <c r="K4" s="25">
        <f>JRC_EU28_CFENE!K4-UK_CFENE!J4</f>
        <v>45359.561489999985</v>
      </c>
      <c r="L4" s="25">
        <f>JRC_EU28_CFENE!L4-UK_CFENE!K4</f>
        <v>43441.83471000001</v>
      </c>
      <c r="M4" s="25">
        <f>JRC_EU28_CFENE!M4-UK_CFENE!L4</f>
        <v>34833.850689999999</v>
      </c>
      <c r="N4" s="25">
        <f>JRC_EU28_CFENE!N4-UK_CFENE!M4</f>
        <v>41467.202640100986</v>
      </c>
      <c r="O4" s="25">
        <f>JRC_EU28_CFENE!O4-UK_CFENE!N4</f>
        <v>40276.191563083747</v>
      </c>
      <c r="P4" s="25">
        <f>JRC_EU28_CFENE!P4-UK_CFENE!O4</f>
        <v>39200.200179705702</v>
      </c>
      <c r="Q4" s="25">
        <f>JRC_EU28_CFENE!Q4-UK_CFENE!P4</f>
        <v>37598.934814554377</v>
      </c>
      <c r="R4" s="25">
        <f>JRC_EU28_CFENE!R4-UK_CFENE!Q4</f>
        <v>37207.477475075822</v>
      </c>
      <c r="S4" s="25">
        <f>JRC_EU28_CFENE!S4-UK_CFENE!R4</f>
        <v>37925.407014190234</v>
      </c>
      <c r="T4" s="25">
        <f>JRC_EU28_CFENE!T4-UK_CFENE!S4</f>
        <v>38609.38738765179</v>
      </c>
      <c r="U4" s="25">
        <f>JRC_EU28_CFENE!U4-UK_CFENE!T4</f>
        <v>39016.152394979894</v>
      </c>
      <c r="V4" s="25">
        <f>JRC_EU28_CFENE!V4-UK_CFENE!U4</f>
        <v>37201.916616957213</v>
      </c>
      <c r="W4" s="25">
        <f>JRC_EU28_CFENE!W4-UK_CFENE!V4</f>
        <v>36847.131649233714</v>
      </c>
      <c r="X4" s="25">
        <f>JRC_EU28_CFENE!X4-UK_CFENE!W4</f>
        <v>36090.957552433974</v>
      </c>
      <c r="Y4" s="25">
        <f>JRC_EU28_CFENE!Y4-UK_CFENE!X4</f>
        <v>35650.34322464963</v>
      </c>
      <c r="Z4" s="25">
        <f>JRC_EU28_CFENE!Z4-UK_CFENE!Y4</f>
        <v>34914.964370370813</v>
      </c>
      <c r="AA4" s="25">
        <f>JRC_EU28_CFENE!AA4-UK_CFENE!Z4</f>
        <v>34117.625281811983</v>
      </c>
      <c r="AB4" s="25">
        <f>JRC_EU28_CFENE!AB4-UK_CFENE!AA4</f>
        <v>33524.702474151512</v>
      </c>
      <c r="AC4" s="25">
        <f>JRC_EU28_CFENE!AC4-UK_CFENE!AB4</f>
        <v>33140.393106583659</v>
      </c>
      <c r="AD4" s="25">
        <f>JRC_EU28_CFENE!AD4-UK_CFENE!AC4</f>
        <v>32760.80144376633</v>
      </c>
      <c r="AE4" s="25">
        <f>JRC_EU28_CFENE!AE4-UK_CFENE!AD4</f>
        <v>32611.644892080923</v>
      </c>
      <c r="AF4" s="25">
        <f>JRC_EU28_CFENE!AF4-UK_CFENE!AE4</f>
        <v>32457.979727439229</v>
      </c>
      <c r="AG4" s="25">
        <f>JRC_EU28_CFENE!AG4-UK_CFENE!AF4</f>
        <v>32361.950212410859</v>
      </c>
      <c r="AH4" s="25">
        <f>JRC_EU28_CFENE!AH4-UK_CFENE!AG4</f>
        <v>31912.641372400452</v>
      </c>
      <c r="AI4" s="25">
        <f>JRC_EU28_CFENE!AI4-UK_CFENE!AH4</f>
        <v>31552.329432082341</v>
      </c>
      <c r="AJ4" s="25">
        <f>JRC_EU28_CFENE!AJ4-UK_CFENE!AI4</f>
        <v>30848.155932229656</v>
      </c>
      <c r="AK4" s="25">
        <f>JRC_EU28_CFENE!AK4-UK_CFENE!AJ4</f>
        <v>29823.882102560394</v>
      </c>
      <c r="AL4" s="25">
        <f>JRC_EU28_CFENE!AL4-UK_CFENE!AK4</f>
        <v>28949.618961816122</v>
      </c>
      <c r="AM4" s="25">
        <f>JRC_EU28_CFENE!AM4-UK_CFENE!AL4</f>
        <v>28101.313862668459</v>
      </c>
      <c r="AN4" s="25">
        <f>JRC_EU28_CFENE!AN4-UK_CFENE!AM4</f>
        <v>27562.636411797066</v>
      </c>
      <c r="AO4" s="25">
        <f>JRC_EU28_CFENE!AO4-UK_CFENE!AN4</f>
        <v>26880.995421802272</v>
      </c>
      <c r="AP4" s="25">
        <f>JRC_EU28_CFENE!AP4-UK_CFENE!AO4</f>
        <v>26094.383213109602</v>
      </c>
      <c r="AQ4" s="25">
        <f>JRC_EU28_CFENE!AQ4-UK_CFENE!AP4</f>
        <v>25409.142007079347</v>
      </c>
      <c r="AR4" s="25">
        <f>JRC_EU28_CFENE!AR4-UK_CFENE!AQ4</f>
        <v>24638.011588125177</v>
      </c>
      <c r="AS4" s="25">
        <f>JRC_EU28_CFENE!AS4-UK_CFENE!AR4</f>
        <v>23939.196390381294</v>
      </c>
      <c r="AT4" s="25">
        <f>JRC_EU28_CFENE!AT4-UK_CFENE!AS4</f>
        <v>23192.849661674838</v>
      </c>
      <c r="AU4" s="25">
        <f>JRC_EU28_CFENE!AU4-UK_CFENE!AT4</f>
        <v>22355.831774361173</v>
      </c>
      <c r="AV4" s="25">
        <f>JRC_EU28_CFENE!AV4-UK_CFENE!AU4</f>
        <v>21520.395752046883</v>
      </c>
      <c r="AW4" s="25">
        <f>JRC_EU28_CFENE!AW4-UK_CFENE!AV4</f>
        <v>20908.458669801708</v>
      </c>
      <c r="AX4" s="25">
        <f>JRC_EU28_CFENE!AX4-UK_CFENE!AW4</f>
        <v>20292.06074857412</v>
      </c>
      <c r="AY4" s="25">
        <f>JRC_EU28_CFENE!AY4-UK_CFENE!AX4</f>
        <v>19182.070504538086</v>
      </c>
      <c r="AZ4" s="25">
        <f>JRC_EU28_CFENE!AZ4-UK_CFENE!AY4</f>
        <v>18388.380238405673</v>
      </c>
      <c r="BA4" s="25">
        <f>JRC_EU28_CFENE!BA4-UK_CFENE!AZ4</f>
        <v>17174.61572368112</v>
      </c>
      <c r="BB4" s="26">
        <f>JRC_EU28_CFENE!BB4-UK_CFENE!BA4</f>
        <v>16136.458570408309</v>
      </c>
    </row>
    <row r="5" spans="1:54" x14ac:dyDescent="0.35">
      <c r="A5" s="27" t="s">
        <v>32</v>
      </c>
      <c r="B5" s="61" t="s">
        <v>18</v>
      </c>
      <c r="C5" s="28" t="s">
        <v>220</v>
      </c>
      <c r="D5" s="29">
        <f>JRC_EU28_CFENE!D5-UK_CFENE!C5</f>
        <v>26305.639814461425</v>
      </c>
      <c r="E5" s="30">
        <f>JRC_EU28_CFENE!E5-UK_CFENE!D5</f>
        <v>26240.952899999971</v>
      </c>
      <c r="F5" s="30">
        <f>JRC_EU28_CFENE!F5-UK_CFENE!E5</f>
        <v>25010.833710000017</v>
      </c>
      <c r="G5" s="30">
        <f>JRC_EU28_CFENE!G5-UK_CFENE!F5</f>
        <v>25137.073130000001</v>
      </c>
      <c r="H5" s="30">
        <f>JRC_EU28_CFENE!H5-UK_CFENE!G5</f>
        <v>26062.313489999968</v>
      </c>
      <c r="I5" s="30">
        <f>JRC_EU28_CFENE!I5-UK_CFENE!H5</f>
        <v>26732.417071065258</v>
      </c>
      <c r="J5" s="30">
        <f>JRC_EU28_CFENE!J5-UK_CFENE!I5</f>
        <v>27454.814859999999</v>
      </c>
      <c r="K5" s="30">
        <f>JRC_EU28_CFENE!K5-UK_CFENE!J5</f>
        <v>27750.025649999985</v>
      </c>
      <c r="L5" s="30">
        <f>JRC_EU28_CFENE!L5-UK_CFENE!K5</f>
        <v>27196.23559</v>
      </c>
      <c r="M5" s="30">
        <f>JRC_EU28_CFENE!M5-UK_CFENE!L5</f>
        <v>22297.171939999997</v>
      </c>
      <c r="N5" s="30">
        <f>JRC_EU28_CFENE!N5-UK_CFENE!M5</f>
        <v>27222.572010862048</v>
      </c>
      <c r="O5" s="30">
        <f>JRC_EU28_CFENE!O5-UK_CFENE!N5</f>
        <v>26124.741188708762</v>
      </c>
      <c r="P5" s="30">
        <f>JRC_EU28_CFENE!P5-UK_CFENE!O5</f>
        <v>26642.016792508432</v>
      </c>
      <c r="Q5" s="30">
        <f>JRC_EU28_CFENE!Q5-UK_CFENE!P5</f>
        <v>25733.187218851184</v>
      </c>
      <c r="R5" s="30">
        <f>JRC_EU28_CFENE!R5-UK_CFENE!Q5</f>
        <v>25793.5449738112</v>
      </c>
      <c r="S5" s="30">
        <f>JRC_EU28_CFENE!S5-UK_CFENE!R5</f>
        <v>26798.844972938543</v>
      </c>
      <c r="T5" s="30">
        <f>JRC_EU28_CFENE!T5-UK_CFENE!S5</f>
        <v>27382.139235209859</v>
      </c>
      <c r="U5" s="30">
        <f>JRC_EU28_CFENE!U5-UK_CFENE!T5</f>
        <v>27563.787241169783</v>
      </c>
      <c r="V5" s="30">
        <f>JRC_EU28_CFENE!V5-UK_CFENE!U5</f>
        <v>26410.786870262793</v>
      </c>
      <c r="W5" s="30">
        <f>JRC_EU28_CFENE!W5-UK_CFENE!V5</f>
        <v>26222.745364890579</v>
      </c>
      <c r="X5" s="30">
        <f>JRC_EU28_CFENE!X5-UK_CFENE!W5</f>
        <v>25682.363095411481</v>
      </c>
      <c r="Y5" s="30">
        <f>JRC_EU28_CFENE!Y5-UK_CFENE!X5</f>
        <v>25297.834246577149</v>
      </c>
      <c r="Z5" s="30">
        <f>JRC_EU28_CFENE!Z5-UK_CFENE!Y5</f>
        <v>24719.789638644128</v>
      </c>
      <c r="AA5" s="30">
        <f>JRC_EU28_CFENE!AA5-UK_CFENE!Z5</f>
        <v>24126.763558993436</v>
      </c>
      <c r="AB5" s="30">
        <f>JRC_EU28_CFENE!AB5-UK_CFENE!AA5</f>
        <v>23651.737269090463</v>
      </c>
      <c r="AC5" s="30">
        <f>JRC_EU28_CFENE!AC5-UK_CFENE!AB5</f>
        <v>23331.522976668388</v>
      </c>
      <c r="AD5" s="30">
        <f>JRC_EU28_CFENE!AD5-UK_CFENE!AC5</f>
        <v>23006.259347396812</v>
      </c>
      <c r="AE5" s="30">
        <f>JRC_EU28_CFENE!AE5-UK_CFENE!AD5</f>
        <v>22858.309623404002</v>
      </c>
      <c r="AF5" s="30">
        <f>JRC_EU28_CFENE!AF5-UK_CFENE!AE5</f>
        <v>22695.465880654454</v>
      </c>
      <c r="AG5" s="30">
        <f>JRC_EU28_CFENE!AG5-UK_CFENE!AF5</f>
        <v>22647.802914210071</v>
      </c>
      <c r="AH5" s="30">
        <f>JRC_EU28_CFENE!AH5-UK_CFENE!AG5</f>
        <v>22304.651647758805</v>
      </c>
      <c r="AI5" s="30">
        <f>JRC_EU28_CFENE!AI5-UK_CFENE!AH5</f>
        <v>21995.810866586053</v>
      </c>
      <c r="AJ5" s="30">
        <f>JRC_EU28_CFENE!AJ5-UK_CFENE!AI5</f>
        <v>21415.898589632376</v>
      </c>
      <c r="AK5" s="30">
        <f>JRC_EU28_CFENE!AK5-UK_CFENE!AJ5</f>
        <v>20569.838964249728</v>
      </c>
      <c r="AL5" s="30">
        <f>JRC_EU28_CFENE!AL5-UK_CFENE!AK5</f>
        <v>19880.595554879295</v>
      </c>
      <c r="AM5" s="30">
        <f>JRC_EU28_CFENE!AM5-UK_CFENE!AL5</f>
        <v>19184.652332733458</v>
      </c>
      <c r="AN5" s="30">
        <f>JRC_EU28_CFENE!AN5-UK_CFENE!AM5</f>
        <v>18721.16234350481</v>
      </c>
      <c r="AO5" s="30">
        <f>JRC_EU28_CFENE!AO5-UK_CFENE!AN5</f>
        <v>18156.426826859963</v>
      </c>
      <c r="AP5" s="30">
        <f>JRC_EU28_CFENE!AP5-UK_CFENE!AO5</f>
        <v>17530.066226846666</v>
      </c>
      <c r="AQ5" s="30">
        <f>JRC_EU28_CFENE!AQ5-UK_CFENE!AP5</f>
        <v>16991.130118308974</v>
      </c>
      <c r="AR5" s="30">
        <f>JRC_EU28_CFENE!AR5-UK_CFENE!AQ5</f>
        <v>16373.374787771063</v>
      </c>
      <c r="AS5" s="30">
        <f>JRC_EU28_CFENE!AS5-UK_CFENE!AR5</f>
        <v>15796.741506666771</v>
      </c>
      <c r="AT5" s="30">
        <f>JRC_EU28_CFENE!AT5-UK_CFENE!AS5</f>
        <v>15204.216069106838</v>
      </c>
      <c r="AU5" s="30">
        <f>JRC_EU28_CFENE!AU5-UK_CFENE!AT5</f>
        <v>14550.899278383036</v>
      </c>
      <c r="AV5" s="30">
        <f>JRC_EU28_CFENE!AV5-UK_CFENE!AU5</f>
        <v>13976.159034057642</v>
      </c>
      <c r="AW5" s="30">
        <f>JRC_EU28_CFENE!AW5-UK_CFENE!AV5</f>
        <v>13536.686605950377</v>
      </c>
      <c r="AX5" s="30">
        <f>JRC_EU28_CFENE!AX5-UK_CFENE!AW5</f>
        <v>13138.633234794803</v>
      </c>
      <c r="AY5" s="30">
        <f>JRC_EU28_CFENE!AY5-UK_CFENE!AX5</f>
        <v>12477.809184408899</v>
      </c>
      <c r="AZ5" s="30">
        <f>JRC_EU28_CFENE!AZ5-UK_CFENE!AY5</f>
        <v>11964.846119816641</v>
      </c>
      <c r="BA5" s="30">
        <f>JRC_EU28_CFENE!BA5-UK_CFENE!AZ5</f>
        <v>11314.530273744353</v>
      </c>
      <c r="BB5" s="31">
        <f>JRC_EU28_CFENE!BB5-UK_CFENE!BA5</f>
        <v>10817.77486114551</v>
      </c>
    </row>
    <row r="6" spans="1:54" x14ac:dyDescent="0.35">
      <c r="A6" s="32" t="s">
        <v>82</v>
      </c>
      <c r="B6" s="61"/>
      <c r="C6" s="33" t="s">
        <v>221</v>
      </c>
      <c r="D6" s="34">
        <f>JRC_EU28_CFENE!D6-UK_CFENE!C6</f>
        <v>94.779237666537398</v>
      </c>
      <c r="E6" s="35">
        <f>JRC_EU28_CFENE!E6-UK_CFENE!D6</f>
        <v>96.449400000000253</v>
      </c>
      <c r="F6" s="35">
        <f>JRC_EU28_CFENE!F6-UK_CFENE!E6</f>
        <v>359.39405000002137</v>
      </c>
      <c r="G6" s="35">
        <f>JRC_EU28_CFENE!G6-UK_CFENE!F6</f>
        <v>1150.0333500000095</v>
      </c>
      <c r="H6" s="35">
        <f>JRC_EU28_CFENE!H6-UK_CFENE!G6</f>
        <v>826.53236999997534</v>
      </c>
      <c r="I6" s="35">
        <f>JRC_EU28_CFENE!I6-UK_CFENE!H6</f>
        <v>1009.1667629405258</v>
      </c>
      <c r="J6" s="35">
        <f>JRC_EU28_CFENE!J6-UK_CFENE!I6</f>
        <v>1065.8192100000051</v>
      </c>
      <c r="K6" s="35">
        <f>JRC_EU28_CFENE!K6-UK_CFENE!J6</f>
        <v>1111.206730000011</v>
      </c>
      <c r="L6" s="35">
        <f>JRC_EU28_CFENE!L6-UK_CFENE!K6</f>
        <v>1165.2053500000029</v>
      </c>
      <c r="M6" s="35">
        <f>JRC_EU28_CFENE!M6-UK_CFENE!L6</f>
        <v>914.49144999999635</v>
      </c>
      <c r="N6" s="35">
        <f>JRC_EU28_CFENE!N6-UK_CFENE!M6</f>
        <v>1183.7749865604817</v>
      </c>
      <c r="O6" s="35">
        <f>JRC_EU28_CFENE!O6-UK_CFENE!N6</f>
        <v>2259.2331703775999</v>
      </c>
      <c r="P6" s="35">
        <f>JRC_EU28_CFENE!P6-UK_CFENE!O6</f>
        <v>2324.9593942562369</v>
      </c>
      <c r="Q6" s="35">
        <f>JRC_EU28_CFENE!Q6-UK_CFENE!P6</f>
        <v>2488.139413424432</v>
      </c>
      <c r="R6" s="35">
        <f>JRC_EU28_CFENE!R6-UK_CFENE!Q6</f>
        <v>1855.2230281320099</v>
      </c>
      <c r="S6" s="35">
        <f>JRC_EU28_CFENE!S6-UK_CFENE!R6</f>
        <v>2106.3044880362354</v>
      </c>
      <c r="T6" s="35">
        <f>JRC_EU28_CFENE!T6-UK_CFENE!S6</f>
        <v>2090.4095294894473</v>
      </c>
      <c r="U6" s="35">
        <f>JRC_EU28_CFENE!U6-UK_CFENE!T6</f>
        <v>2117.5846025479527</v>
      </c>
      <c r="V6" s="35">
        <f>JRC_EU28_CFENE!V6-UK_CFENE!U6</f>
        <v>2031.6312316726733</v>
      </c>
      <c r="W6" s="35">
        <f>JRC_EU28_CFENE!W6-UK_CFENE!V6</f>
        <v>2007.5426214610636</v>
      </c>
      <c r="X6" s="35">
        <f>JRC_EU28_CFENE!X6-UK_CFENE!W6</f>
        <v>1971.4435195590274</v>
      </c>
      <c r="Y6" s="35">
        <f>JRC_EU28_CFENE!Y6-UK_CFENE!X6</f>
        <v>1954.5546426202129</v>
      </c>
      <c r="Z6" s="35">
        <f>JRC_EU28_CFENE!Z6-UK_CFENE!Y6</f>
        <v>1909.845296756115</v>
      </c>
      <c r="AA6" s="35">
        <f>JRC_EU28_CFENE!AA6-UK_CFENE!Z6</f>
        <v>1825.4930326723043</v>
      </c>
      <c r="AB6" s="35">
        <f>JRC_EU28_CFENE!AB6-UK_CFENE!AA6</f>
        <v>1772.7702670874189</v>
      </c>
      <c r="AC6" s="35">
        <f>JRC_EU28_CFENE!AC6-UK_CFENE!AB6</f>
        <v>1729.5711504287735</v>
      </c>
      <c r="AD6" s="35">
        <f>JRC_EU28_CFENE!AD6-UK_CFENE!AC6</f>
        <v>1712.1464288422014</v>
      </c>
      <c r="AE6" s="35">
        <f>JRC_EU28_CFENE!AE6-UK_CFENE!AD6</f>
        <v>1701.081629555697</v>
      </c>
      <c r="AF6" s="35">
        <f>JRC_EU28_CFENE!AF6-UK_CFENE!AE6</f>
        <v>1703.0140139350385</v>
      </c>
      <c r="AG6" s="35">
        <f>JRC_EU28_CFENE!AG6-UK_CFENE!AF6</f>
        <v>1701.3314708099597</v>
      </c>
      <c r="AH6" s="35">
        <f>JRC_EU28_CFENE!AH6-UK_CFENE!AG6</f>
        <v>1687.760196690823</v>
      </c>
      <c r="AI6" s="35">
        <f>JRC_EU28_CFENE!AI6-UK_CFENE!AH6</f>
        <v>1670.3184828961209</v>
      </c>
      <c r="AJ6" s="35">
        <f>JRC_EU28_CFENE!AJ6-UK_CFENE!AI6</f>
        <v>1640.0965599876276</v>
      </c>
      <c r="AK6" s="35">
        <f>JRC_EU28_CFENE!AK6-UK_CFENE!AJ6</f>
        <v>1572.1126603141829</v>
      </c>
      <c r="AL6" s="35">
        <f>JRC_EU28_CFENE!AL6-UK_CFENE!AK6</f>
        <v>1523.1072597305867</v>
      </c>
      <c r="AM6" s="35">
        <f>JRC_EU28_CFENE!AM6-UK_CFENE!AL6</f>
        <v>1464.3300691003687</v>
      </c>
      <c r="AN6" s="35">
        <f>JRC_EU28_CFENE!AN6-UK_CFENE!AM6</f>
        <v>1446.8754786297739</v>
      </c>
      <c r="AO6" s="35">
        <f>JRC_EU28_CFENE!AO6-UK_CFENE!AN6</f>
        <v>1416.3499771583852</v>
      </c>
      <c r="AP6" s="35">
        <f>JRC_EU28_CFENE!AP6-UK_CFENE!AO6</f>
        <v>1378.0625069790967</v>
      </c>
      <c r="AQ6" s="35">
        <f>JRC_EU28_CFENE!AQ6-UK_CFENE!AP6</f>
        <v>1347.2653211601125</v>
      </c>
      <c r="AR6" s="35">
        <f>JRC_EU28_CFENE!AR6-UK_CFENE!AQ6</f>
        <v>1322.7348824451062</v>
      </c>
      <c r="AS6" s="35">
        <f>JRC_EU28_CFENE!AS6-UK_CFENE!AR6</f>
        <v>1285.2170329088583</v>
      </c>
      <c r="AT6" s="35">
        <f>JRC_EU28_CFENE!AT6-UK_CFENE!AS6</f>
        <v>1264.4811715501178</v>
      </c>
      <c r="AU6" s="35">
        <f>JRC_EU28_CFENE!AU6-UK_CFENE!AT6</f>
        <v>1233.1457759200562</v>
      </c>
      <c r="AV6" s="35">
        <f>JRC_EU28_CFENE!AV6-UK_CFENE!AU6</f>
        <v>1205.45424730953</v>
      </c>
      <c r="AW6" s="35">
        <f>JRC_EU28_CFENE!AW6-UK_CFENE!AV6</f>
        <v>1184.3579284747539</v>
      </c>
      <c r="AX6" s="35">
        <f>JRC_EU28_CFENE!AX6-UK_CFENE!AW6</f>
        <v>1165.1267633532264</v>
      </c>
      <c r="AY6" s="35">
        <f>JRC_EU28_CFENE!AY6-UK_CFENE!AX6</f>
        <v>1139.2091306205673</v>
      </c>
      <c r="AZ6" s="35">
        <f>JRC_EU28_CFENE!AZ6-UK_CFENE!AY6</f>
        <v>1100.2768470576509</v>
      </c>
      <c r="BA6" s="35">
        <f>JRC_EU28_CFENE!BA6-UK_CFENE!AZ6</f>
        <v>1044.4533963047318</v>
      </c>
      <c r="BB6" s="36">
        <f>JRC_EU28_CFENE!BB6-UK_CFENE!BA6</f>
        <v>1019.622972378766</v>
      </c>
    </row>
    <row r="7" spans="1:54" x14ac:dyDescent="0.35">
      <c r="A7" s="32" t="s">
        <v>222</v>
      </c>
      <c r="B7" s="61"/>
      <c r="C7" s="33" t="s">
        <v>223</v>
      </c>
      <c r="D7" s="34">
        <f>JRC_EU28_CFENE!D7-UK_CFENE!C7</f>
        <v>1023.2872866862955</v>
      </c>
      <c r="E7" s="35">
        <f>JRC_EU28_CFENE!E7-UK_CFENE!D7</f>
        <v>1258.0959599999992</v>
      </c>
      <c r="F7" s="35">
        <f>JRC_EU28_CFENE!F7-UK_CFENE!E7</f>
        <v>1155.8795600000042</v>
      </c>
      <c r="G7" s="35">
        <f>JRC_EU28_CFENE!G7-UK_CFENE!F7</f>
        <v>1193.6369100000065</v>
      </c>
      <c r="H7" s="35">
        <f>JRC_EU28_CFENE!H7-UK_CFENE!G7</f>
        <v>1467.8411399999995</v>
      </c>
      <c r="I7" s="35">
        <f>JRC_EU28_CFENE!I7-UK_CFENE!H7</f>
        <v>1514.2249156683122</v>
      </c>
      <c r="J7" s="35">
        <f>JRC_EU28_CFENE!J7-UK_CFENE!I7</f>
        <v>1322.9197800000002</v>
      </c>
      <c r="K7" s="35">
        <f>JRC_EU28_CFENE!K7-UK_CFENE!J7</f>
        <v>1483.779449999987</v>
      </c>
      <c r="L7" s="35">
        <f>JRC_EU28_CFENE!L7-UK_CFENE!K7</f>
        <v>1231.842920000001</v>
      </c>
      <c r="M7" s="35">
        <f>JRC_EU28_CFENE!M7-UK_CFENE!L7</f>
        <v>955.67695000000219</v>
      </c>
      <c r="N7" s="35">
        <f>JRC_EU28_CFENE!N7-UK_CFENE!M7</f>
        <v>1015.3358400056167</v>
      </c>
      <c r="O7" s="35">
        <f>JRC_EU28_CFENE!O7-UK_CFENE!N7</f>
        <v>1317.9333149612839</v>
      </c>
      <c r="P7" s="35">
        <f>JRC_EU28_CFENE!P7-UK_CFENE!O7</f>
        <v>1601.2817130470271</v>
      </c>
      <c r="Q7" s="35">
        <f>JRC_EU28_CFENE!Q7-UK_CFENE!P7</f>
        <v>1625.6205704869931</v>
      </c>
      <c r="R7" s="35">
        <f>JRC_EU28_CFENE!R7-UK_CFENE!Q7</f>
        <v>1749.2117582794178</v>
      </c>
      <c r="S7" s="35">
        <f>JRC_EU28_CFENE!S7-UK_CFENE!R7</f>
        <v>1801.1921573443922</v>
      </c>
      <c r="T7" s="35">
        <f>JRC_EU28_CFENE!T7-UK_CFENE!S7</f>
        <v>1824.8106828671871</v>
      </c>
      <c r="U7" s="35">
        <f>JRC_EU28_CFENE!U7-UK_CFENE!T7</f>
        <v>1809.6339207526348</v>
      </c>
      <c r="V7" s="35">
        <f>JRC_EU28_CFENE!V7-UK_CFENE!U7</f>
        <v>1766.531290798599</v>
      </c>
      <c r="W7" s="35">
        <f>JRC_EU28_CFENE!W7-UK_CFENE!V7</f>
        <v>1730.7891562085497</v>
      </c>
      <c r="X7" s="35">
        <f>JRC_EU28_CFENE!X7-UK_CFENE!W7</f>
        <v>1690.6448323983245</v>
      </c>
      <c r="Y7" s="35">
        <f>JRC_EU28_CFENE!Y7-UK_CFENE!X7</f>
        <v>1679.5031427136205</v>
      </c>
      <c r="Z7" s="35">
        <f>JRC_EU28_CFENE!Z7-UK_CFENE!Y7</f>
        <v>1666.29685845269</v>
      </c>
      <c r="AA7" s="35">
        <f>JRC_EU28_CFENE!AA7-UK_CFENE!Z7</f>
        <v>1585.4852573527664</v>
      </c>
      <c r="AB7" s="35">
        <f>JRC_EU28_CFENE!AB7-UK_CFENE!AA7</f>
        <v>1566.7617635373845</v>
      </c>
      <c r="AC7" s="35">
        <f>JRC_EU28_CFENE!AC7-UK_CFENE!AB7</f>
        <v>1560.4213325497867</v>
      </c>
      <c r="AD7" s="35">
        <f>JRC_EU28_CFENE!AD7-UK_CFENE!AC7</f>
        <v>1558.3340310202534</v>
      </c>
      <c r="AE7" s="35">
        <f>JRC_EU28_CFENE!AE7-UK_CFENE!AD7</f>
        <v>1557.8228993467828</v>
      </c>
      <c r="AF7" s="35">
        <f>JRC_EU28_CFENE!AF7-UK_CFENE!AE7</f>
        <v>1554.6903297384415</v>
      </c>
      <c r="AG7" s="35">
        <f>JRC_EU28_CFENE!AG7-UK_CFENE!AF7</f>
        <v>1546.2090315377259</v>
      </c>
      <c r="AH7" s="35">
        <f>JRC_EU28_CFENE!AH7-UK_CFENE!AG7</f>
        <v>1529.9259346348588</v>
      </c>
      <c r="AI7" s="35">
        <f>JRC_EU28_CFENE!AI7-UK_CFENE!AH7</f>
        <v>1519.6313037365871</v>
      </c>
      <c r="AJ7" s="35">
        <f>JRC_EU28_CFENE!AJ7-UK_CFENE!AI7</f>
        <v>1505.8349291837142</v>
      </c>
      <c r="AK7" s="35">
        <f>JRC_EU28_CFENE!AK7-UK_CFENE!AJ7</f>
        <v>1477.524606257251</v>
      </c>
      <c r="AL7" s="35">
        <f>JRC_EU28_CFENE!AL7-UK_CFENE!AK7</f>
        <v>1446.3522405669603</v>
      </c>
      <c r="AM7" s="35">
        <f>JRC_EU28_CFENE!AM7-UK_CFENE!AL7</f>
        <v>1422.0716929589933</v>
      </c>
      <c r="AN7" s="35">
        <f>JRC_EU28_CFENE!AN7-UK_CFENE!AM7</f>
        <v>1406.5163143726318</v>
      </c>
      <c r="AO7" s="35">
        <f>JRC_EU28_CFENE!AO7-UK_CFENE!AN7</f>
        <v>1394.4895874172341</v>
      </c>
      <c r="AP7" s="35">
        <f>JRC_EU28_CFENE!AP7-UK_CFENE!AO7</f>
        <v>1367.2650252421249</v>
      </c>
      <c r="AQ7" s="35">
        <f>JRC_EU28_CFENE!AQ7-UK_CFENE!AP7</f>
        <v>1350.2971091168063</v>
      </c>
      <c r="AR7" s="35">
        <f>JRC_EU28_CFENE!AR7-UK_CFENE!AQ7</f>
        <v>1335.2756071894878</v>
      </c>
      <c r="AS7" s="35">
        <f>JRC_EU28_CFENE!AS7-UK_CFENE!AR7</f>
        <v>1321.6789362627337</v>
      </c>
      <c r="AT7" s="35">
        <f>JRC_EU28_CFENE!AT7-UK_CFENE!AS7</f>
        <v>1309.9788470138888</v>
      </c>
      <c r="AU7" s="35">
        <f>JRC_EU28_CFENE!AU7-UK_CFENE!AT7</f>
        <v>1295.2199303694354</v>
      </c>
      <c r="AV7" s="35">
        <f>JRC_EU28_CFENE!AV7-UK_CFENE!AU7</f>
        <v>1276.6423853880833</v>
      </c>
      <c r="AW7" s="35">
        <f>JRC_EU28_CFENE!AW7-UK_CFENE!AV7</f>
        <v>1258.6747692422225</v>
      </c>
      <c r="AX7" s="35">
        <f>JRC_EU28_CFENE!AX7-UK_CFENE!AW7</f>
        <v>1243.7893608283086</v>
      </c>
      <c r="AY7" s="35">
        <f>JRC_EU28_CFENE!AY7-UK_CFENE!AX7</f>
        <v>1176.4295968301171</v>
      </c>
      <c r="AZ7" s="35">
        <f>JRC_EU28_CFENE!AZ7-UK_CFENE!AY7</f>
        <v>1151.8278289629279</v>
      </c>
      <c r="BA7" s="35">
        <f>JRC_EU28_CFENE!BA7-UK_CFENE!AZ7</f>
        <v>1075.4757949823777</v>
      </c>
      <c r="BB7" s="36">
        <f>JRC_EU28_CFENE!BB7-UK_CFENE!BA7</f>
        <v>1053.4379391372242</v>
      </c>
    </row>
    <row r="8" spans="1:54" x14ac:dyDescent="0.35">
      <c r="A8" s="32" t="s">
        <v>224</v>
      </c>
      <c r="B8" s="61"/>
      <c r="C8" s="33" t="s">
        <v>225</v>
      </c>
      <c r="D8" s="34">
        <f>JRC_EU28_CFENE!D8-UK_CFENE!C8</f>
        <v>24866.23520213001</v>
      </c>
      <c r="E8" s="35">
        <f>JRC_EU28_CFENE!E8-UK_CFENE!D8</f>
        <v>24592.873419999978</v>
      </c>
      <c r="F8" s="35">
        <f>JRC_EU28_CFENE!F8-UK_CFENE!E8</f>
        <v>23201.527879999991</v>
      </c>
      <c r="G8" s="35">
        <f>JRC_EU28_CFENE!G8-UK_CFENE!F8</f>
        <v>22488.073199999988</v>
      </c>
      <c r="H8" s="35">
        <f>JRC_EU28_CFENE!H8-UK_CFENE!G8</f>
        <v>23441.804329999992</v>
      </c>
      <c r="I8" s="35">
        <f>JRC_EU28_CFENE!I8-UK_CFENE!H8</f>
        <v>23720.175471318835</v>
      </c>
      <c r="J8" s="35">
        <f>JRC_EU28_CFENE!J8-UK_CFENE!I8</f>
        <v>24478.694009999992</v>
      </c>
      <c r="K8" s="35">
        <f>JRC_EU28_CFENE!K8-UK_CFENE!J8</f>
        <v>24796.748009999996</v>
      </c>
      <c r="L8" s="35">
        <f>JRC_EU28_CFENE!L8-UK_CFENE!K8</f>
        <v>24329.839989999993</v>
      </c>
      <c r="M8" s="35">
        <f>JRC_EU28_CFENE!M8-UK_CFENE!L8</f>
        <v>20146.372029999995</v>
      </c>
      <c r="N8" s="35">
        <f>JRC_EU28_CFENE!N8-UK_CFENE!M8</f>
        <v>24686.294734330193</v>
      </c>
      <c r="O8" s="35">
        <f>JRC_EU28_CFENE!O8-UK_CFENE!N8</f>
        <v>22301.136033450119</v>
      </c>
      <c r="P8" s="35">
        <f>JRC_EU28_CFENE!P8-UK_CFENE!O8</f>
        <v>22376.434702219638</v>
      </c>
      <c r="Q8" s="35">
        <f>JRC_EU28_CFENE!Q8-UK_CFENE!P8</f>
        <v>21302.28444563282</v>
      </c>
      <c r="R8" s="35">
        <f>JRC_EU28_CFENE!R8-UK_CFENE!Q8</f>
        <v>21857.818383833801</v>
      </c>
      <c r="S8" s="35">
        <f>JRC_EU28_CFENE!S8-UK_CFENE!R8</f>
        <v>22505.169583129813</v>
      </c>
      <c r="T8" s="35">
        <f>JRC_EU28_CFENE!T8-UK_CFENE!S8</f>
        <v>23076.798581749063</v>
      </c>
      <c r="U8" s="35">
        <f>JRC_EU28_CFENE!U8-UK_CFENE!T8</f>
        <v>23241.361444169899</v>
      </c>
      <c r="V8" s="35">
        <f>JRC_EU28_CFENE!V8-UK_CFENE!U8</f>
        <v>22237.558558418303</v>
      </c>
      <c r="W8" s="35">
        <f>JRC_EU28_CFENE!W8-UK_CFENE!V8</f>
        <v>22118.276209328629</v>
      </c>
      <c r="X8" s="35">
        <f>JRC_EU28_CFENE!X8-UK_CFENE!W8</f>
        <v>21658.877044308461</v>
      </c>
      <c r="Y8" s="35">
        <f>JRC_EU28_CFENE!Y8-UK_CFENE!X8</f>
        <v>21304.024353308563</v>
      </c>
      <c r="Z8" s="35">
        <f>JRC_EU28_CFENE!Z8-UK_CFENE!Y8</f>
        <v>20787.857361140053</v>
      </c>
      <c r="AA8" s="35">
        <f>JRC_EU28_CFENE!AA8-UK_CFENE!Z8</f>
        <v>20346.352696646842</v>
      </c>
      <c r="AB8" s="35">
        <f>JRC_EU28_CFENE!AB8-UK_CFENE!AA8</f>
        <v>19953.219609395685</v>
      </c>
      <c r="AC8" s="35">
        <f>JRC_EU28_CFENE!AC8-UK_CFENE!AB8</f>
        <v>19686.112636469181</v>
      </c>
      <c r="AD8" s="35">
        <f>JRC_EU28_CFENE!AD8-UK_CFENE!AC8</f>
        <v>19381.987835730921</v>
      </c>
      <c r="AE8" s="35">
        <f>JRC_EU28_CFENE!AE8-UK_CFENE!AD8</f>
        <v>19244.843823442963</v>
      </c>
      <c r="AF8" s="35">
        <f>JRC_EU28_CFENE!AF8-UK_CFENE!AE8</f>
        <v>19088.329772839163</v>
      </c>
      <c r="AG8" s="35">
        <f>JRC_EU28_CFENE!AG8-UK_CFENE!AF8</f>
        <v>19054.434270069058</v>
      </c>
      <c r="AH8" s="35">
        <f>JRC_EU28_CFENE!AH8-UK_CFENE!AG8</f>
        <v>18759.250745171023</v>
      </c>
      <c r="AI8" s="35">
        <f>JRC_EU28_CFENE!AI8-UK_CFENE!AH8</f>
        <v>18486.079638662603</v>
      </c>
      <c r="AJ8" s="35">
        <f>JRC_EU28_CFENE!AJ8-UK_CFENE!AI8</f>
        <v>17955.044860632119</v>
      </c>
      <c r="AK8" s="35">
        <f>JRC_EU28_CFENE!AK8-UK_CFENE!AJ8</f>
        <v>17231.811930282696</v>
      </c>
      <c r="AL8" s="35">
        <f>JRC_EU28_CFENE!AL8-UK_CFENE!AK8</f>
        <v>16630.346218564344</v>
      </c>
      <c r="AM8" s="35">
        <f>JRC_EU28_CFENE!AM8-UK_CFENE!AL8</f>
        <v>16029.091628344202</v>
      </c>
      <c r="AN8" s="35">
        <f>JRC_EU28_CFENE!AN8-UK_CFENE!AM8</f>
        <v>15606.290465367634</v>
      </c>
      <c r="AO8" s="35">
        <f>JRC_EU28_CFENE!AO8-UK_CFENE!AN8</f>
        <v>15093.312293737126</v>
      </c>
      <c r="AP8" s="35">
        <f>JRC_EU28_CFENE!AP8-UK_CFENE!AO8</f>
        <v>14539.113467822146</v>
      </c>
      <c r="AQ8" s="35">
        <f>JRC_EU28_CFENE!AQ8-UK_CFENE!AP8</f>
        <v>14057.111175720655</v>
      </c>
      <c r="AR8" s="35">
        <f>JRC_EU28_CFENE!AR8-UK_CFENE!AQ8</f>
        <v>13491.446292021317</v>
      </c>
      <c r="AS8" s="35">
        <f>JRC_EU28_CFENE!AS8-UK_CFENE!AR8</f>
        <v>12976.098516976366</v>
      </c>
      <c r="AT8" s="35">
        <f>JRC_EU28_CFENE!AT8-UK_CFENE!AS8</f>
        <v>12433.561542550638</v>
      </c>
      <c r="AU8" s="35">
        <f>JRC_EU28_CFENE!AU8-UK_CFENE!AT8</f>
        <v>11836.037125188454</v>
      </c>
      <c r="AV8" s="35">
        <f>JRC_EU28_CFENE!AV8-UK_CFENE!AU8</f>
        <v>11320.794758777545</v>
      </c>
      <c r="AW8" s="35">
        <f>JRC_EU28_CFENE!AW8-UK_CFENE!AV8</f>
        <v>10929.57507115623</v>
      </c>
      <c r="AX8" s="35">
        <f>JRC_EU28_CFENE!AX8-UK_CFENE!AW8</f>
        <v>10580.032156212554</v>
      </c>
      <c r="AY8" s="35">
        <f>JRC_EU28_CFENE!AY8-UK_CFENE!AX8</f>
        <v>10019.193282854943</v>
      </c>
      <c r="AZ8" s="35">
        <f>JRC_EU28_CFENE!AZ8-UK_CFENE!AY8</f>
        <v>9574.6456021392787</v>
      </c>
      <c r="BA8" s="35">
        <f>JRC_EU28_CFENE!BA8-UK_CFENE!AZ8</f>
        <v>9060.9059981155315</v>
      </c>
      <c r="BB8" s="36">
        <f>JRC_EU28_CFENE!BB8-UK_CFENE!BA8</f>
        <v>8647.9990263978998</v>
      </c>
    </row>
    <row r="9" spans="1:54" x14ac:dyDescent="0.35">
      <c r="A9" s="32" t="s">
        <v>226</v>
      </c>
      <c r="B9" s="61"/>
      <c r="C9" s="33" t="s">
        <v>227</v>
      </c>
      <c r="D9" s="34">
        <f>JRC_EU28_CFENE!D9-UK_CFENE!C9</f>
        <v>321.33808797858717</v>
      </c>
      <c r="E9" s="35">
        <f>JRC_EU28_CFENE!E9-UK_CFENE!D9</f>
        <v>293.53411999999679</v>
      </c>
      <c r="F9" s="35">
        <f>JRC_EU28_CFENE!F9-UK_CFENE!E9</f>
        <v>294.03222</v>
      </c>
      <c r="G9" s="35">
        <f>JRC_EU28_CFENE!G9-UK_CFENE!F9</f>
        <v>305.32966999999996</v>
      </c>
      <c r="H9" s="35">
        <f>JRC_EU28_CFENE!H9-UK_CFENE!G9</f>
        <v>326.13564999999994</v>
      </c>
      <c r="I9" s="35">
        <f>JRC_EU28_CFENE!I9-UK_CFENE!H9</f>
        <v>488.84992113758329</v>
      </c>
      <c r="J9" s="35">
        <f>JRC_EU28_CFENE!J9-UK_CFENE!I9</f>
        <v>587.38186000000007</v>
      </c>
      <c r="K9" s="35">
        <f>JRC_EU28_CFENE!K9-UK_CFENE!J9</f>
        <v>358.29146000000009</v>
      </c>
      <c r="L9" s="35">
        <f>JRC_EU28_CFENE!L9-UK_CFENE!K9</f>
        <v>469.34733</v>
      </c>
      <c r="M9" s="35">
        <f>JRC_EU28_CFENE!M9-UK_CFENE!L9</f>
        <v>280.63150999999993</v>
      </c>
      <c r="N9" s="35">
        <f>JRC_EU28_CFENE!N9-UK_CFENE!M9</f>
        <v>337.16644996575678</v>
      </c>
      <c r="O9" s="35">
        <f>JRC_EU28_CFENE!O9-UK_CFENE!N9</f>
        <v>246.43866991976341</v>
      </c>
      <c r="P9" s="35">
        <f>JRC_EU28_CFENE!P9-UK_CFENE!O9</f>
        <v>339.34098298552595</v>
      </c>
      <c r="Q9" s="35">
        <f>JRC_EU28_CFENE!Q9-UK_CFENE!P9</f>
        <v>317.14278930694815</v>
      </c>
      <c r="R9" s="35">
        <f>JRC_EU28_CFENE!R9-UK_CFENE!Q9</f>
        <v>331.2918035659693</v>
      </c>
      <c r="S9" s="35">
        <f>JRC_EU28_CFENE!S9-UK_CFENE!R9</f>
        <v>386.17874442810177</v>
      </c>
      <c r="T9" s="35">
        <f>JRC_EU28_CFENE!T9-UK_CFENE!S9</f>
        <v>390.12044110415695</v>
      </c>
      <c r="U9" s="35">
        <f>JRC_EU28_CFENE!U9-UK_CFENE!T9</f>
        <v>395.20727369929779</v>
      </c>
      <c r="V9" s="35">
        <f>JRC_EU28_CFENE!V9-UK_CFENE!U9</f>
        <v>375.06578937322246</v>
      </c>
      <c r="W9" s="35">
        <f>JRC_EU28_CFENE!W9-UK_CFENE!V9</f>
        <v>366.13737789233954</v>
      </c>
      <c r="X9" s="35">
        <f>JRC_EU28_CFENE!X9-UK_CFENE!W9</f>
        <v>361.39769914566438</v>
      </c>
      <c r="Y9" s="35">
        <f>JRC_EU28_CFENE!Y9-UK_CFENE!X9</f>
        <v>359.75210793474889</v>
      </c>
      <c r="Z9" s="35">
        <f>JRC_EU28_CFENE!Z9-UK_CFENE!Y9</f>
        <v>355.79012229527888</v>
      </c>
      <c r="AA9" s="35">
        <f>JRC_EU28_CFENE!AA9-UK_CFENE!Z9</f>
        <v>369.43257232152752</v>
      </c>
      <c r="AB9" s="35">
        <f>JRC_EU28_CFENE!AB9-UK_CFENE!AA9</f>
        <v>358.98562906997603</v>
      </c>
      <c r="AC9" s="35">
        <f>JRC_EU28_CFENE!AC9-UK_CFENE!AB9</f>
        <v>355.41785722064742</v>
      </c>
      <c r="AD9" s="35">
        <f>JRC_EU28_CFENE!AD9-UK_CFENE!AC9</f>
        <v>353.79105180344027</v>
      </c>
      <c r="AE9" s="35">
        <f>JRC_EU28_CFENE!AE9-UK_CFENE!AD9</f>
        <v>354.56127105855666</v>
      </c>
      <c r="AF9" s="35">
        <f>JRC_EU28_CFENE!AF9-UK_CFENE!AE9</f>
        <v>349.4317641418175</v>
      </c>
      <c r="AG9" s="35">
        <f>JRC_EU28_CFENE!AG9-UK_CFENE!AF9</f>
        <v>345.82814179332854</v>
      </c>
      <c r="AH9" s="35">
        <f>JRC_EU28_CFENE!AH9-UK_CFENE!AG9</f>
        <v>327.71477126209936</v>
      </c>
      <c r="AI9" s="35">
        <f>JRC_EU28_CFENE!AI9-UK_CFENE!AH9</f>
        <v>319.78144129075105</v>
      </c>
      <c r="AJ9" s="35">
        <f>JRC_EU28_CFENE!AJ9-UK_CFENE!AI9</f>
        <v>314.92223982891704</v>
      </c>
      <c r="AK9" s="35">
        <f>JRC_EU28_CFENE!AK9-UK_CFENE!AJ9</f>
        <v>288.38976739559604</v>
      </c>
      <c r="AL9" s="35">
        <f>JRC_EU28_CFENE!AL9-UK_CFENE!AK9</f>
        <v>280.7898360174047</v>
      </c>
      <c r="AM9" s="35">
        <f>JRC_EU28_CFENE!AM9-UK_CFENE!AL9</f>
        <v>269.15894232989166</v>
      </c>
      <c r="AN9" s="35">
        <f>JRC_EU28_CFENE!AN9-UK_CFENE!AM9</f>
        <v>261.48008513476992</v>
      </c>
      <c r="AO9" s="35">
        <f>JRC_EU28_CFENE!AO9-UK_CFENE!AN9</f>
        <v>252.27496854722074</v>
      </c>
      <c r="AP9" s="35">
        <f>JRC_EU28_CFENE!AP9-UK_CFENE!AO9</f>
        <v>245.62522680329306</v>
      </c>
      <c r="AQ9" s="35">
        <f>JRC_EU28_CFENE!AQ9-UK_CFENE!AP9</f>
        <v>236.45651231140621</v>
      </c>
      <c r="AR9" s="35">
        <f>JRC_EU28_CFENE!AR9-UK_CFENE!AQ9</f>
        <v>223.91800611515163</v>
      </c>
      <c r="AS9" s="35">
        <f>JRC_EU28_CFENE!AS9-UK_CFENE!AR9</f>
        <v>213.74702051881158</v>
      </c>
      <c r="AT9" s="35">
        <f>JRC_EU28_CFENE!AT9-UK_CFENE!AS9</f>
        <v>196.19450799219081</v>
      </c>
      <c r="AU9" s="35">
        <f>JRC_EU28_CFENE!AU9-UK_CFENE!AT9</f>
        <v>186.49644690509092</v>
      </c>
      <c r="AV9" s="35">
        <f>JRC_EU28_CFENE!AV9-UK_CFENE!AU9</f>
        <v>173.26764258248673</v>
      </c>
      <c r="AW9" s="35">
        <f>JRC_EU28_CFENE!AW9-UK_CFENE!AV9</f>
        <v>164.07883707716726</v>
      </c>
      <c r="AX9" s="35">
        <f>JRC_EU28_CFENE!AX9-UK_CFENE!AW9</f>
        <v>149.68495440071604</v>
      </c>
      <c r="AY9" s="35">
        <f>JRC_EU28_CFENE!AY9-UK_CFENE!AX9</f>
        <v>142.97717410327132</v>
      </c>
      <c r="AZ9" s="35">
        <f>JRC_EU28_CFENE!AZ9-UK_CFENE!AY9</f>
        <v>138.0958416567866</v>
      </c>
      <c r="BA9" s="35">
        <f>JRC_EU28_CFENE!BA9-UK_CFENE!AZ9</f>
        <v>133.69508434171445</v>
      </c>
      <c r="BB9" s="36">
        <f>JRC_EU28_CFENE!BB9-UK_CFENE!BA9</f>
        <v>96.714923231621015</v>
      </c>
    </row>
    <row r="10" spans="1:54" x14ac:dyDescent="0.35">
      <c r="A10" s="27" t="s">
        <v>228</v>
      </c>
      <c r="B10" s="61" t="s">
        <v>18</v>
      </c>
      <c r="C10" s="28" t="s">
        <v>229</v>
      </c>
      <c r="D10" s="29">
        <f>JRC_EU28_CFENE!D10-UK_CFENE!C10</f>
        <v>275.02913276502869</v>
      </c>
      <c r="E10" s="30">
        <f>JRC_EU28_CFENE!E10-UK_CFENE!D10</f>
        <v>206.49295000000006</v>
      </c>
      <c r="F10" s="30">
        <f>JRC_EU28_CFENE!F10-UK_CFENE!E10</f>
        <v>212.09994</v>
      </c>
      <c r="G10" s="30">
        <f>JRC_EU28_CFENE!G10-UK_CFENE!F10</f>
        <v>181.29924000000003</v>
      </c>
      <c r="H10" s="30">
        <f>JRC_EU28_CFENE!H10-UK_CFENE!G10</f>
        <v>151.20125999999996</v>
      </c>
      <c r="I10" s="30">
        <f>JRC_EU28_CFENE!I10-UK_CFENE!H10</f>
        <v>171.44314464632262</v>
      </c>
      <c r="J10" s="30">
        <f>JRC_EU28_CFENE!J10-UK_CFENE!I10</f>
        <v>164.50206999999997</v>
      </c>
      <c r="K10" s="30">
        <f>JRC_EU28_CFENE!K10-UK_CFENE!J10</f>
        <v>151.89787000000001</v>
      </c>
      <c r="L10" s="30">
        <f>JRC_EU28_CFENE!L10-UK_CFENE!K10</f>
        <v>168.70312000000004</v>
      </c>
      <c r="M10" s="30">
        <f>JRC_EU28_CFENE!M10-UK_CFENE!L10</f>
        <v>137.90106</v>
      </c>
      <c r="N10" s="30">
        <f>JRC_EU28_CFENE!N10-UK_CFENE!M10</f>
        <v>331.01656895220816</v>
      </c>
      <c r="O10" s="30">
        <f>JRC_EU28_CFENE!O10-UK_CFENE!N10</f>
        <v>233.78177951826805</v>
      </c>
      <c r="P10" s="30">
        <f>JRC_EU28_CFENE!P10-UK_CFENE!O10</f>
        <v>177.05624573580198</v>
      </c>
      <c r="Q10" s="30">
        <f>JRC_EU28_CFENE!Q10-UK_CFENE!P10</f>
        <v>158.85694032476155</v>
      </c>
      <c r="R10" s="30">
        <f>JRC_EU28_CFENE!R10-UK_CFENE!Q10</f>
        <v>109.19997582139544</v>
      </c>
      <c r="S10" s="30">
        <f>JRC_EU28_CFENE!S10-UK_CFENE!R10</f>
        <v>140.60870911024404</v>
      </c>
      <c r="T10" s="30">
        <f>JRC_EU28_CFENE!T10-UK_CFENE!S10</f>
        <v>152.57715169247672</v>
      </c>
      <c r="U10" s="30">
        <f>JRC_EU28_CFENE!U10-UK_CFENE!T10</f>
        <v>154.30903755513239</v>
      </c>
      <c r="V10" s="30">
        <f>JRC_EU28_CFENE!V10-UK_CFENE!U10</f>
        <v>157.19900560860754</v>
      </c>
      <c r="W10" s="30">
        <f>JRC_EU28_CFENE!W10-UK_CFENE!V10</f>
        <v>157.69754705022402</v>
      </c>
      <c r="X10" s="30">
        <f>JRC_EU28_CFENE!X10-UK_CFENE!W10</f>
        <v>157.38910450709122</v>
      </c>
      <c r="Y10" s="30">
        <f>JRC_EU28_CFENE!Y10-UK_CFENE!X10</f>
        <v>158.68446278100777</v>
      </c>
      <c r="Z10" s="30">
        <f>JRC_EU28_CFENE!Z10-UK_CFENE!Y10</f>
        <v>142.55139785878541</v>
      </c>
      <c r="AA10" s="30">
        <f>JRC_EU28_CFENE!AA10-UK_CFENE!Z10</f>
        <v>116.03643098282362</v>
      </c>
      <c r="AB10" s="30">
        <f>JRC_EU28_CFENE!AB10-UK_CFENE!AA10</f>
        <v>103.64660529658875</v>
      </c>
      <c r="AC10" s="30">
        <f>JRC_EU28_CFENE!AC10-UK_CFENE!AB10</f>
        <v>87.820240454357972</v>
      </c>
      <c r="AD10" s="30">
        <f>JRC_EU28_CFENE!AD10-UK_CFENE!AC10</f>
        <v>36.49582908751907</v>
      </c>
      <c r="AE10" s="30">
        <f>JRC_EU28_CFENE!AE10-UK_CFENE!AD10</f>
        <v>26.633905818550865</v>
      </c>
      <c r="AF10" s="30">
        <f>JRC_EU28_CFENE!AF10-UK_CFENE!AE10</f>
        <v>26.953681731169951</v>
      </c>
      <c r="AG10" s="30">
        <f>JRC_EU28_CFENE!AG10-UK_CFENE!AF10</f>
        <v>27.199683147480542</v>
      </c>
      <c r="AH10" s="30">
        <f>JRC_EU28_CFENE!AH10-UK_CFENE!AG10</f>
        <v>27.379420299054644</v>
      </c>
      <c r="AI10" s="30">
        <f>JRC_EU28_CFENE!AI10-UK_CFENE!AH10</f>
        <v>26.771201854241141</v>
      </c>
      <c r="AJ10" s="30">
        <f>JRC_EU28_CFENE!AJ10-UK_CFENE!AI10</f>
        <v>22.35652465234913</v>
      </c>
      <c r="AK10" s="30">
        <f>JRC_EU28_CFENE!AK10-UK_CFENE!AJ10</f>
        <v>18.020837336425657</v>
      </c>
      <c r="AL10" s="30">
        <f>JRC_EU28_CFENE!AL10-UK_CFENE!AK10</f>
        <v>14.966269479858667</v>
      </c>
      <c r="AM10" s="30">
        <f>JRC_EU28_CFENE!AM10-UK_CFENE!AL10</f>
        <v>13.331323245376986</v>
      </c>
      <c r="AN10" s="30">
        <f>JRC_EU28_CFENE!AN10-UK_CFENE!AM10</f>
        <v>12.518289240579314</v>
      </c>
      <c r="AO10" s="30">
        <f>JRC_EU28_CFENE!AO10-UK_CFENE!AN10</f>
        <v>11.2815627467957</v>
      </c>
      <c r="AP10" s="30">
        <f>JRC_EU28_CFENE!AP10-UK_CFENE!AO10</f>
        <v>10.387078738479012</v>
      </c>
      <c r="AQ10" s="30">
        <f>JRC_EU28_CFENE!AQ10-UK_CFENE!AP10</f>
        <v>9.6320357855533523</v>
      </c>
      <c r="AR10" s="30">
        <f>JRC_EU28_CFENE!AR10-UK_CFENE!AQ10</f>
        <v>8.7871752913217414</v>
      </c>
      <c r="AS10" s="30">
        <f>JRC_EU28_CFENE!AS10-UK_CFENE!AR10</f>
        <v>7.9432096508195258</v>
      </c>
      <c r="AT10" s="30">
        <f>JRC_EU28_CFENE!AT10-UK_CFENE!AS10</f>
        <v>7.3095261190490906</v>
      </c>
      <c r="AU10" s="30">
        <f>JRC_EU28_CFENE!AU10-UK_CFENE!AT10</f>
        <v>6.7291809649972851</v>
      </c>
      <c r="AV10" s="30">
        <f>JRC_EU28_CFENE!AV10-UK_CFENE!AU10</f>
        <v>6.0309901894166114</v>
      </c>
      <c r="AW10" s="30">
        <f>JRC_EU28_CFENE!AW10-UK_CFENE!AV10</f>
        <v>5.6572380830673374</v>
      </c>
      <c r="AX10" s="30">
        <f>JRC_EU28_CFENE!AX10-UK_CFENE!AW10</f>
        <v>5.1963315115338053</v>
      </c>
      <c r="AY10" s="30">
        <f>JRC_EU28_CFENE!AY10-UK_CFENE!AX10</f>
        <v>4.8612381733763588</v>
      </c>
      <c r="AZ10" s="30">
        <f>JRC_EU28_CFENE!AZ10-UK_CFENE!AY10</f>
        <v>4.6598003830248445</v>
      </c>
      <c r="BA10" s="30">
        <f>JRC_EU28_CFENE!BA10-UK_CFENE!AZ10</f>
        <v>4.4379119207256288</v>
      </c>
      <c r="BB10" s="31">
        <f>JRC_EU28_CFENE!BB10-UK_CFENE!BA10</f>
        <v>4.2080534395861449</v>
      </c>
    </row>
    <row r="11" spans="1:54" x14ac:dyDescent="0.35">
      <c r="A11" s="27" t="s">
        <v>230</v>
      </c>
      <c r="B11" s="61" t="s">
        <v>18</v>
      </c>
      <c r="C11" s="28" t="s">
        <v>231</v>
      </c>
      <c r="D11" s="29">
        <f>JRC_EU28_CFENE!D11-UK_CFENE!C11</f>
        <v>22517.130254349468</v>
      </c>
      <c r="E11" s="30">
        <f>JRC_EU28_CFENE!E11-UK_CFENE!D11</f>
        <v>21518.884130000006</v>
      </c>
      <c r="F11" s="30">
        <f>JRC_EU28_CFENE!F11-UK_CFENE!E11</f>
        <v>20819.067609999995</v>
      </c>
      <c r="G11" s="30">
        <f>JRC_EU28_CFENE!G11-UK_CFENE!F11</f>
        <v>21120.534479999998</v>
      </c>
      <c r="H11" s="30">
        <f>JRC_EU28_CFENE!H11-UK_CFENE!G11</f>
        <v>19234.984479999992</v>
      </c>
      <c r="I11" s="30">
        <f>JRC_EU28_CFENE!I11-UK_CFENE!H11</f>
        <v>17341.328884933639</v>
      </c>
      <c r="J11" s="30">
        <f>JRC_EU28_CFENE!J11-UK_CFENE!I11</f>
        <v>17788.868909999997</v>
      </c>
      <c r="K11" s="30">
        <f>JRC_EU28_CFENE!K11-UK_CFENE!J11</f>
        <v>17340.619979999996</v>
      </c>
      <c r="L11" s="30">
        <f>JRC_EU28_CFENE!L11-UK_CFENE!K11</f>
        <v>15910.317199999994</v>
      </c>
      <c r="M11" s="30">
        <f>JRC_EU28_CFENE!M11-UK_CFENE!L11</f>
        <v>12184.474119999999</v>
      </c>
      <c r="N11" s="30">
        <f>JRC_EU28_CFENE!N11-UK_CFENE!M11</f>
        <v>13832.575807735611</v>
      </c>
      <c r="O11" s="30">
        <f>JRC_EU28_CFENE!O11-UK_CFENE!N11</f>
        <v>13774.476601553228</v>
      </c>
      <c r="P11" s="30">
        <f>JRC_EU28_CFENE!P11-UK_CFENE!O11</f>
        <v>12232.541764689824</v>
      </c>
      <c r="Q11" s="30">
        <f>JRC_EU28_CFENE!Q11-UK_CFENE!P11</f>
        <v>11543.902295717251</v>
      </c>
      <c r="R11" s="30">
        <f>JRC_EU28_CFENE!R11-UK_CFENE!Q11</f>
        <v>11148.060784647951</v>
      </c>
      <c r="S11" s="30">
        <f>JRC_EU28_CFENE!S11-UK_CFENE!R11</f>
        <v>10921.139721283402</v>
      </c>
      <c r="T11" s="30">
        <f>JRC_EU28_CFENE!T11-UK_CFENE!S11</f>
        <v>11010.945774687169</v>
      </c>
      <c r="U11" s="30">
        <f>JRC_EU28_CFENE!U11-UK_CFENE!T11</f>
        <v>11230.286309291969</v>
      </c>
      <c r="V11" s="30">
        <f>JRC_EU28_CFENE!V11-UK_CFENE!U11</f>
        <v>10566.240371698284</v>
      </c>
      <c r="W11" s="30">
        <f>JRC_EU28_CFENE!W11-UK_CFENE!V11</f>
        <v>10397.846043225916</v>
      </c>
      <c r="X11" s="30">
        <f>JRC_EU28_CFENE!X11-UK_CFENE!W11</f>
        <v>10181.651905742492</v>
      </c>
      <c r="Y11" s="30">
        <f>JRC_EU28_CFENE!Y11-UK_CFENE!X11</f>
        <v>10124.665663292997</v>
      </c>
      <c r="Z11" s="30">
        <f>JRC_EU28_CFENE!Z11-UK_CFENE!Y11</f>
        <v>9983.8484294896753</v>
      </c>
      <c r="AA11" s="30">
        <f>JRC_EU28_CFENE!AA11-UK_CFENE!Z11</f>
        <v>9805.8559774334062</v>
      </c>
      <c r="AB11" s="30">
        <f>JRC_EU28_CFENE!AB11-UK_CFENE!AA11</f>
        <v>9706.3895025504044</v>
      </c>
      <c r="AC11" s="30">
        <f>JRC_EU28_CFENE!AC11-UK_CFENE!AB11</f>
        <v>9661.2197042077041</v>
      </c>
      <c r="AD11" s="30">
        <f>JRC_EU28_CFENE!AD11-UK_CFENE!AC11</f>
        <v>9661.1919272340874</v>
      </c>
      <c r="AE11" s="30">
        <f>JRC_EU28_CFENE!AE11-UK_CFENE!AD11</f>
        <v>9670.3134062120989</v>
      </c>
      <c r="AF11" s="30">
        <f>JRC_EU28_CFENE!AF11-UK_CFENE!AE11</f>
        <v>9679.7393352818635</v>
      </c>
      <c r="AG11" s="30">
        <f>JRC_EU28_CFENE!AG11-UK_CFENE!AF11</f>
        <v>9630.9017323303706</v>
      </c>
      <c r="AH11" s="30">
        <f>JRC_EU28_CFENE!AH11-UK_CFENE!AG11</f>
        <v>9524.8036277289848</v>
      </c>
      <c r="AI11" s="30">
        <f>JRC_EU28_CFENE!AI11-UK_CFENE!AH11</f>
        <v>9476.8411998070351</v>
      </c>
      <c r="AJ11" s="30">
        <f>JRC_EU28_CFENE!AJ11-UK_CFENE!AI11</f>
        <v>9362.7040857351421</v>
      </c>
      <c r="AK11" s="30">
        <f>JRC_EU28_CFENE!AK11-UK_CFENE!AJ11</f>
        <v>9189.0002733343572</v>
      </c>
      <c r="AL11" s="30">
        <f>JRC_EU28_CFENE!AL11-UK_CFENE!AK11</f>
        <v>9011.2102537752398</v>
      </c>
      <c r="AM11" s="30">
        <f>JRC_EU28_CFENE!AM11-UK_CFENE!AL11</f>
        <v>8860.7806231276154</v>
      </c>
      <c r="AN11" s="30">
        <f>JRC_EU28_CFENE!AN11-UK_CFENE!AM11</f>
        <v>8786.8064954214497</v>
      </c>
      <c r="AO11" s="30">
        <f>JRC_EU28_CFENE!AO11-UK_CFENE!AN11</f>
        <v>8671.2511555735618</v>
      </c>
      <c r="AP11" s="30">
        <f>JRC_EU28_CFENE!AP11-UK_CFENE!AO11</f>
        <v>8512.014214039742</v>
      </c>
      <c r="AQ11" s="30">
        <f>JRC_EU28_CFENE!AQ11-UK_CFENE!AP11</f>
        <v>8366.6448229212619</v>
      </c>
      <c r="AR11" s="30">
        <f>JRC_EU28_CFENE!AR11-UK_CFENE!AQ11</f>
        <v>8215.6769591073116</v>
      </c>
      <c r="AS11" s="30">
        <f>JRC_EU28_CFENE!AS11-UK_CFENE!AR11</f>
        <v>8096.0168914285141</v>
      </c>
      <c r="AT11" s="30">
        <f>JRC_EU28_CFENE!AT11-UK_CFENE!AS11</f>
        <v>7946.0562463201049</v>
      </c>
      <c r="AU11" s="30">
        <f>JRC_EU28_CFENE!AU11-UK_CFENE!AT11</f>
        <v>7767.5032606142522</v>
      </c>
      <c r="AV11" s="30">
        <f>JRC_EU28_CFENE!AV11-UK_CFENE!AU11</f>
        <v>7512.4977249619969</v>
      </c>
      <c r="AW11" s="30">
        <f>JRC_EU28_CFENE!AW11-UK_CFENE!AV11</f>
        <v>7343.5313638531516</v>
      </c>
      <c r="AX11" s="30">
        <f>JRC_EU28_CFENE!AX11-UK_CFENE!AW11</f>
        <v>7128.8009687999001</v>
      </c>
      <c r="AY11" s="30">
        <f>JRC_EU28_CFENE!AY11-UK_CFENE!AX11</f>
        <v>6680.4360148161859</v>
      </c>
      <c r="AZ11" s="30">
        <f>JRC_EU28_CFENE!AZ11-UK_CFENE!AY11</f>
        <v>6400.3545992088302</v>
      </c>
      <c r="BA11" s="30">
        <f>JRC_EU28_CFENE!BA11-UK_CFENE!AZ11</f>
        <v>5837.3842112600287</v>
      </c>
      <c r="BB11" s="31">
        <f>JRC_EU28_CFENE!BB11-UK_CFENE!BA11</f>
        <v>5297.9498569240059</v>
      </c>
    </row>
    <row r="12" spans="1:54" x14ac:dyDescent="0.35">
      <c r="A12" s="32" t="s">
        <v>232</v>
      </c>
      <c r="B12" s="61"/>
      <c r="C12" s="33" t="s">
        <v>233</v>
      </c>
      <c r="D12" s="34">
        <f>JRC_EU28_CFENE!D12-UK_CFENE!C12</f>
        <v>22517.130254349468</v>
      </c>
      <c r="E12" s="35">
        <f>JRC_EU28_CFENE!E12-UK_CFENE!D12</f>
        <v>21518.884130000006</v>
      </c>
      <c r="F12" s="35">
        <f>JRC_EU28_CFENE!F12-UK_CFENE!E12</f>
        <v>20819.067609999995</v>
      </c>
      <c r="G12" s="35">
        <f>JRC_EU28_CFENE!G12-UK_CFENE!F12</f>
        <v>21120.534479999998</v>
      </c>
      <c r="H12" s="35">
        <f>JRC_EU28_CFENE!H12-UK_CFENE!G12</f>
        <v>19234.984479999992</v>
      </c>
      <c r="I12" s="35">
        <f>JRC_EU28_CFENE!I12-UK_CFENE!H12</f>
        <v>17341.328884933639</v>
      </c>
      <c r="J12" s="35">
        <f>JRC_EU28_CFENE!J12-UK_CFENE!I12</f>
        <v>17788.868909999997</v>
      </c>
      <c r="K12" s="35">
        <f>JRC_EU28_CFENE!K12-UK_CFENE!J12</f>
        <v>17340.619979999996</v>
      </c>
      <c r="L12" s="35">
        <f>JRC_EU28_CFENE!L12-UK_CFENE!K12</f>
        <v>15910.317199999994</v>
      </c>
      <c r="M12" s="35">
        <f>JRC_EU28_CFENE!M12-UK_CFENE!L12</f>
        <v>12184.474119999999</v>
      </c>
      <c r="N12" s="35">
        <f>JRC_EU28_CFENE!N12-UK_CFENE!M12</f>
        <v>13832.575807735611</v>
      </c>
      <c r="O12" s="35">
        <f>JRC_EU28_CFENE!O12-UK_CFENE!N12</f>
        <v>13774.476601553228</v>
      </c>
      <c r="P12" s="35">
        <f>JRC_EU28_CFENE!P12-UK_CFENE!O12</f>
        <v>12232.541764689824</v>
      </c>
      <c r="Q12" s="35">
        <f>JRC_EU28_CFENE!Q12-UK_CFENE!P12</f>
        <v>11543.902295717251</v>
      </c>
      <c r="R12" s="35">
        <f>JRC_EU28_CFENE!R12-UK_CFENE!Q12</f>
        <v>11148.060784647951</v>
      </c>
      <c r="S12" s="35">
        <f>JRC_EU28_CFENE!S12-UK_CFENE!R12</f>
        <v>10921.139721283402</v>
      </c>
      <c r="T12" s="35">
        <f>JRC_EU28_CFENE!T12-UK_CFENE!S12</f>
        <v>11010.945774687169</v>
      </c>
      <c r="U12" s="35">
        <f>JRC_EU28_CFENE!U12-UK_CFENE!T12</f>
        <v>11230.286309291969</v>
      </c>
      <c r="V12" s="35">
        <f>JRC_EU28_CFENE!V12-UK_CFENE!U12</f>
        <v>10566.240371698284</v>
      </c>
      <c r="W12" s="35">
        <f>JRC_EU28_CFENE!W12-UK_CFENE!V12</f>
        <v>10397.846043225916</v>
      </c>
      <c r="X12" s="35">
        <f>JRC_EU28_CFENE!X12-UK_CFENE!W12</f>
        <v>10181.651905742492</v>
      </c>
      <c r="Y12" s="35">
        <f>JRC_EU28_CFENE!Y12-UK_CFENE!X12</f>
        <v>10124.665663292997</v>
      </c>
      <c r="Z12" s="35">
        <f>JRC_EU28_CFENE!Z12-UK_CFENE!Y12</f>
        <v>9983.8484294896753</v>
      </c>
      <c r="AA12" s="35">
        <f>JRC_EU28_CFENE!AA12-UK_CFENE!Z12</f>
        <v>9805.8559774334062</v>
      </c>
      <c r="AB12" s="35">
        <f>JRC_EU28_CFENE!AB12-UK_CFENE!AA12</f>
        <v>9706.3895025504044</v>
      </c>
      <c r="AC12" s="35">
        <f>JRC_EU28_CFENE!AC12-UK_CFENE!AB12</f>
        <v>9661.2197042077041</v>
      </c>
      <c r="AD12" s="35">
        <f>JRC_EU28_CFENE!AD12-UK_CFENE!AC12</f>
        <v>9661.1919272340874</v>
      </c>
      <c r="AE12" s="35">
        <f>JRC_EU28_CFENE!AE12-UK_CFENE!AD12</f>
        <v>9670.3134062120989</v>
      </c>
      <c r="AF12" s="35">
        <f>JRC_EU28_CFENE!AF12-UK_CFENE!AE12</f>
        <v>9679.7393352818635</v>
      </c>
      <c r="AG12" s="35">
        <f>JRC_EU28_CFENE!AG12-UK_CFENE!AF12</f>
        <v>9630.9017323303706</v>
      </c>
      <c r="AH12" s="35">
        <f>JRC_EU28_CFENE!AH12-UK_CFENE!AG12</f>
        <v>9524.8036277289848</v>
      </c>
      <c r="AI12" s="35">
        <f>JRC_EU28_CFENE!AI12-UK_CFENE!AH12</f>
        <v>9476.8411998070351</v>
      </c>
      <c r="AJ12" s="35">
        <f>JRC_EU28_CFENE!AJ12-UK_CFENE!AI12</f>
        <v>9362.7040857351421</v>
      </c>
      <c r="AK12" s="35">
        <f>JRC_EU28_CFENE!AK12-UK_CFENE!AJ12</f>
        <v>9189.0002733343572</v>
      </c>
      <c r="AL12" s="35">
        <f>JRC_EU28_CFENE!AL12-UK_CFENE!AK12</f>
        <v>9011.2102537752398</v>
      </c>
      <c r="AM12" s="35">
        <f>JRC_EU28_CFENE!AM12-UK_CFENE!AL12</f>
        <v>8860.7806231276154</v>
      </c>
      <c r="AN12" s="35">
        <f>JRC_EU28_CFENE!AN12-UK_CFENE!AM12</f>
        <v>8786.8064954214497</v>
      </c>
      <c r="AO12" s="35">
        <f>JRC_EU28_CFENE!AO12-UK_CFENE!AN12</f>
        <v>8671.2511555735618</v>
      </c>
      <c r="AP12" s="35">
        <f>JRC_EU28_CFENE!AP12-UK_CFENE!AO12</f>
        <v>8512.014214039742</v>
      </c>
      <c r="AQ12" s="35">
        <f>JRC_EU28_CFENE!AQ12-UK_CFENE!AP12</f>
        <v>8366.6448229212619</v>
      </c>
      <c r="AR12" s="35">
        <f>JRC_EU28_CFENE!AR12-UK_CFENE!AQ12</f>
        <v>8215.6769591073116</v>
      </c>
      <c r="AS12" s="35">
        <f>JRC_EU28_CFENE!AS12-UK_CFENE!AR12</f>
        <v>8096.0168914285141</v>
      </c>
      <c r="AT12" s="35">
        <f>JRC_EU28_CFENE!AT12-UK_CFENE!AS12</f>
        <v>7946.0562463201049</v>
      </c>
      <c r="AU12" s="35">
        <f>JRC_EU28_CFENE!AU12-UK_CFENE!AT12</f>
        <v>7767.5032606142522</v>
      </c>
      <c r="AV12" s="35">
        <f>JRC_EU28_CFENE!AV12-UK_CFENE!AU12</f>
        <v>7512.4977249619969</v>
      </c>
      <c r="AW12" s="35">
        <f>JRC_EU28_CFENE!AW12-UK_CFENE!AV12</f>
        <v>7343.5313638531516</v>
      </c>
      <c r="AX12" s="35">
        <f>JRC_EU28_CFENE!AX12-UK_CFENE!AW12</f>
        <v>7128.8009687999001</v>
      </c>
      <c r="AY12" s="35">
        <f>JRC_EU28_CFENE!AY12-UK_CFENE!AX12</f>
        <v>6680.4360148161859</v>
      </c>
      <c r="AZ12" s="35">
        <f>JRC_EU28_CFENE!AZ12-UK_CFENE!AY12</f>
        <v>6400.3545992088302</v>
      </c>
      <c r="BA12" s="35">
        <f>JRC_EU28_CFENE!BA12-UK_CFENE!AZ12</f>
        <v>5837.3842112600287</v>
      </c>
      <c r="BB12" s="36">
        <f>JRC_EU28_CFENE!BB12-UK_CFENE!BA12</f>
        <v>5297.9498569240059</v>
      </c>
    </row>
    <row r="13" spans="1:54" x14ac:dyDescent="0.35">
      <c r="A13" s="32" t="s">
        <v>234</v>
      </c>
      <c r="B13" s="61"/>
      <c r="C13" s="33" t="s">
        <v>235</v>
      </c>
      <c r="D13" s="34">
        <f>JRC_EU28_CFENE!D13-UK_CFENE!C13</f>
        <v>0</v>
      </c>
      <c r="E13" s="35">
        <f>JRC_EU28_CFENE!E13-UK_CFENE!D13</f>
        <v>0</v>
      </c>
      <c r="F13" s="35">
        <f>JRC_EU28_CFENE!F13-UK_CFENE!E13</f>
        <v>0</v>
      </c>
      <c r="G13" s="35">
        <f>JRC_EU28_CFENE!G13-UK_CFENE!F13</f>
        <v>0</v>
      </c>
      <c r="H13" s="35">
        <f>JRC_EU28_CFENE!H13-UK_CFENE!G13</f>
        <v>0</v>
      </c>
      <c r="I13" s="35">
        <f>JRC_EU28_CFENE!I13-UK_CFENE!H13</f>
        <v>0</v>
      </c>
      <c r="J13" s="35">
        <f>JRC_EU28_CFENE!J13-UK_CFENE!I13</f>
        <v>0</v>
      </c>
      <c r="K13" s="35">
        <f>JRC_EU28_CFENE!K13-UK_CFENE!J13</f>
        <v>0</v>
      </c>
      <c r="L13" s="35">
        <f>JRC_EU28_CFENE!L13-UK_CFENE!K13</f>
        <v>0</v>
      </c>
      <c r="M13" s="35">
        <f>JRC_EU28_CFENE!M13-UK_CFENE!L13</f>
        <v>0</v>
      </c>
      <c r="N13" s="35">
        <f>JRC_EU28_CFENE!N13-UK_CFENE!M13</f>
        <v>0</v>
      </c>
      <c r="O13" s="35">
        <f>JRC_EU28_CFENE!O13-UK_CFENE!N13</f>
        <v>0</v>
      </c>
      <c r="P13" s="35">
        <f>JRC_EU28_CFENE!P13-UK_CFENE!O13</f>
        <v>0</v>
      </c>
      <c r="Q13" s="35">
        <f>JRC_EU28_CFENE!Q13-UK_CFENE!P13</f>
        <v>0</v>
      </c>
      <c r="R13" s="35">
        <f>JRC_EU28_CFENE!R13-UK_CFENE!Q13</f>
        <v>0</v>
      </c>
      <c r="S13" s="35">
        <f>JRC_EU28_CFENE!S13-UK_CFENE!R13</f>
        <v>0</v>
      </c>
      <c r="T13" s="35">
        <f>JRC_EU28_CFENE!T13-UK_CFENE!S13</f>
        <v>0</v>
      </c>
      <c r="U13" s="35">
        <f>JRC_EU28_CFENE!U13-UK_CFENE!T13</f>
        <v>0</v>
      </c>
      <c r="V13" s="35">
        <f>JRC_EU28_CFENE!V13-UK_CFENE!U13</f>
        <v>0</v>
      </c>
      <c r="W13" s="35">
        <f>JRC_EU28_CFENE!W13-UK_CFENE!V13</f>
        <v>0</v>
      </c>
      <c r="X13" s="35">
        <f>JRC_EU28_CFENE!X13-UK_CFENE!W13</f>
        <v>0</v>
      </c>
      <c r="Y13" s="35">
        <f>JRC_EU28_CFENE!Y13-UK_CFENE!X13</f>
        <v>0</v>
      </c>
      <c r="Z13" s="35">
        <f>JRC_EU28_CFENE!Z13-UK_CFENE!Y13</f>
        <v>0</v>
      </c>
      <c r="AA13" s="35">
        <f>JRC_EU28_CFENE!AA13-UK_CFENE!Z13</f>
        <v>0</v>
      </c>
      <c r="AB13" s="35">
        <f>JRC_EU28_CFENE!AB13-UK_CFENE!AA13</f>
        <v>0</v>
      </c>
      <c r="AC13" s="35">
        <f>JRC_EU28_CFENE!AC13-UK_CFENE!AB13</f>
        <v>0</v>
      </c>
      <c r="AD13" s="35">
        <f>JRC_EU28_CFENE!AD13-UK_CFENE!AC13</f>
        <v>0</v>
      </c>
      <c r="AE13" s="35">
        <f>JRC_EU28_CFENE!AE13-UK_CFENE!AD13</f>
        <v>0</v>
      </c>
      <c r="AF13" s="35">
        <f>JRC_EU28_CFENE!AF13-UK_CFENE!AE13</f>
        <v>0</v>
      </c>
      <c r="AG13" s="35">
        <f>JRC_EU28_CFENE!AG13-UK_CFENE!AF13</f>
        <v>0</v>
      </c>
      <c r="AH13" s="35">
        <f>JRC_EU28_CFENE!AH13-UK_CFENE!AG13</f>
        <v>0</v>
      </c>
      <c r="AI13" s="35">
        <f>JRC_EU28_CFENE!AI13-UK_CFENE!AH13</f>
        <v>0</v>
      </c>
      <c r="AJ13" s="35">
        <f>JRC_EU28_CFENE!AJ13-UK_CFENE!AI13</f>
        <v>0</v>
      </c>
      <c r="AK13" s="35">
        <f>JRC_EU28_CFENE!AK13-UK_CFENE!AJ13</f>
        <v>0</v>
      </c>
      <c r="AL13" s="35">
        <f>JRC_EU28_CFENE!AL13-UK_CFENE!AK13</f>
        <v>0</v>
      </c>
      <c r="AM13" s="35">
        <f>JRC_EU28_CFENE!AM13-UK_CFENE!AL13</f>
        <v>0</v>
      </c>
      <c r="AN13" s="35">
        <f>JRC_EU28_CFENE!AN13-UK_CFENE!AM13</f>
        <v>0</v>
      </c>
      <c r="AO13" s="35">
        <f>JRC_EU28_CFENE!AO13-UK_CFENE!AN13</f>
        <v>0</v>
      </c>
      <c r="AP13" s="35">
        <f>JRC_EU28_CFENE!AP13-UK_CFENE!AO13</f>
        <v>0</v>
      </c>
      <c r="AQ13" s="35">
        <f>JRC_EU28_CFENE!AQ13-UK_CFENE!AP13</f>
        <v>0</v>
      </c>
      <c r="AR13" s="35">
        <f>JRC_EU28_CFENE!AR13-UK_CFENE!AQ13</f>
        <v>0</v>
      </c>
      <c r="AS13" s="35">
        <f>JRC_EU28_CFENE!AS13-UK_CFENE!AR13</f>
        <v>0</v>
      </c>
      <c r="AT13" s="35">
        <f>JRC_EU28_CFENE!AT13-UK_CFENE!AS13</f>
        <v>0</v>
      </c>
      <c r="AU13" s="35">
        <f>JRC_EU28_CFENE!AU13-UK_CFENE!AT13</f>
        <v>0</v>
      </c>
      <c r="AV13" s="35">
        <f>JRC_EU28_CFENE!AV13-UK_CFENE!AU13</f>
        <v>0</v>
      </c>
      <c r="AW13" s="35">
        <f>JRC_EU28_CFENE!AW13-UK_CFENE!AV13</f>
        <v>0</v>
      </c>
      <c r="AX13" s="35">
        <f>JRC_EU28_CFENE!AX13-UK_CFENE!AW13</f>
        <v>0</v>
      </c>
      <c r="AY13" s="35">
        <f>JRC_EU28_CFENE!AY13-UK_CFENE!AX13</f>
        <v>0</v>
      </c>
      <c r="AZ13" s="35">
        <f>JRC_EU28_CFENE!AZ13-UK_CFENE!AY13</f>
        <v>0</v>
      </c>
      <c r="BA13" s="35">
        <f>JRC_EU28_CFENE!BA13-UK_CFENE!AZ13</f>
        <v>0</v>
      </c>
      <c r="BB13" s="36">
        <f>JRC_EU28_CFENE!BB13-UK_CFENE!BA13</f>
        <v>0</v>
      </c>
    </row>
    <row r="14" spans="1:54" x14ac:dyDescent="0.35">
      <c r="A14" s="27" t="s">
        <v>236</v>
      </c>
      <c r="B14" s="61" t="s">
        <v>18</v>
      </c>
      <c r="C14" s="28" t="s">
        <v>237</v>
      </c>
      <c r="D14" s="29">
        <f>JRC_EU28_CFENE!D14-UK_CFENE!C14</f>
        <v>21.615532006585767</v>
      </c>
      <c r="E14" s="30">
        <f>JRC_EU28_CFENE!E14-UK_CFENE!D14</f>
        <v>36.900870000000005</v>
      </c>
      <c r="F14" s="30">
        <f>JRC_EU28_CFENE!F14-UK_CFENE!E14</f>
        <v>96.302880000000016</v>
      </c>
      <c r="G14" s="30">
        <f>JRC_EU28_CFENE!G14-UK_CFENE!F14</f>
        <v>79.201549999999969</v>
      </c>
      <c r="H14" s="30">
        <f>JRC_EU28_CFENE!H14-UK_CFENE!G14</f>
        <v>117.90118999999993</v>
      </c>
      <c r="I14" s="30">
        <f>JRC_EU28_CFENE!I14-UK_CFENE!H14</f>
        <v>127.88531388291662</v>
      </c>
      <c r="J14" s="30">
        <f>JRC_EU28_CFENE!J14-UK_CFENE!I14</f>
        <v>59.400629999999857</v>
      </c>
      <c r="K14" s="30">
        <f>JRC_EU28_CFENE!K14-UK_CFENE!J14</f>
        <v>117.01798999999995</v>
      </c>
      <c r="L14" s="30">
        <f>JRC_EU28_CFENE!L14-UK_CFENE!K14</f>
        <v>166.57880000000006</v>
      </c>
      <c r="M14" s="30">
        <f>JRC_EU28_CFENE!M14-UK_CFENE!L14</f>
        <v>214.30356999999992</v>
      </c>
      <c r="N14" s="30">
        <f>JRC_EU28_CFENE!N14-UK_CFENE!M14</f>
        <v>81.038252551134363</v>
      </c>
      <c r="O14" s="30">
        <f>JRC_EU28_CFENE!O14-UK_CFENE!N14</f>
        <v>143.19199330349753</v>
      </c>
      <c r="P14" s="30">
        <f>JRC_EU28_CFENE!P14-UK_CFENE!O14</f>
        <v>148.58537677164355</v>
      </c>
      <c r="Q14" s="30">
        <f>JRC_EU28_CFENE!Q14-UK_CFENE!P14</f>
        <v>162.98835966116894</v>
      </c>
      <c r="R14" s="30">
        <f>JRC_EU28_CFENE!R14-UK_CFENE!Q14</f>
        <v>156.67174079526734</v>
      </c>
      <c r="S14" s="30">
        <f>JRC_EU28_CFENE!S14-UK_CFENE!R14</f>
        <v>64.813610858046928</v>
      </c>
      <c r="T14" s="30">
        <f>JRC_EU28_CFENE!T14-UK_CFENE!S14</f>
        <v>63.725226062283362</v>
      </c>
      <c r="U14" s="30">
        <f>JRC_EU28_CFENE!U14-UK_CFENE!T14</f>
        <v>67.769806963004157</v>
      </c>
      <c r="V14" s="30">
        <f>JRC_EU28_CFENE!V14-UK_CFENE!U14</f>
        <v>67.690369387523262</v>
      </c>
      <c r="W14" s="30">
        <f>JRC_EU28_CFENE!W14-UK_CFENE!V14</f>
        <v>68.842694066993587</v>
      </c>
      <c r="X14" s="30">
        <f>JRC_EU28_CFENE!X14-UK_CFENE!W14</f>
        <v>69.553446772908387</v>
      </c>
      <c r="Y14" s="30">
        <f>JRC_EU28_CFENE!Y14-UK_CFENE!X14</f>
        <v>69.158851998485574</v>
      </c>
      <c r="Z14" s="30">
        <f>JRC_EU28_CFENE!Z14-UK_CFENE!Y14</f>
        <v>68.774904378213478</v>
      </c>
      <c r="AA14" s="30">
        <f>JRC_EU28_CFENE!AA14-UK_CFENE!Z14</f>
        <v>68.969314402315135</v>
      </c>
      <c r="AB14" s="30">
        <f>JRC_EU28_CFENE!AB14-UK_CFENE!AA14</f>
        <v>62.929097214042812</v>
      </c>
      <c r="AC14" s="30">
        <f>JRC_EU28_CFENE!AC14-UK_CFENE!AB14</f>
        <v>59.83018525318704</v>
      </c>
      <c r="AD14" s="30">
        <f>JRC_EU28_CFENE!AD14-UK_CFENE!AC14</f>
        <v>56.854340047910256</v>
      </c>
      <c r="AE14" s="30">
        <f>JRC_EU28_CFENE!AE14-UK_CFENE!AD14</f>
        <v>56.387956646274844</v>
      </c>
      <c r="AF14" s="30">
        <f>JRC_EU28_CFENE!AF14-UK_CFENE!AE14</f>
        <v>55.820829771737991</v>
      </c>
      <c r="AG14" s="30">
        <f>JRC_EU28_CFENE!AG14-UK_CFENE!AF14</f>
        <v>56.045882722933698</v>
      </c>
      <c r="AH14" s="30">
        <f>JRC_EU28_CFENE!AH14-UK_CFENE!AG14</f>
        <v>55.806676613611472</v>
      </c>
      <c r="AI14" s="30">
        <f>JRC_EU28_CFENE!AI14-UK_CFENE!AH14</f>
        <v>52.906163835012066</v>
      </c>
      <c r="AJ14" s="30">
        <f>JRC_EU28_CFENE!AJ14-UK_CFENE!AI14</f>
        <v>47.196732209778837</v>
      </c>
      <c r="AK14" s="30">
        <f>JRC_EU28_CFENE!AK14-UK_CFENE!AJ14</f>
        <v>47.022027639885245</v>
      </c>
      <c r="AL14" s="30">
        <f>JRC_EU28_CFENE!AL14-UK_CFENE!AK14</f>
        <v>42.846883681734383</v>
      </c>
      <c r="AM14" s="30">
        <f>JRC_EU28_CFENE!AM14-UK_CFENE!AL14</f>
        <v>42.549583562007868</v>
      </c>
      <c r="AN14" s="30">
        <f>JRC_EU28_CFENE!AN14-UK_CFENE!AM14</f>
        <v>42.149283630223785</v>
      </c>
      <c r="AO14" s="30">
        <f>JRC_EU28_CFENE!AO14-UK_CFENE!AN14</f>
        <v>42.035876621948567</v>
      </c>
      <c r="AP14" s="30">
        <f>JRC_EU28_CFENE!AP14-UK_CFENE!AO14</f>
        <v>41.915693484717991</v>
      </c>
      <c r="AQ14" s="30">
        <f>JRC_EU28_CFENE!AQ14-UK_CFENE!AP14</f>
        <v>41.735030063548137</v>
      </c>
      <c r="AR14" s="30">
        <f>JRC_EU28_CFENE!AR14-UK_CFENE!AQ14</f>
        <v>40.172665955479289</v>
      </c>
      <c r="AS14" s="30">
        <f>JRC_EU28_CFENE!AS14-UK_CFENE!AR14</f>
        <v>38.494782635189814</v>
      </c>
      <c r="AT14" s="30">
        <f>JRC_EU28_CFENE!AT14-UK_CFENE!AS14</f>
        <v>35.26782012884803</v>
      </c>
      <c r="AU14" s="30">
        <f>JRC_EU28_CFENE!AU14-UK_CFENE!AT14</f>
        <v>30.700054398891726</v>
      </c>
      <c r="AV14" s="30">
        <f>JRC_EU28_CFENE!AV14-UK_CFENE!AU14</f>
        <v>25.708002837825781</v>
      </c>
      <c r="AW14" s="30">
        <f>JRC_EU28_CFENE!AW14-UK_CFENE!AV14</f>
        <v>22.583461915112068</v>
      </c>
      <c r="AX14" s="30">
        <f>JRC_EU28_CFENE!AX14-UK_CFENE!AW14</f>
        <v>19.430213467887565</v>
      </c>
      <c r="AY14" s="30">
        <f>JRC_EU28_CFENE!AY14-UK_CFENE!AX14</f>
        <v>18.964067139627247</v>
      </c>
      <c r="AZ14" s="30">
        <f>JRC_EU28_CFENE!AZ14-UK_CFENE!AY14</f>
        <v>18.519718997175325</v>
      </c>
      <c r="BA14" s="30">
        <f>JRC_EU28_CFENE!BA14-UK_CFENE!AZ14</f>
        <v>18.263326756007409</v>
      </c>
      <c r="BB14" s="31">
        <f>JRC_EU28_CFENE!BB14-UK_CFENE!BA14</f>
        <v>16.52579889920229</v>
      </c>
    </row>
    <row r="15" spans="1:54" x14ac:dyDescent="0.35">
      <c r="A15" s="22" t="s">
        <v>238</v>
      </c>
      <c r="B15" s="61" t="s">
        <v>28</v>
      </c>
      <c r="C15" s="23" t="s">
        <v>239</v>
      </c>
      <c r="D15" s="24">
        <f>JRC_EU28_CFENE!D15-UK_CFENE!C15</f>
        <v>6817.2482507963914</v>
      </c>
      <c r="E15" s="25">
        <f>JRC_EU28_CFENE!E15-UK_CFENE!D15</f>
        <v>5384.7667199999996</v>
      </c>
      <c r="F15" s="25">
        <f>JRC_EU28_CFENE!F15-UK_CFENE!E15</f>
        <v>5396.6478999999999</v>
      </c>
      <c r="G15" s="25">
        <f>JRC_EU28_CFENE!G15-UK_CFENE!F15</f>
        <v>6016.4456300000002</v>
      </c>
      <c r="H15" s="25">
        <f>JRC_EU28_CFENE!H15-UK_CFENE!G15</f>
        <v>5684.4857499999989</v>
      </c>
      <c r="I15" s="25">
        <f>JRC_EU28_CFENE!I15-UK_CFENE!H15</f>
        <v>4935.3401554823604</v>
      </c>
      <c r="J15" s="25">
        <f>JRC_EU28_CFENE!J15-UK_CFENE!I15</f>
        <v>5308.6005999999988</v>
      </c>
      <c r="K15" s="25">
        <f>JRC_EU28_CFENE!K15-UK_CFENE!J15</f>
        <v>4448.8016500000003</v>
      </c>
      <c r="L15" s="25">
        <f>JRC_EU28_CFENE!L15-UK_CFENE!K15</f>
        <v>4774.2493400000003</v>
      </c>
      <c r="M15" s="25">
        <f>JRC_EU28_CFENE!M15-UK_CFENE!L15</f>
        <v>4649.640989999999</v>
      </c>
      <c r="N15" s="25">
        <f>JRC_EU28_CFENE!N15-UK_CFENE!M15</f>
        <v>4514.9323533910538</v>
      </c>
      <c r="O15" s="25">
        <f>JRC_EU28_CFENE!O15-UK_CFENE!N15</f>
        <v>4663.1467615784131</v>
      </c>
      <c r="P15" s="25">
        <f>JRC_EU28_CFENE!P15-UK_CFENE!O15</f>
        <v>4571.2126073508789</v>
      </c>
      <c r="Q15" s="25">
        <f>JRC_EU28_CFENE!Q15-UK_CFENE!P15</f>
        <v>4578.6788740548745</v>
      </c>
      <c r="R15" s="25">
        <f>JRC_EU28_CFENE!R15-UK_CFENE!Q15</f>
        <v>4184.6582954349906</v>
      </c>
      <c r="S15" s="25">
        <f>JRC_EU28_CFENE!S15-UK_CFENE!R15</f>
        <v>4062.1752772412865</v>
      </c>
      <c r="T15" s="25">
        <f>JRC_EU28_CFENE!T15-UK_CFENE!S15</f>
        <v>4137.7469079734901</v>
      </c>
      <c r="U15" s="25">
        <f>JRC_EU28_CFENE!U15-UK_CFENE!T15</f>
        <v>4234.3609755032121</v>
      </c>
      <c r="V15" s="25">
        <f>JRC_EU28_CFENE!V15-UK_CFENE!U15</f>
        <v>4171.8987472708895</v>
      </c>
      <c r="W15" s="25">
        <f>JRC_EU28_CFENE!W15-UK_CFENE!V15</f>
        <v>4132.3315903251041</v>
      </c>
      <c r="X15" s="25">
        <f>JRC_EU28_CFENE!X15-UK_CFENE!W15</f>
        <v>4071.6556742681923</v>
      </c>
      <c r="Y15" s="25">
        <f>JRC_EU28_CFENE!Y15-UK_CFENE!X15</f>
        <v>4069.8011961870293</v>
      </c>
      <c r="Z15" s="25">
        <f>JRC_EU28_CFENE!Z15-UK_CFENE!Y15</f>
        <v>3883.7150521892431</v>
      </c>
      <c r="AA15" s="25">
        <f>JRC_EU28_CFENE!AA15-UK_CFENE!Z15</f>
        <v>3701.2716221978035</v>
      </c>
      <c r="AB15" s="25">
        <f>JRC_EU28_CFENE!AB15-UK_CFENE!AA15</f>
        <v>3476.6456844952395</v>
      </c>
      <c r="AC15" s="25">
        <f>JRC_EU28_CFENE!AC15-UK_CFENE!AB15</f>
        <v>3321.4418927267129</v>
      </c>
      <c r="AD15" s="25">
        <f>JRC_EU28_CFENE!AD15-UK_CFENE!AC15</f>
        <v>3023.6588169898655</v>
      </c>
      <c r="AE15" s="25">
        <f>JRC_EU28_CFENE!AE15-UK_CFENE!AD15</f>
        <v>2813.546301965901</v>
      </c>
      <c r="AF15" s="25">
        <f>JRC_EU28_CFENE!AF15-UK_CFENE!AE15</f>
        <v>2702.9700375256871</v>
      </c>
      <c r="AG15" s="25">
        <f>JRC_EU28_CFENE!AG15-UK_CFENE!AF15</f>
        <v>2617.7009797739402</v>
      </c>
      <c r="AH15" s="25">
        <f>JRC_EU28_CFENE!AH15-UK_CFENE!AG15</f>
        <v>2516.3573531492875</v>
      </c>
      <c r="AI15" s="25">
        <f>JRC_EU28_CFENE!AI15-UK_CFENE!AH15</f>
        <v>2459.265386506645</v>
      </c>
      <c r="AJ15" s="25">
        <f>JRC_EU28_CFENE!AJ15-UK_CFENE!AI15</f>
        <v>2335.857601451507</v>
      </c>
      <c r="AK15" s="25">
        <f>JRC_EU28_CFENE!AK15-UK_CFENE!AJ15</f>
        <v>2176.0097761809679</v>
      </c>
      <c r="AL15" s="25">
        <f>JRC_EU28_CFENE!AL15-UK_CFENE!AK15</f>
        <v>2031.3234516998496</v>
      </c>
      <c r="AM15" s="25">
        <f>JRC_EU28_CFENE!AM15-UK_CFENE!AL15</f>
        <v>1930.9826986928929</v>
      </c>
      <c r="AN15" s="25">
        <f>JRC_EU28_CFENE!AN15-UK_CFENE!AM15</f>
        <v>1867.0974261237973</v>
      </c>
      <c r="AO15" s="25">
        <f>JRC_EU28_CFENE!AO15-UK_CFENE!AN15</f>
        <v>1745.645794272569</v>
      </c>
      <c r="AP15" s="25">
        <f>JRC_EU28_CFENE!AP15-UK_CFENE!AO15</f>
        <v>1687.9956116277222</v>
      </c>
      <c r="AQ15" s="25">
        <f>JRC_EU28_CFENE!AQ15-UK_CFENE!AP15</f>
        <v>1597.6597319894345</v>
      </c>
      <c r="AR15" s="25">
        <f>JRC_EU28_CFENE!AR15-UK_CFENE!AQ15</f>
        <v>1517.5896109216008</v>
      </c>
      <c r="AS15" s="25">
        <f>JRC_EU28_CFENE!AS15-UK_CFENE!AR15</f>
        <v>1428.4320855028679</v>
      </c>
      <c r="AT15" s="25">
        <f>JRC_EU28_CFENE!AT15-UK_CFENE!AS15</f>
        <v>1304.4296239616574</v>
      </c>
      <c r="AU15" s="25">
        <f>JRC_EU28_CFENE!AU15-UK_CFENE!AT15</f>
        <v>1211.8476919739492</v>
      </c>
      <c r="AV15" s="25">
        <f>JRC_EU28_CFENE!AV15-UK_CFENE!AU15</f>
        <v>1088.9231757268567</v>
      </c>
      <c r="AW15" s="25">
        <f>JRC_EU28_CFENE!AW15-UK_CFENE!AV15</f>
        <v>1037.5132714909632</v>
      </c>
      <c r="AX15" s="25">
        <f>JRC_EU28_CFENE!AX15-UK_CFENE!AW15</f>
        <v>995.32706760204906</v>
      </c>
      <c r="AY15" s="25">
        <f>JRC_EU28_CFENE!AY15-UK_CFENE!AX15</f>
        <v>829.7233690611256</v>
      </c>
      <c r="AZ15" s="25">
        <f>JRC_EU28_CFENE!AZ15-UK_CFENE!AY15</f>
        <v>762.75364687449633</v>
      </c>
      <c r="BA15" s="25">
        <f>JRC_EU28_CFENE!BA15-UK_CFENE!AZ15</f>
        <v>714.56243025767469</v>
      </c>
      <c r="BB15" s="26">
        <f>JRC_EU28_CFENE!BB15-UK_CFENE!BA15</f>
        <v>606.01403527902926</v>
      </c>
    </row>
    <row r="16" spans="1:54" x14ac:dyDescent="0.35">
      <c r="A16" s="27" t="s">
        <v>240</v>
      </c>
      <c r="B16" s="61"/>
      <c r="C16" s="28" t="s">
        <v>241</v>
      </c>
      <c r="D16" s="29">
        <f>JRC_EU28_CFENE!D16-UK_CFENE!C16</f>
        <v>3696.4992048177369</v>
      </c>
      <c r="E16" s="30">
        <f>JRC_EU28_CFENE!E16-UK_CFENE!D16</f>
        <v>2492.1377799999987</v>
      </c>
      <c r="F16" s="30">
        <f>JRC_EU28_CFENE!F16-UK_CFENE!E16</f>
        <v>2594.1597999999999</v>
      </c>
      <c r="G16" s="30">
        <f>JRC_EU28_CFENE!G16-UK_CFENE!F16</f>
        <v>2991.0416499999997</v>
      </c>
      <c r="H16" s="30">
        <f>JRC_EU28_CFENE!H16-UK_CFENE!G16</f>
        <v>2837.9488199999987</v>
      </c>
      <c r="I16" s="30">
        <f>JRC_EU28_CFENE!I16-UK_CFENE!H16</f>
        <v>2264.7463451032149</v>
      </c>
      <c r="J16" s="30">
        <f>JRC_EU28_CFENE!J16-UK_CFENE!I16</f>
        <v>2515.3911299999995</v>
      </c>
      <c r="K16" s="30">
        <f>JRC_EU28_CFENE!K16-UK_CFENE!J16</f>
        <v>1794.5436999999999</v>
      </c>
      <c r="L16" s="30">
        <f>JRC_EU28_CFENE!L16-UK_CFENE!K16</f>
        <v>1961.66678</v>
      </c>
      <c r="M16" s="30">
        <f>JRC_EU28_CFENE!M16-UK_CFENE!L16</f>
        <v>2065.1845099999996</v>
      </c>
      <c r="N16" s="30">
        <f>JRC_EU28_CFENE!N16-UK_CFENE!M16</f>
        <v>1691.7024612294094</v>
      </c>
      <c r="O16" s="30">
        <f>JRC_EU28_CFENE!O16-UK_CFENE!N16</f>
        <v>1723.4980580366562</v>
      </c>
      <c r="P16" s="30">
        <f>JRC_EU28_CFENE!P16-UK_CFENE!O16</f>
        <v>1701.5616357715135</v>
      </c>
      <c r="Q16" s="30">
        <f>JRC_EU28_CFENE!Q16-UK_CFENE!P16</f>
        <v>1691.6816723360917</v>
      </c>
      <c r="R16" s="30">
        <f>JRC_EU28_CFENE!R16-UK_CFENE!Q16</f>
        <v>1510.313991594915</v>
      </c>
      <c r="S16" s="30">
        <f>JRC_EU28_CFENE!S16-UK_CFENE!R16</f>
        <v>1478.8140659629883</v>
      </c>
      <c r="T16" s="30">
        <f>JRC_EU28_CFENE!T16-UK_CFENE!S16</f>
        <v>1505.0743028862382</v>
      </c>
      <c r="U16" s="30">
        <f>JRC_EU28_CFENE!U16-UK_CFENE!T16</f>
        <v>1571.8759951704969</v>
      </c>
      <c r="V16" s="30">
        <f>JRC_EU28_CFENE!V16-UK_CFENE!U16</f>
        <v>1560.648999479844</v>
      </c>
      <c r="W16" s="30">
        <f>JRC_EU28_CFENE!W16-UK_CFENE!V16</f>
        <v>1540.6584083117209</v>
      </c>
      <c r="X16" s="30">
        <f>JRC_EU28_CFENE!X16-UK_CFENE!W16</f>
        <v>1505.8185730460393</v>
      </c>
      <c r="Y16" s="30">
        <f>JRC_EU28_CFENE!Y16-UK_CFENE!X16</f>
        <v>1513.3658944640035</v>
      </c>
      <c r="Z16" s="30">
        <f>JRC_EU28_CFENE!Z16-UK_CFENE!Y16</f>
        <v>1446.1530705737173</v>
      </c>
      <c r="AA16" s="30">
        <f>JRC_EU28_CFENE!AA16-UK_CFENE!Z16</f>
        <v>1401.9403693289119</v>
      </c>
      <c r="AB16" s="30">
        <f>JRC_EU28_CFENE!AB16-UK_CFENE!AA16</f>
        <v>1262.9538056882132</v>
      </c>
      <c r="AC16" s="30">
        <f>JRC_EU28_CFENE!AC16-UK_CFENE!AB16</f>
        <v>1185.8192394403563</v>
      </c>
      <c r="AD16" s="30">
        <f>JRC_EU28_CFENE!AD16-UK_CFENE!AC16</f>
        <v>1065.3586330562396</v>
      </c>
      <c r="AE16" s="30">
        <f>JRC_EU28_CFENE!AE16-UK_CFENE!AD16</f>
        <v>995.29967128580358</v>
      </c>
      <c r="AF16" s="30">
        <f>JRC_EU28_CFENE!AF16-UK_CFENE!AE16</f>
        <v>934.58832020615364</v>
      </c>
      <c r="AG16" s="30">
        <f>JRC_EU28_CFENE!AG16-UK_CFENE!AF16</f>
        <v>891.1225059876507</v>
      </c>
      <c r="AH16" s="30">
        <f>JRC_EU28_CFENE!AH16-UK_CFENE!AG16</f>
        <v>837.91347029819849</v>
      </c>
      <c r="AI16" s="30">
        <f>JRC_EU28_CFENE!AI16-UK_CFENE!AH16</f>
        <v>814.96544847103405</v>
      </c>
      <c r="AJ16" s="30">
        <f>JRC_EU28_CFENE!AJ16-UK_CFENE!AI16</f>
        <v>774.71544446774851</v>
      </c>
      <c r="AK16" s="30">
        <f>JRC_EU28_CFENE!AK16-UK_CFENE!AJ16</f>
        <v>705.11003518105349</v>
      </c>
      <c r="AL16" s="30">
        <f>JRC_EU28_CFENE!AL16-UK_CFENE!AK16</f>
        <v>651.54545179120589</v>
      </c>
      <c r="AM16" s="30">
        <f>JRC_EU28_CFENE!AM16-UK_CFENE!AL16</f>
        <v>605.56502212763803</v>
      </c>
      <c r="AN16" s="30">
        <f>JRC_EU28_CFENE!AN16-UK_CFENE!AM16</f>
        <v>568.1618540286413</v>
      </c>
      <c r="AO16" s="30">
        <f>JRC_EU28_CFENE!AO16-UK_CFENE!AN16</f>
        <v>525.51885131842016</v>
      </c>
      <c r="AP16" s="30">
        <f>JRC_EU28_CFENE!AP16-UK_CFENE!AO16</f>
        <v>493.37983180650718</v>
      </c>
      <c r="AQ16" s="30">
        <f>JRC_EU28_CFENE!AQ16-UK_CFENE!AP16</f>
        <v>458.66124840458474</v>
      </c>
      <c r="AR16" s="30">
        <f>JRC_EU28_CFENE!AR16-UK_CFENE!AQ16</f>
        <v>419.83780938752898</v>
      </c>
      <c r="AS16" s="30">
        <f>JRC_EU28_CFENE!AS16-UK_CFENE!AR16</f>
        <v>383.91578282335718</v>
      </c>
      <c r="AT16" s="30">
        <f>JRC_EU28_CFENE!AT16-UK_CFENE!AS16</f>
        <v>344.74576414765647</v>
      </c>
      <c r="AU16" s="30">
        <f>JRC_EU28_CFENE!AU16-UK_CFENE!AT16</f>
        <v>309.60398053678881</v>
      </c>
      <c r="AV16" s="30">
        <f>JRC_EU28_CFENE!AV16-UK_CFENE!AU16</f>
        <v>269.19773737898453</v>
      </c>
      <c r="AW16" s="30">
        <f>JRC_EU28_CFENE!AW16-UK_CFENE!AV16</f>
        <v>247.3859272248626</v>
      </c>
      <c r="AX16" s="30">
        <f>JRC_EU28_CFENE!AX16-UK_CFENE!AW16</f>
        <v>225.53407234428033</v>
      </c>
      <c r="AY16" s="30">
        <f>JRC_EU28_CFENE!AY16-UK_CFENE!AX16</f>
        <v>202.51488441669738</v>
      </c>
      <c r="AZ16" s="30">
        <f>JRC_EU28_CFENE!AZ16-UK_CFENE!AY16</f>
        <v>185.78006157628542</v>
      </c>
      <c r="BA16" s="30">
        <f>JRC_EU28_CFENE!BA16-UK_CFENE!AZ16</f>
        <v>170.56403161373549</v>
      </c>
      <c r="BB16" s="31">
        <f>JRC_EU28_CFENE!BB16-UK_CFENE!BA16</f>
        <v>155.30168716905567</v>
      </c>
    </row>
    <row r="17" spans="1:54" x14ac:dyDescent="0.35">
      <c r="A17" s="27" t="s">
        <v>157</v>
      </c>
      <c r="B17" s="61"/>
      <c r="C17" s="28" t="s">
        <v>242</v>
      </c>
      <c r="D17" s="29">
        <f>JRC_EU28_CFENE!D17-UK_CFENE!C17</f>
        <v>520.41286898229646</v>
      </c>
      <c r="E17" s="30">
        <f>JRC_EU28_CFENE!E17-UK_CFENE!D17</f>
        <v>545.41275999999982</v>
      </c>
      <c r="F17" s="30">
        <f>JRC_EU28_CFENE!F17-UK_CFENE!E17</f>
        <v>517.76035999999999</v>
      </c>
      <c r="G17" s="30">
        <f>JRC_EU28_CFENE!G17-UK_CFENE!F17</f>
        <v>523.72119999999984</v>
      </c>
      <c r="H17" s="30">
        <f>JRC_EU28_CFENE!H17-UK_CFENE!G17</f>
        <v>469.38060999999976</v>
      </c>
      <c r="I17" s="30">
        <f>JRC_EU28_CFENE!I17-UK_CFENE!H17</f>
        <v>470.34305234145438</v>
      </c>
      <c r="J17" s="30">
        <f>JRC_EU28_CFENE!J17-UK_CFENE!I17</f>
        <v>545.88660999999979</v>
      </c>
      <c r="K17" s="30">
        <f>JRC_EU28_CFENE!K17-UK_CFENE!J17</f>
        <v>544.45380000000011</v>
      </c>
      <c r="L17" s="30">
        <f>JRC_EU28_CFENE!L17-UK_CFENE!K17</f>
        <v>517.19239999999991</v>
      </c>
      <c r="M17" s="30">
        <f>JRC_EU28_CFENE!M17-UK_CFENE!L17</f>
        <v>450.02517000000012</v>
      </c>
      <c r="N17" s="30">
        <f>JRC_EU28_CFENE!N17-UK_CFENE!M17</f>
        <v>494.00940546213269</v>
      </c>
      <c r="O17" s="30">
        <f>JRC_EU28_CFENE!O17-UK_CFENE!N17</f>
        <v>472.36323028965518</v>
      </c>
      <c r="P17" s="30">
        <f>JRC_EU28_CFENE!P17-UK_CFENE!O17</f>
        <v>396.64436400820739</v>
      </c>
      <c r="Q17" s="30">
        <f>JRC_EU28_CFENE!Q17-UK_CFENE!P17</f>
        <v>377.68365216780319</v>
      </c>
      <c r="R17" s="30">
        <f>JRC_EU28_CFENE!R17-UK_CFENE!Q17</f>
        <v>380.46961774372409</v>
      </c>
      <c r="S17" s="30">
        <f>JRC_EU28_CFENE!S17-UK_CFENE!R17</f>
        <v>362.11437681097976</v>
      </c>
      <c r="T17" s="30">
        <f>JRC_EU28_CFENE!T17-UK_CFENE!S17</f>
        <v>373.02448193741498</v>
      </c>
      <c r="U17" s="30">
        <f>JRC_EU28_CFENE!U17-UK_CFENE!T17</f>
        <v>380.42140395008784</v>
      </c>
      <c r="V17" s="30">
        <f>JRC_EU28_CFENE!V17-UK_CFENE!U17</f>
        <v>376.98394011203754</v>
      </c>
      <c r="W17" s="30">
        <f>JRC_EU28_CFENE!W17-UK_CFENE!V17</f>
        <v>381.85200985037977</v>
      </c>
      <c r="X17" s="30">
        <f>JRC_EU28_CFENE!X17-UK_CFENE!W17</f>
        <v>378.55670882439057</v>
      </c>
      <c r="Y17" s="30">
        <f>JRC_EU28_CFENE!Y17-UK_CFENE!X17</f>
        <v>372.82443393997733</v>
      </c>
      <c r="Z17" s="30">
        <f>JRC_EU28_CFENE!Z17-UK_CFENE!Y17</f>
        <v>361.85458893592704</v>
      </c>
      <c r="AA17" s="30">
        <f>JRC_EU28_CFENE!AA17-UK_CFENE!Z17</f>
        <v>346.33363381538663</v>
      </c>
      <c r="AB17" s="30">
        <f>JRC_EU28_CFENE!AB17-UK_CFENE!AA17</f>
        <v>334.92796324201436</v>
      </c>
      <c r="AC17" s="30">
        <f>JRC_EU28_CFENE!AC17-UK_CFENE!AB17</f>
        <v>320.173790392981</v>
      </c>
      <c r="AD17" s="30">
        <f>JRC_EU28_CFENE!AD17-UK_CFENE!AC17</f>
        <v>310.02728690053618</v>
      </c>
      <c r="AE17" s="30">
        <f>JRC_EU28_CFENE!AE17-UK_CFENE!AD17</f>
        <v>286.7831311187648</v>
      </c>
      <c r="AF17" s="30">
        <f>JRC_EU28_CFENE!AF17-UK_CFENE!AE17</f>
        <v>274.94901256394473</v>
      </c>
      <c r="AG17" s="30">
        <f>JRC_EU28_CFENE!AG17-UK_CFENE!AF17</f>
        <v>257.78014545348509</v>
      </c>
      <c r="AH17" s="30">
        <f>JRC_EU28_CFENE!AH17-UK_CFENE!AG17</f>
        <v>253.63791959364144</v>
      </c>
      <c r="AI17" s="30">
        <f>JRC_EU28_CFENE!AI17-UK_CFENE!AH17</f>
        <v>254.54493999072943</v>
      </c>
      <c r="AJ17" s="30">
        <f>JRC_EU28_CFENE!AJ17-UK_CFENE!AI17</f>
        <v>247.67994282665674</v>
      </c>
      <c r="AK17" s="30">
        <f>JRC_EU28_CFENE!AK17-UK_CFENE!AJ17</f>
        <v>222.69824279144979</v>
      </c>
      <c r="AL17" s="30">
        <f>JRC_EU28_CFENE!AL17-UK_CFENE!AK17</f>
        <v>195.11712122766636</v>
      </c>
      <c r="AM17" s="30">
        <f>JRC_EU28_CFENE!AM17-UK_CFENE!AL17</f>
        <v>187.91568343168967</v>
      </c>
      <c r="AN17" s="30">
        <f>JRC_EU28_CFENE!AN17-UK_CFENE!AM17</f>
        <v>182.43899549845167</v>
      </c>
      <c r="AO17" s="30">
        <f>JRC_EU28_CFENE!AO17-UK_CFENE!AN17</f>
        <v>135.9711728928894</v>
      </c>
      <c r="AP17" s="30">
        <f>JRC_EU28_CFENE!AP17-UK_CFENE!AO17</f>
        <v>130.46558987035775</v>
      </c>
      <c r="AQ17" s="30">
        <f>JRC_EU28_CFENE!AQ17-UK_CFENE!AP17</f>
        <v>123.98723567133686</v>
      </c>
      <c r="AR17" s="30">
        <f>JRC_EU28_CFENE!AR17-UK_CFENE!AQ17</f>
        <v>116.87234322648166</v>
      </c>
      <c r="AS17" s="30">
        <f>JRC_EU28_CFENE!AS17-UK_CFENE!AR17</f>
        <v>110.80103838634921</v>
      </c>
      <c r="AT17" s="30">
        <f>JRC_EU28_CFENE!AT17-UK_CFENE!AS17</f>
        <v>105.34600872713156</v>
      </c>
      <c r="AU17" s="30">
        <f>JRC_EU28_CFENE!AU17-UK_CFENE!AT17</f>
        <v>101.79292116355936</v>
      </c>
      <c r="AV17" s="30">
        <f>JRC_EU28_CFENE!AV17-UK_CFENE!AU17</f>
        <v>98.405819950083966</v>
      </c>
      <c r="AW17" s="30">
        <f>JRC_EU28_CFENE!AW17-UK_CFENE!AV17</f>
        <v>96.037809693311061</v>
      </c>
      <c r="AX17" s="30">
        <f>JRC_EU28_CFENE!AX17-UK_CFENE!AW17</f>
        <v>93.161386273170152</v>
      </c>
      <c r="AY17" s="30">
        <f>JRC_EU28_CFENE!AY17-UK_CFENE!AX17</f>
        <v>88.268088255097453</v>
      </c>
      <c r="AZ17" s="30">
        <f>JRC_EU28_CFENE!AZ17-UK_CFENE!AY17</f>
        <v>82.052838689242975</v>
      </c>
      <c r="BA17" s="30">
        <f>JRC_EU28_CFENE!BA17-UK_CFENE!AZ17</f>
        <v>73.777903607095354</v>
      </c>
      <c r="BB17" s="31">
        <f>JRC_EU28_CFENE!BB17-UK_CFENE!BA17</f>
        <v>67.040935916912161</v>
      </c>
    </row>
    <row r="18" spans="1:54" x14ac:dyDescent="0.35">
      <c r="A18" s="27" t="s">
        <v>243</v>
      </c>
      <c r="B18" s="61"/>
      <c r="C18" s="28" t="s">
        <v>244</v>
      </c>
      <c r="D18" s="29">
        <f>JRC_EU28_CFENE!D18-UK_CFENE!C18</f>
        <v>2447.2112854772222</v>
      </c>
      <c r="E18" s="30">
        <f>JRC_EU28_CFENE!E18-UK_CFENE!D18</f>
        <v>2212.61726</v>
      </c>
      <c r="F18" s="30">
        <f>JRC_EU28_CFENE!F18-UK_CFENE!E18</f>
        <v>2146.1522199999995</v>
      </c>
      <c r="G18" s="30">
        <f>JRC_EU28_CFENE!G18-UK_CFENE!F18</f>
        <v>2383.7820299999994</v>
      </c>
      <c r="H18" s="30">
        <f>JRC_EU28_CFENE!H18-UK_CFENE!G18</f>
        <v>2264.3571299999999</v>
      </c>
      <c r="I18" s="30">
        <f>JRC_EU28_CFENE!I18-UK_CFENE!H18</f>
        <v>2087.5156772851788</v>
      </c>
      <c r="J18" s="30">
        <f>JRC_EU28_CFENE!J18-UK_CFENE!I18</f>
        <v>2133.03809</v>
      </c>
      <c r="K18" s="30">
        <f>JRC_EU28_CFENE!K18-UK_CFENE!J18</f>
        <v>1994.7027699999994</v>
      </c>
      <c r="L18" s="30">
        <f>JRC_EU28_CFENE!L18-UK_CFENE!K18</f>
        <v>2149.7208599999994</v>
      </c>
      <c r="M18" s="30">
        <f>JRC_EU28_CFENE!M18-UK_CFENE!L18</f>
        <v>1994.4336299999995</v>
      </c>
      <c r="N18" s="30">
        <f>JRC_EU28_CFENE!N18-UK_CFENE!M18</f>
        <v>2203.1138695797631</v>
      </c>
      <c r="O18" s="30">
        <f>JRC_EU28_CFENE!O18-UK_CFENE!N18</f>
        <v>2347.3887639078248</v>
      </c>
      <c r="P18" s="30">
        <f>JRC_EU28_CFENE!P18-UK_CFENE!O18</f>
        <v>2338.2970806070675</v>
      </c>
      <c r="Q18" s="30">
        <f>JRC_EU28_CFENE!Q18-UK_CFENE!P18</f>
        <v>2369.35049947574</v>
      </c>
      <c r="R18" s="30">
        <f>JRC_EU28_CFENE!R18-UK_CFENE!Q18</f>
        <v>2179.2261449145312</v>
      </c>
      <c r="S18" s="30">
        <f>JRC_EU28_CFENE!S18-UK_CFENE!R18</f>
        <v>2114.7253156923002</v>
      </c>
      <c r="T18" s="30">
        <f>JRC_EU28_CFENE!T18-UK_CFENE!S18</f>
        <v>2149.1628257731777</v>
      </c>
      <c r="U18" s="30">
        <f>JRC_EU28_CFENE!U18-UK_CFENE!T18</f>
        <v>2169.9087847489627</v>
      </c>
      <c r="V18" s="30">
        <f>JRC_EU28_CFENE!V18-UK_CFENE!U18</f>
        <v>2121.8945866483655</v>
      </c>
      <c r="W18" s="30">
        <f>JRC_EU28_CFENE!W18-UK_CFENE!V18</f>
        <v>2093.0154669100652</v>
      </c>
      <c r="X18" s="30">
        <f>JRC_EU28_CFENE!X18-UK_CFENE!W18</f>
        <v>2070.2084455007262</v>
      </c>
      <c r="Y18" s="30">
        <f>JRC_EU28_CFENE!Y18-UK_CFENE!X18</f>
        <v>2070.1098518357567</v>
      </c>
      <c r="Z18" s="30">
        <f>JRC_EU28_CFENE!Z18-UK_CFENE!Y18</f>
        <v>1968.1632683973546</v>
      </c>
      <c r="AA18" s="30">
        <f>JRC_EU28_CFENE!AA18-UK_CFENE!Z18</f>
        <v>1853.2413722116833</v>
      </c>
      <c r="AB18" s="30">
        <f>JRC_EU28_CFENE!AB18-UK_CFENE!AA18</f>
        <v>1783.8810875456638</v>
      </c>
      <c r="AC18" s="30">
        <f>JRC_EU28_CFENE!AC18-UK_CFENE!AB18</f>
        <v>1728.800511043275</v>
      </c>
      <c r="AD18" s="30">
        <f>JRC_EU28_CFENE!AD18-UK_CFENE!AC18</f>
        <v>1570.4943345336471</v>
      </c>
      <c r="AE18" s="30">
        <f>JRC_EU28_CFENE!AE18-UK_CFENE!AD18</f>
        <v>1466.8988608281884</v>
      </c>
      <c r="AF18" s="30">
        <f>JRC_EU28_CFENE!AF18-UK_CFENE!AE18</f>
        <v>1434.3326563599444</v>
      </c>
      <c r="AG18" s="30">
        <f>JRC_EU28_CFENE!AG18-UK_CFENE!AF18</f>
        <v>1417.5191163765926</v>
      </c>
      <c r="AH18" s="30">
        <f>JRC_EU28_CFENE!AH18-UK_CFENE!AG18</f>
        <v>1372.588910528438</v>
      </c>
      <c r="AI18" s="30">
        <f>JRC_EU28_CFENE!AI18-UK_CFENE!AH18</f>
        <v>1336.41286675522</v>
      </c>
      <c r="AJ18" s="30">
        <f>JRC_EU28_CFENE!AJ18-UK_CFENE!AI18</f>
        <v>1263.8794191192601</v>
      </c>
      <c r="AK18" s="30">
        <f>JRC_EU28_CFENE!AK18-UK_CFENE!AJ18</f>
        <v>1202.7107271540413</v>
      </c>
      <c r="AL18" s="30">
        <f>JRC_EU28_CFENE!AL18-UK_CFENE!AK18</f>
        <v>1143.7490498656462</v>
      </c>
      <c r="AM18" s="30">
        <f>JRC_EU28_CFENE!AM18-UK_CFENE!AL18</f>
        <v>1100.9222260229537</v>
      </c>
      <c r="AN18" s="30">
        <f>JRC_EU28_CFENE!AN18-UK_CFENE!AM18</f>
        <v>1083.9574802008333</v>
      </c>
      <c r="AO18" s="30">
        <f>JRC_EU28_CFENE!AO18-UK_CFENE!AN18</f>
        <v>1055.5151103367593</v>
      </c>
      <c r="AP18" s="30">
        <f>JRC_EU28_CFENE!AP18-UK_CFENE!AO18</f>
        <v>1038.6891087895988</v>
      </c>
      <c r="AQ18" s="30">
        <f>JRC_EU28_CFENE!AQ18-UK_CFENE!AP18</f>
        <v>993.32749703693264</v>
      </c>
      <c r="AR18" s="30">
        <f>JRC_EU28_CFENE!AR18-UK_CFENE!AQ18</f>
        <v>962.84576682485499</v>
      </c>
      <c r="AS18" s="30">
        <f>JRC_EU28_CFENE!AS18-UK_CFENE!AR18</f>
        <v>919.10672827175176</v>
      </c>
      <c r="AT18" s="30">
        <f>JRC_EU28_CFENE!AT18-UK_CFENE!AS18</f>
        <v>842.39686171471874</v>
      </c>
      <c r="AU18" s="30">
        <f>JRC_EU28_CFENE!AU18-UK_CFENE!AT18</f>
        <v>790.2120675834941</v>
      </c>
      <c r="AV18" s="30">
        <f>JRC_EU28_CFENE!AV18-UK_CFENE!AU18</f>
        <v>712.82222599267277</v>
      </c>
      <c r="AW18" s="30">
        <f>JRC_EU28_CFENE!AW18-UK_CFENE!AV18</f>
        <v>687.05417169518296</v>
      </c>
      <c r="AX18" s="30">
        <f>JRC_EU28_CFENE!AX18-UK_CFENE!AW18</f>
        <v>670.72123336045206</v>
      </c>
      <c r="AY18" s="30">
        <f>JRC_EU28_CFENE!AY18-UK_CFENE!AX18</f>
        <v>534.31966745789452</v>
      </c>
      <c r="AZ18" s="30">
        <f>JRC_EU28_CFENE!AZ18-UK_CFENE!AY18</f>
        <v>491.16496449381253</v>
      </c>
      <c r="BA18" s="30">
        <f>JRC_EU28_CFENE!BA18-UK_CFENE!AZ18</f>
        <v>467.27399144604334</v>
      </c>
      <c r="BB18" s="31">
        <f>JRC_EU28_CFENE!BB18-UK_CFENE!BA18</f>
        <v>381.46360489645321</v>
      </c>
    </row>
    <row r="19" spans="1:54" x14ac:dyDescent="0.35">
      <c r="A19" s="27" t="s">
        <v>245</v>
      </c>
      <c r="B19" s="61"/>
      <c r="C19" s="28" t="s">
        <v>246</v>
      </c>
      <c r="D19" s="29">
        <f>JRC_EU28_CFENE!D19-UK_CFENE!C19</f>
        <v>153.12489151913519</v>
      </c>
      <c r="E19" s="30">
        <f>JRC_EU28_CFENE!E19-UK_CFENE!D19</f>
        <v>134.59891999999999</v>
      </c>
      <c r="F19" s="30">
        <f>JRC_EU28_CFENE!F19-UK_CFENE!E19</f>
        <v>138.57551999999998</v>
      </c>
      <c r="G19" s="30">
        <f>JRC_EU28_CFENE!G19-UK_CFENE!F19</f>
        <v>117.90074999999999</v>
      </c>
      <c r="H19" s="30">
        <f>JRC_EU28_CFENE!H19-UK_CFENE!G19</f>
        <v>112.79919</v>
      </c>
      <c r="I19" s="30">
        <f>JRC_EU28_CFENE!I19-UK_CFENE!H19</f>
        <v>112.73508075251344</v>
      </c>
      <c r="J19" s="30">
        <f>JRC_EU28_CFENE!J19-UK_CFENE!I19</f>
        <v>114.28476999999999</v>
      </c>
      <c r="K19" s="30">
        <f>JRC_EU28_CFENE!K19-UK_CFENE!J19</f>
        <v>115.10138000000002</v>
      </c>
      <c r="L19" s="30">
        <f>JRC_EU28_CFENE!L19-UK_CFENE!K19</f>
        <v>145.66929999999999</v>
      </c>
      <c r="M19" s="30">
        <f>JRC_EU28_CFENE!M19-UK_CFENE!L19</f>
        <v>139.99768</v>
      </c>
      <c r="N19" s="30">
        <f>JRC_EU28_CFENE!N19-UK_CFENE!M19</f>
        <v>126.10661711974869</v>
      </c>
      <c r="O19" s="30">
        <f>JRC_EU28_CFENE!O19-UK_CFENE!N19</f>
        <v>119.89670934427667</v>
      </c>
      <c r="P19" s="30">
        <f>JRC_EU28_CFENE!P19-UK_CFENE!O19</f>
        <v>134.70952696408983</v>
      </c>
      <c r="Q19" s="30">
        <f>JRC_EU28_CFENE!Q19-UK_CFENE!P19</f>
        <v>139.96305007524001</v>
      </c>
      <c r="R19" s="30">
        <f>JRC_EU28_CFENE!R19-UK_CFENE!Q19</f>
        <v>114.64854118181998</v>
      </c>
      <c r="S19" s="30">
        <f>JRC_EU28_CFENE!S19-UK_CFENE!R19</f>
        <v>106.52151877501812</v>
      </c>
      <c r="T19" s="30">
        <f>JRC_EU28_CFENE!T19-UK_CFENE!S19</f>
        <v>110.48529737665895</v>
      </c>
      <c r="U19" s="30">
        <f>JRC_EU28_CFENE!U19-UK_CFENE!T19</f>
        <v>112.15479163366476</v>
      </c>
      <c r="V19" s="30">
        <f>JRC_EU28_CFENE!V19-UK_CFENE!U19</f>
        <v>112.37122103064227</v>
      </c>
      <c r="W19" s="30">
        <f>JRC_EU28_CFENE!W19-UK_CFENE!V19</f>
        <v>116.80570525293948</v>
      </c>
      <c r="X19" s="30">
        <f>JRC_EU28_CFENE!X19-UK_CFENE!W19</f>
        <v>117.07194689703648</v>
      </c>
      <c r="Y19" s="30">
        <f>JRC_EU28_CFENE!Y19-UK_CFENE!X19</f>
        <v>113.50101594729233</v>
      </c>
      <c r="Z19" s="30">
        <f>JRC_EU28_CFENE!Z19-UK_CFENE!Y19</f>
        <v>107.54412428224542</v>
      </c>
      <c r="AA19" s="30">
        <f>JRC_EU28_CFENE!AA19-UK_CFENE!Z19</f>
        <v>99.756246841821294</v>
      </c>
      <c r="AB19" s="30">
        <f>JRC_EU28_CFENE!AB19-UK_CFENE!AA19</f>
        <v>94.882828019348025</v>
      </c>
      <c r="AC19" s="30">
        <f>JRC_EU28_CFENE!AC19-UK_CFENE!AB19</f>
        <v>86.648351850100596</v>
      </c>
      <c r="AD19" s="30">
        <f>JRC_EU28_CFENE!AD19-UK_CFENE!AC19</f>
        <v>77.778562499443041</v>
      </c>
      <c r="AE19" s="30">
        <f>JRC_EU28_CFENE!AE19-UK_CFENE!AD19</f>
        <v>64.564638733144079</v>
      </c>
      <c r="AF19" s="30">
        <f>JRC_EU28_CFENE!AF19-UK_CFENE!AE19</f>
        <v>59.100048395644549</v>
      </c>
      <c r="AG19" s="30">
        <f>JRC_EU28_CFENE!AG19-UK_CFENE!AF19</f>
        <v>51.279211956212258</v>
      </c>
      <c r="AH19" s="30">
        <f>JRC_EU28_CFENE!AH19-UK_CFENE!AG19</f>
        <v>52.217052729009637</v>
      </c>
      <c r="AI19" s="30">
        <f>JRC_EU28_CFENE!AI19-UK_CFENE!AH19</f>
        <v>53.342131289661211</v>
      </c>
      <c r="AJ19" s="30">
        <f>JRC_EU28_CFENE!AJ19-UK_CFENE!AI19</f>
        <v>49.582795037841237</v>
      </c>
      <c r="AK19" s="30">
        <f>JRC_EU28_CFENE!AK19-UK_CFENE!AJ19</f>
        <v>45.490771054423554</v>
      </c>
      <c r="AL19" s="30">
        <f>JRC_EU28_CFENE!AL19-UK_CFENE!AK19</f>
        <v>40.911828815331404</v>
      </c>
      <c r="AM19" s="30">
        <f>JRC_EU28_CFENE!AM19-UK_CFENE!AL19</f>
        <v>36.579767110611364</v>
      </c>
      <c r="AN19" s="30">
        <f>JRC_EU28_CFENE!AN19-UK_CFENE!AM19</f>
        <v>32.539096395871262</v>
      </c>
      <c r="AO19" s="30">
        <f>JRC_EU28_CFENE!AO19-UK_CFENE!AN19</f>
        <v>28.64065972450009</v>
      </c>
      <c r="AP19" s="30">
        <f>JRC_EU28_CFENE!AP19-UK_CFENE!AO19</f>
        <v>25.461081161258367</v>
      </c>
      <c r="AQ19" s="30">
        <f>JRC_EU28_CFENE!AQ19-UK_CFENE!AP19</f>
        <v>21.683750876580369</v>
      </c>
      <c r="AR19" s="30">
        <f>JRC_EU28_CFENE!AR19-UK_CFENE!AQ19</f>
        <v>18.033691482735222</v>
      </c>
      <c r="AS19" s="30">
        <f>JRC_EU28_CFENE!AS19-UK_CFENE!AR19</f>
        <v>14.608536021410085</v>
      </c>
      <c r="AT19" s="30">
        <f>JRC_EU28_CFENE!AT19-UK_CFENE!AS19</f>
        <v>11.94098937215084</v>
      </c>
      <c r="AU19" s="30">
        <f>JRC_EU28_CFENE!AU19-UK_CFENE!AT19</f>
        <v>10.238722690106806</v>
      </c>
      <c r="AV19" s="30">
        <f>JRC_EU28_CFENE!AV19-UK_CFENE!AU19</f>
        <v>8.4973924051155372</v>
      </c>
      <c r="AW19" s="30">
        <f>JRC_EU28_CFENE!AW19-UK_CFENE!AV19</f>
        <v>7.0353628776063797</v>
      </c>
      <c r="AX19" s="30">
        <f>JRC_EU28_CFENE!AX19-UK_CFENE!AW19</f>
        <v>5.9103756241462815</v>
      </c>
      <c r="AY19" s="30">
        <f>JRC_EU28_CFENE!AY19-UK_CFENE!AX19</f>
        <v>4.620728931436183</v>
      </c>
      <c r="AZ19" s="30">
        <f>JRC_EU28_CFENE!AZ19-UK_CFENE!AY19</f>
        <v>3.755782115155307</v>
      </c>
      <c r="BA19" s="30">
        <f>JRC_EU28_CFENE!BA19-UK_CFENE!AZ19</f>
        <v>2.9465035908004666</v>
      </c>
      <c r="BB19" s="31">
        <f>JRC_EU28_CFENE!BB19-UK_CFENE!BA19</f>
        <v>2.2078072966082511</v>
      </c>
    </row>
    <row r="20" spans="1:54" x14ac:dyDescent="0.35">
      <c r="A20" s="22" t="s">
        <v>247</v>
      </c>
      <c r="B20" s="61"/>
      <c r="C20" s="23" t="s">
        <v>248</v>
      </c>
      <c r="D20" s="24">
        <f>JRC_EU28_CFENE!D20-UK_CFENE!C20</f>
        <v>51.499175865080801</v>
      </c>
      <c r="E20" s="25">
        <f>JRC_EU28_CFENE!E20-UK_CFENE!D20</f>
        <v>47.723929999999996</v>
      </c>
      <c r="F20" s="25">
        <f>JRC_EU28_CFENE!F20-UK_CFENE!E20</f>
        <v>40.655609999999996</v>
      </c>
      <c r="G20" s="25">
        <f>JRC_EU28_CFENE!G20-UK_CFENE!F20</f>
        <v>32.844470000000001</v>
      </c>
      <c r="H20" s="25">
        <f>JRC_EU28_CFENE!H20-UK_CFENE!G20</f>
        <v>51.343379999999996</v>
      </c>
      <c r="I20" s="25">
        <f>JRC_EU28_CFENE!I20-UK_CFENE!H20</f>
        <v>74.791559212344737</v>
      </c>
      <c r="J20" s="25">
        <f>JRC_EU28_CFENE!J20-UK_CFENE!I20</f>
        <v>58.438219999999994</v>
      </c>
      <c r="K20" s="25">
        <f>JRC_EU28_CFENE!K20-UK_CFENE!J20</f>
        <v>80.688719999999989</v>
      </c>
      <c r="L20" s="25">
        <f>JRC_EU28_CFENE!L20-UK_CFENE!K20</f>
        <v>76.100239999999985</v>
      </c>
      <c r="M20" s="25">
        <f>JRC_EU28_CFENE!M20-UK_CFENE!L20</f>
        <v>41.760859999999994</v>
      </c>
      <c r="N20" s="25">
        <f>JRC_EU28_CFENE!N20-UK_CFENE!M20</f>
        <v>40.996882150446702</v>
      </c>
      <c r="O20" s="25">
        <f>JRC_EU28_CFENE!O20-UK_CFENE!N20</f>
        <v>72.994965795491183</v>
      </c>
      <c r="P20" s="25">
        <f>JRC_EU28_CFENE!P20-UK_CFENE!O20</f>
        <v>50.172991585095573</v>
      </c>
      <c r="Q20" s="25">
        <f>JRC_EU28_CFENE!Q20-UK_CFENE!P20</f>
        <v>40.990321632409554</v>
      </c>
      <c r="R20" s="25">
        <f>JRC_EU28_CFENE!R20-UK_CFENE!Q20</f>
        <v>34.629441421031672</v>
      </c>
      <c r="S20" s="25">
        <f>JRC_EU28_CFENE!S20-UK_CFENE!R20</f>
        <v>15.618959816236718</v>
      </c>
      <c r="T20" s="25">
        <f>JRC_EU28_CFENE!T20-UK_CFENE!S20</f>
        <v>14.867292500631162</v>
      </c>
      <c r="U20" s="25">
        <f>JRC_EU28_CFENE!U20-UK_CFENE!T20</f>
        <v>17.914296570836669</v>
      </c>
      <c r="V20" s="25">
        <f>JRC_EU28_CFENE!V20-UK_CFENE!U20</f>
        <v>17.047610702719556</v>
      </c>
      <c r="W20" s="25">
        <f>JRC_EU28_CFENE!W20-UK_CFENE!V20</f>
        <v>16.819983364004219</v>
      </c>
      <c r="X20" s="25">
        <f>JRC_EU28_CFENE!X20-UK_CFENE!W20</f>
        <v>16.885439257997181</v>
      </c>
      <c r="Y20" s="25">
        <f>JRC_EU28_CFENE!Y20-UK_CFENE!X20</f>
        <v>17.047242304261552</v>
      </c>
      <c r="Z20" s="25">
        <f>JRC_EU28_CFENE!Z20-UK_CFENE!Y20</f>
        <v>16.854832180038198</v>
      </c>
      <c r="AA20" s="25">
        <f>JRC_EU28_CFENE!AA20-UK_CFENE!Z20</f>
        <v>16.951434650916934</v>
      </c>
      <c r="AB20" s="25">
        <f>JRC_EU28_CFENE!AB20-UK_CFENE!AA20</f>
        <v>17.061543075552834</v>
      </c>
      <c r="AC20" s="25">
        <f>JRC_EU28_CFENE!AC20-UK_CFENE!AB20</f>
        <v>17.29312255486472</v>
      </c>
      <c r="AD20" s="25">
        <f>JRC_EU28_CFENE!AD20-UK_CFENE!AC20</f>
        <v>17.662161088967473</v>
      </c>
      <c r="AE20" s="25">
        <f>JRC_EU28_CFENE!AE20-UK_CFENE!AD20</f>
        <v>17.975021650307589</v>
      </c>
      <c r="AF20" s="25">
        <f>JRC_EU28_CFENE!AF20-UK_CFENE!AE20</f>
        <v>17.882580813073076</v>
      </c>
      <c r="AG20" s="25">
        <f>JRC_EU28_CFENE!AG20-UK_CFENE!AF20</f>
        <v>17.938283216842027</v>
      </c>
      <c r="AH20" s="25">
        <f>JRC_EU28_CFENE!AH20-UK_CFENE!AG20</f>
        <v>17.974359093547339</v>
      </c>
      <c r="AI20" s="25">
        <f>JRC_EU28_CFENE!AI20-UK_CFENE!AH20</f>
        <v>17.883564564306422</v>
      </c>
      <c r="AJ20" s="25">
        <f>JRC_EU28_CFENE!AJ20-UK_CFENE!AI20</f>
        <v>17.656857887887078</v>
      </c>
      <c r="AK20" s="25">
        <f>JRC_EU28_CFENE!AK20-UK_CFENE!AJ20</f>
        <v>16.971978296138591</v>
      </c>
      <c r="AL20" s="25">
        <f>JRC_EU28_CFENE!AL20-UK_CFENE!AK20</f>
        <v>16.730050073262912</v>
      </c>
      <c r="AM20" s="25">
        <f>JRC_EU28_CFENE!AM20-UK_CFENE!AL20</f>
        <v>16.652964758626812</v>
      </c>
      <c r="AN20" s="25">
        <f>JRC_EU28_CFENE!AN20-UK_CFENE!AM20</f>
        <v>16.738852759949427</v>
      </c>
      <c r="AO20" s="25">
        <f>JRC_EU28_CFENE!AO20-UK_CFENE!AN20</f>
        <v>16.698108235712933</v>
      </c>
      <c r="AP20" s="25">
        <f>JRC_EU28_CFENE!AP20-UK_CFENE!AO20</f>
        <v>16.395431786410423</v>
      </c>
      <c r="AQ20" s="25">
        <f>JRC_EU28_CFENE!AQ20-UK_CFENE!AP20</f>
        <v>16.379945315254897</v>
      </c>
      <c r="AR20" s="25">
        <f>JRC_EU28_CFENE!AR20-UK_CFENE!AQ20</f>
        <v>14.576070625673962</v>
      </c>
      <c r="AS20" s="25">
        <f>JRC_EU28_CFENE!AS20-UK_CFENE!AR20</f>
        <v>12.261624456744752</v>
      </c>
      <c r="AT20" s="25">
        <f>JRC_EU28_CFENE!AT20-UK_CFENE!AS20</f>
        <v>11.691223461249283</v>
      </c>
      <c r="AU20" s="25">
        <f>JRC_EU28_CFENE!AU20-UK_CFENE!AT20</f>
        <v>7.9838568444257856</v>
      </c>
      <c r="AV20" s="25">
        <f>JRC_EU28_CFENE!AV20-UK_CFENE!AU20</f>
        <v>7.9572491971282284</v>
      </c>
      <c r="AW20" s="25">
        <f>JRC_EU28_CFENE!AW20-UK_CFENE!AV20</f>
        <v>7.7707281962853605</v>
      </c>
      <c r="AX20" s="25">
        <f>JRC_EU28_CFENE!AX20-UK_CFENE!AW20</f>
        <v>7.6921447032494665</v>
      </c>
      <c r="AY20" s="25">
        <f>JRC_EU28_CFENE!AY20-UK_CFENE!AX20</f>
        <v>7.5486983598100919</v>
      </c>
      <c r="AZ20" s="25">
        <f>JRC_EU28_CFENE!AZ20-UK_CFENE!AY20</f>
        <v>6.0272578079824655</v>
      </c>
      <c r="BA20" s="25">
        <f>JRC_EU28_CFENE!BA20-UK_CFENE!AZ20</f>
        <v>5.9136158524696585</v>
      </c>
      <c r="BB20" s="26">
        <f>JRC_EU28_CFENE!BB20-UK_CFENE!BA20</f>
        <v>5.7817438027855728</v>
      </c>
    </row>
    <row r="21" spans="1:54" x14ac:dyDescent="0.35">
      <c r="A21" s="17" t="s">
        <v>249</v>
      </c>
      <c r="B21" s="60"/>
      <c r="C21" s="18" t="s">
        <v>250</v>
      </c>
      <c r="D21" s="19">
        <f>JRC_EU28_CFENE!D21-UK_CFENE!C21</f>
        <v>424119.0687541549</v>
      </c>
      <c r="E21" s="20">
        <f>JRC_EU28_CFENE!E21-UK_CFENE!D21</f>
        <v>434661.11915827065</v>
      </c>
      <c r="F21" s="20">
        <f>JRC_EU28_CFENE!F21-UK_CFENE!E21</f>
        <v>429856.06412000005</v>
      </c>
      <c r="G21" s="20">
        <f>JRC_EU28_CFENE!G21-UK_CFENE!F21</f>
        <v>437061.85608</v>
      </c>
      <c r="H21" s="20">
        <f>JRC_EU28_CFENE!H21-UK_CFENE!G21</f>
        <v>439971.09405999992</v>
      </c>
      <c r="I21" s="20">
        <f>JRC_EU28_CFENE!I21-UK_CFENE!H21</f>
        <v>437800.87063151028</v>
      </c>
      <c r="J21" s="20">
        <f>JRC_EU28_CFENE!J21-UK_CFENE!I21</f>
        <v>437497.99407999986</v>
      </c>
      <c r="K21" s="20">
        <f>JRC_EU28_CFENE!K21-UK_CFENE!J21</f>
        <v>425864.61857999989</v>
      </c>
      <c r="L21" s="20">
        <f>JRC_EU28_CFENE!L21-UK_CFENE!K21</f>
        <v>425600.12746999983</v>
      </c>
      <c r="M21" s="20">
        <f>JRC_EU28_CFENE!M21-UK_CFENE!L21</f>
        <v>402030.39317999996</v>
      </c>
      <c r="N21" s="20">
        <f>JRC_EU28_CFENE!N21-UK_CFENE!M21</f>
        <v>397883.38967840112</v>
      </c>
      <c r="O21" s="20">
        <f>JRC_EU28_CFENE!O21-UK_CFENE!N21</f>
        <v>386043.87682034227</v>
      </c>
      <c r="P21" s="20">
        <f>JRC_EU28_CFENE!P21-UK_CFENE!O21</f>
        <v>371603.74646204681</v>
      </c>
      <c r="Q21" s="20">
        <f>JRC_EU28_CFENE!Q21-UK_CFENE!P21</f>
        <v>367838.22921515722</v>
      </c>
      <c r="R21" s="20">
        <f>JRC_EU28_CFENE!R21-UK_CFENE!Q21</f>
        <v>363777.36563410307</v>
      </c>
      <c r="S21" s="20">
        <f>JRC_EU28_CFENE!S21-UK_CFENE!R21</f>
        <v>370121.57305980072</v>
      </c>
      <c r="T21" s="20">
        <f>JRC_EU28_CFENE!T21-UK_CFENE!S21</f>
        <v>378053.10483188799</v>
      </c>
      <c r="U21" s="20">
        <f>JRC_EU28_CFENE!U21-UK_CFENE!T21</f>
        <v>381829.49783266155</v>
      </c>
      <c r="V21" s="20">
        <f>JRC_EU28_CFENE!V21-UK_CFENE!U21</f>
        <v>383160.06921744387</v>
      </c>
      <c r="W21" s="20">
        <f>JRC_EU28_CFENE!W21-UK_CFENE!V21</f>
        <v>382687.44472353655</v>
      </c>
      <c r="X21" s="20">
        <f>JRC_EU28_CFENE!X21-UK_CFENE!W21</f>
        <v>380848.24551731721</v>
      </c>
      <c r="Y21" s="20">
        <f>JRC_EU28_CFENE!Y21-UK_CFENE!X21</f>
        <v>378097.26180444733</v>
      </c>
      <c r="Z21" s="20">
        <f>JRC_EU28_CFENE!Z21-UK_CFENE!Y21</f>
        <v>374876.33421431849</v>
      </c>
      <c r="AA21" s="20">
        <f>JRC_EU28_CFENE!AA21-UK_CFENE!Z21</f>
        <v>371315.02276811301</v>
      </c>
      <c r="AB21" s="20">
        <f>JRC_EU28_CFENE!AB21-UK_CFENE!AA21</f>
        <v>366499.05479785398</v>
      </c>
      <c r="AC21" s="20">
        <f>JRC_EU28_CFENE!AC21-UK_CFENE!AB21</f>
        <v>362295.08582879743</v>
      </c>
      <c r="AD21" s="20">
        <f>JRC_EU28_CFENE!AD21-UK_CFENE!AC21</f>
        <v>359389.6789816778</v>
      </c>
      <c r="AE21" s="20">
        <f>JRC_EU28_CFENE!AE21-UK_CFENE!AD21</f>
        <v>355539.27278902754</v>
      </c>
      <c r="AF21" s="20">
        <f>JRC_EU28_CFENE!AF21-UK_CFENE!AE21</f>
        <v>353663.29540214117</v>
      </c>
      <c r="AG21" s="20">
        <f>JRC_EU28_CFENE!AG21-UK_CFENE!AF21</f>
        <v>351382.39145756088</v>
      </c>
      <c r="AH21" s="20">
        <f>JRC_EU28_CFENE!AH21-UK_CFENE!AG21</f>
        <v>348446.31657368352</v>
      </c>
      <c r="AI21" s="20">
        <f>JRC_EU28_CFENE!AI21-UK_CFENE!AH21</f>
        <v>347007.21232003503</v>
      </c>
      <c r="AJ21" s="20">
        <f>JRC_EU28_CFENE!AJ21-UK_CFENE!AI21</f>
        <v>345055.84838387708</v>
      </c>
      <c r="AK21" s="20">
        <f>JRC_EU28_CFENE!AK21-UK_CFENE!AJ21</f>
        <v>342292.45474300126</v>
      </c>
      <c r="AL21" s="20">
        <f>JRC_EU28_CFENE!AL21-UK_CFENE!AK21</f>
        <v>339400.0473422652</v>
      </c>
      <c r="AM21" s="20">
        <f>JRC_EU28_CFENE!AM21-UK_CFENE!AL21</f>
        <v>336295.84956500435</v>
      </c>
      <c r="AN21" s="20">
        <f>JRC_EU28_CFENE!AN21-UK_CFENE!AM21</f>
        <v>333742.94041681895</v>
      </c>
      <c r="AO21" s="20">
        <f>JRC_EU28_CFENE!AO21-UK_CFENE!AN21</f>
        <v>330548.85778444307</v>
      </c>
      <c r="AP21" s="20">
        <f>JRC_EU28_CFENE!AP21-UK_CFENE!AO21</f>
        <v>327324.10433646338</v>
      </c>
      <c r="AQ21" s="20">
        <f>JRC_EU28_CFENE!AQ21-UK_CFENE!AP21</f>
        <v>323750.77766956715</v>
      </c>
      <c r="AR21" s="20">
        <f>JRC_EU28_CFENE!AR21-UK_CFENE!AQ21</f>
        <v>320005.19939652295</v>
      </c>
      <c r="AS21" s="20">
        <f>JRC_EU28_CFENE!AS21-UK_CFENE!AR21</f>
        <v>316266.19977145316</v>
      </c>
      <c r="AT21" s="20">
        <f>JRC_EU28_CFENE!AT21-UK_CFENE!AS21</f>
        <v>312538.74784256064</v>
      </c>
      <c r="AU21" s="20">
        <f>JRC_EU28_CFENE!AU21-UK_CFENE!AT21</f>
        <v>308558.87547086278</v>
      </c>
      <c r="AV21" s="20">
        <f>JRC_EU28_CFENE!AV21-UK_CFENE!AU21</f>
        <v>304899.46966422349</v>
      </c>
      <c r="AW21" s="20">
        <f>JRC_EU28_CFENE!AW21-UK_CFENE!AV21</f>
        <v>301447.38709828875</v>
      </c>
      <c r="AX21" s="20">
        <f>JRC_EU28_CFENE!AX21-UK_CFENE!AW21</f>
        <v>298078.86726441595</v>
      </c>
      <c r="AY21" s="20">
        <f>JRC_EU28_CFENE!AY21-UK_CFENE!AX21</f>
        <v>294125.67186307214</v>
      </c>
      <c r="AZ21" s="20">
        <f>JRC_EU28_CFENE!AZ21-UK_CFENE!AY21</f>
        <v>290782.666727148</v>
      </c>
      <c r="BA21" s="20">
        <f>JRC_EU28_CFENE!BA21-UK_CFENE!AZ21</f>
        <v>286933.50069515675</v>
      </c>
      <c r="BB21" s="21">
        <f>JRC_EU28_CFENE!BB21-UK_CFENE!BA21</f>
        <v>282804.45839514362</v>
      </c>
    </row>
    <row r="22" spans="1:54" x14ac:dyDescent="0.35">
      <c r="A22" s="22" t="s">
        <v>251</v>
      </c>
      <c r="B22" s="61"/>
      <c r="C22" s="23" t="s">
        <v>252</v>
      </c>
      <c r="D22" s="24">
        <f>JRC_EU28_CFENE!D22-UK_CFENE!C22</f>
        <v>13.017687931502538</v>
      </c>
      <c r="E22" s="25">
        <f>JRC_EU28_CFENE!E22-UK_CFENE!D22</f>
        <v>17.09536000000595</v>
      </c>
      <c r="F22" s="25">
        <f>JRC_EU28_CFENE!F22-UK_CFENE!E22</f>
        <v>17.799650000002675</v>
      </c>
      <c r="G22" s="25">
        <f>JRC_EU28_CFENE!G22-UK_CFENE!F22</f>
        <v>15.099950000015379</v>
      </c>
      <c r="H22" s="25">
        <f>JRC_EU28_CFENE!H22-UK_CFENE!G22</f>
        <v>16.100210000005973</v>
      </c>
      <c r="I22" s="25">
        <f>JRC_EU28_CFENE!I22-UK_CFENE!H22</f>
        <v>14.020262365974981</v>
      </c>
      <c r="J22" s="25">
        <f>JRC_EU28_CFENE!J22-UK_CFENE!I22</f>
        <v>13.099590000015336</v>
      </c>
      <c r="K22" s="25">
        <f>JRC_EU28_CFENE!K22-UK_CFENE!J22</f>
        <v>60.798439999991203</v>
      </c>
      <c r="L22" s="25">
        <f>JRC_EU28_CFENE!L22-UK_CFENE!K22</f>
        <v>12.099979999999064</v>
      </c>
      <c r="M22" s="25">
        <f>JRC_EU28_CFENE!M22-UK_CFENE!L22</f>
        <v>27.452219999998089</v>
      </c>
      <c r="N22" s="25">
        <f>JRC_EU28_CFENE!N22-UK_CFENE!M22</f>
        <v>13.232115326091193</v>
      </c>
      <c r="O22" s="25">
        <f>JRC_EU28_CFENE!O22-UK_CFENE!N22</f>
        <v>12.061717779695764</v>
      </c>
      <c r="P22" s="25">
        <f>JRC_EU28_CFENE!P22-UK_CFENE!O22</f>
        <v>14.378545332893546</v>
      </c>
      <c r="Q22" s="25">
        <f>JRC_EU28_CFENE!Q22-UK_CFENE!P22</f>
        <v>15.566732693315707</v>
      </c>
      <c r="R22" s="25">
        <f>JRC_EU28_CFENE!R22-UK_CFENE!Q22</f>
        <v>11.703441397081864</v>
      </c>
      <c r="S22" s="25">
        <f>JRC_EU28_CFENE!S22-UK_CFENE!R22</f>
        <v>7.093709442843803</v>
      </c>
      <c r="T22" s="25">
        <f>JRC_EU28_CFENE!T22-UK_CFENE!S22</f>
        <v>6.244105090040093</v>
      </c>
      <c r="U22" s="25">
        <f>JRC_EU28_CFENE!U22-UK_CFENE!T22</f>
        <v>6.6096443872885624</v>
      </c>
      <c r="V22" s="25">
        <f>JRC_EU28_CFENE!V22-UK_CFENE!U22</f>
        <v>6.5906961057442821</v>
      </c>
      <c r="W22" s="25">
        <f>JRC_EU28_CFENE!W22-UK_CFENE!V22</f>
        <v>6.508617498698853</v>
      </c>
      <c r="X22" s="25">
        <f>JRC_EU28_CFENE!X22-UK_CFENE!W22</f>
        <v>6.5577077955542524</v>
      </c>
      <c r="Y22" s="25">
        <f>JRC_EU28_CFENE!Y22-UK_CFENE!X22</f>
        <v>5.2114884828965495</v>
      </c>
      <c r="Z22" s="25">
        <f>JRC_EU28_CFENE!Z22-UK_CFENE!Y22</f>
        <v>3.6430933037280808</v>
      </c>
      <c r="AA22" s="25">
        <f>JRC_EU28_CFENE!AA22-UK_CFENE!Z22</f>
        <v>2.0855643997368709</v>
      </c>
      <c r="AB22" s="25">
        <f>JRC_EU28_CFENE!AB22-UK_CFENE!AA22</f>
        <v>2.0780694290278543</v>
      </c>
      <c r="AC22" s="25">
        <f>JRC_EU28_CFENE!AC22-UK_CFENE!AB22</f>
        <v>2.078397260465243</v>
      </c>
      <c r="AD22" s="25">
        <f>JRC_EU28_CFENE!AD22-UK_CFENE!AC22</f>
        <v>2.0821795226182496</v>
      </c>
      <c r="AE22" s="25">
        <f>JRC_EU28_CFENE!AE22-UK_CFENE!AD22</f>
        <v>2.0868574424280664</v>
      </c>
      <c r="AF22" s="25">
        <f>JRC_EU28_CFENE!AF22-UK_CFENE!AE22</f>
        <v>2.0917019292247536</v>
      </c>
      <c r="AG22" s="25">
        <f>JRC_EU28_CFENE!AG22-UK_CFENE!AF22</f>
        <v>1.3400699031456871</v>
      </c>
      <c r="AH22" s="25">
        <f>JRC_EU28_CFENE!AH22-UK_CFENE!AG22</f>
        <v>1.3376392772945469</v>
      </c>
      <c r="AI22" s="25">
        <f>JRC_EU28_CFENE!AI22-UK_CFENE!AH22</f>
        <v>0.60487900888590762</v>
      </c>
      <c r="AJ22" s="25">
        <f>JRC_EU28_CFENE!AJ22-UK_CFENE!AI22</f>
        <v>0.59782908571235494</v>
      </c>
      <c r="AK22" s="25">
        <f>JRC_EU28_CFENE!AK22-UK_CFENE!AJ22</f>
        <v>0.59176752538537736</v>
      </c>
      <c r="AL22" s="25">
        <f>JRC_EU28_CFENE!AL22-UK_CFENE!AK22</f>
        <v>0.58313279586732392</v>
      </c>
      <c r="AM22" s="25">
        <f>JRC_EU28_CFENE!AM22-UK_CFENE!AL22</f>
        <v>0.5768737440742292</v>
      </c>
      <c r="AN22" s="25">
        <f>JRC_EU28_CFENE!AN22-UK_CFENE!AM22</f>
        <v>0.57306619806020231</v>
      </c>
      <c r="AO22" s="25">
        <f>JRC_EU28_CFENE!AO22-UK_CFENE!AN22</f>
        <v>0.56696592780841371</v>
      </c>
      <c r="AP22" s="25">
        <f>JRC_EU28_CFENE!AP22-UK_CFENE!AO22</f>
        <v>0.562272604347406</v>
      </c>
      <c r="AQ22" s="25">
        <f>JRC_EU28_CFENE!AQ22-UK_CFENE!AP22</f>
        <v>0.55882342710702693</v>
      </c>
      <c r="AR22" s="25">
        <f>JRC_EU28_CFENE!AR22-UK_CFENE!AQ22</f>
        <v>0.55599332622139952</v>
      </c>
      <c r="AS22" s="25">
        <f>JRC_EU28_CFENE!AS22-UK_CFENE!AR22</f>
        <v>0.32460209485645286</v>
      </c>
      <c r="AT22" s="25">
        <f>JRC_EU28_CFENE!AT22-UK_CFENE!AS22</f>
        <v>0.19541168907908002</v>
      </c>
      <c r="AU22" s="25">
        <f>JRC_EU28_CFENE!AU22-UK_CFENE!AT22</f>
        <v>9.3541709870441164E-2</v>
      </c>
      <c r="AV22" s="25">
        <f>JRC_EU28_CFENE!AV22-UK_CFENE!AU22</f>
        <v>8.85246738655808E-2</v>
      </c>
      <c r="AW22" s="25">
        <f>JRC_EU28_CFENE!AW22-UK_CFENE!AV22</f>
        <v>8.2929158009094672E-2</v>
      </c>
      <c r="AX22" s="25">
        <f>JRC_EU28_CFENE!AX22-UK_CFENE!AW22</f>
        <v>7.5439527527580194E-2</v>
      </c>
      <c r="AY22" s="25">
        <f>JRC_EU28_CFENE!AY22-UK_CFENE!AX22</f>
        <v>6.8197839056876278E-2</v>
      </c>
      <c r="AZ22" s="25">
        <f>JRC_EU28_CFENE!AZ22-UK_CFENE!AY22</f>
        <v>6.1938472756902459E-2</v>
      </c>
      <c r="BA22" s="25">
        <f>JRC_EU28_CFENE!BA22-UK_CFENE!AZ22</f>
        <v>2.8098154213712062E-2</v>
      </c>
      <c r="BB22" s="26">
        <f>JRC_EU28_CFENE!BB22-UK_CFENE!BA22</f>
        <v>2.5526088655715377E-2</v>
      </c>
    </row>
    <row r="23" spans="1:54" x14ac:dyDescent="0.35">
      <c r="A23" s="27" t="s">
        <v>253</v>
      </c>
      <c r="B23" s="61" t="s">
        <v>15</v>
      </c>
      <c r="C23" s="28" t="s">
        <v>254</v>
      </c>
      <c r="D23" s="29">
        <f>JRC_EU28_CFENE!D23-UK_CFENE!C23</f>
        <v>13.017687931502538</v>
      </c>
      <c r="E23" s="30">
        <f>JRC_EU28_CFENE!E23-UK_CFENE!D23</f>
        <v>17.09536000000595</v>
      </c>
      <c r="F23" s="30">
        <f>JRC_EU28_CFENE!F23-UK_CFENE!E23</f>
        <v>17.799650000002675</v>
      </c>
      <c r="G23" s="30">
        <f>JRC_EU28_CFENE!G23-UK_CFENE!F23</f>
        <v>15.099950000015379</v>
      </c>
      <c r="H23" s="30">
        <f>JRC_EU28_CFENE!H23-UK_CFENE!G23</f>
        <v>16.100210000005973</v>
      </c>
      <c r="I23" s="30">
        <f>JRC_EU28_CFENE!I23-UK_CFENE!H23</f>
        <v>14.020262365974981</v>
      </c>
      <c r="J23" s="30">
        <f>JRC_EU28_CFENE!J23-UK_CFENE!I23</f>
        <v>13.099590000015336</v>
      </c>
      <c r="K23" s="30">
        <f>JRC_EU28_CFENE!K23-UK_CFENE!J23</f>
        <v>60.798439999991203</v>
      </c>
      <c r="L23" s="30">
        <f>JRC_EU28_CFENE!L23-UK_CFENE!K23</f>
        <v>12.099979999999064</v>
      </c>
      <c r="M23" s="30">
        <f>JRC_EU28_CFENE!M23-UK_CFENE!L23</f>
        <v>27.452219999998089</v>
      </c>
      <c r="N23" s="30">
        <f>JRC_EU28_CFENE!N23-UK_CFENE!M23</f>
        <v>13.232115326091193</v>
      </c>
      <c r="O23" s="30">
        <f>JRC_EU28_CFENE!O23-UK_CFENE!N23</f>
        <v>12.061717779695764</v>
      </c>
      <c r="P23" s="30">
        <f>JRC_EU28_CFENE!P23-UK_CFENE!O23</f>
        <v>14.378545332893546</v>
      </c>
      <c r="Q23" s="30">
        <f>JRC_EU28_CFENE!Q23-UK_CFENE!P23</f>
        <v>15.566732693315707</v>
      </c>
      <c r="R23" s="30">
        <f>JRC_EU28_CFENE!R23-UK_CFENE!Q23</f>
        <v>11.703441397081864</v>
      </c>
      <c r="S23" s="30">
        <f>JRC_EU28_CFENE!S23-UK_CFENE!R23</f>
        <v>7.093709442843803</v>
      </c>
      <c r="T23" s="30">
        <f>JRC_EU28_CFENE!T23-UK_CFENE!S23</f>
        <v>6.244105090040093</v>
      </c>
      <c r="U23" s="30">
        <f>JRC_EU28_CFENE!U23-UK_CFENE!T23</f>
        <v>6.6096443872885624</v>
      </c>
      <c r="V23" s="30">
        <f>JRC_EU28_CFENE!V23-UK_CFENE!U23</f>
        <v>6.5906961057442821</v>
      </c>
      <c r="W23" s="30">
        <f>JRC_EU28_CFENE!W23-UK_CFENE!V23</f>
        <v>6.508617498698853</v>
      </c>
      <c r="X23" s="30">
        <f>JRC_EU28_CFENE!X23-UK_CFENE!W23</f>
        <v>6.5577077955542524</v>
      </c>
      <c r="Y23" s="30">
        <f>JRC_EU28_CFENE!Y23-UK_CFENE!X23</f>
        <v>5.2114884828965495</v>
      </c>
      <c r="Z23" s="30">
        <f>JRC_EU28_CFENE!Z23-UK_CFENE!Y23</f>
        <v>3.6430933037280808</v>
      </c>
      <c r="AA23" s="30">
        <f>JRC_EU28_CFENE!AA23-UK_CFENE!Z23</f>
        <v>2.0855643997368709</v>
      </c>
      <c r="AB23" s="30">
        <f>JRC_EU28_CFENE!AB23-UK_CFENE!AA23</f>
        <v>2.0780694290278543</v>
      </c>
      <c r="AC23" s="30">
        <f>JRC_EU28_CFENE!AC23-UK_CFENE!AB23</f>
        <v>2.078397260465243</v>
      </c>
      <c r="AD23" s="30">
        <f>JRC_EU28_CFENE!AD23-UK_CFENE!AC23</f>
        <v>2.0821795226182496</v>
      </c>
      <c r="AE23" s="30">
        <f>JRC_EU28_CFENE!AE23-UK_CFENE!AD23</f>
        <v>2.0868574424280664</v>
      </c>
      <c r="AF23" s="30">
        <f>JRC_EU28_CFENE!AF23-UK_CFENE!AE23</f>
        <v>2.0917019292247536</v>
      </c>
      <c r="AG23" s="30">
        <f>JRC_EU28_CFENE!AG23-UK_CFENE!AF23</f>
        <v>1.3400699031456871</v>
      </c>
      <c r="AH23" s="30">
        <f>JRC_EU28_CFENE!AH23-UK_CFENE!AG23</f>
        <v>1.3376392772945469</v>
      </c>
      <c r="AI23" s="30">
        <f>JRC_EU28_CFENE!AI23-UK_CFENE!AH23</f>
        <v>0.60487900888590762</v>
      </c>
      <c r="AJ23" s="30">
        <f>JRC_EU28_CFENE!AJ23-UK_CFENE!AI23</f>
        <v>0.59782908571235494</v>
      </c>
      <c r="AK23" s="30">
        <f>JRC_EU28_CFENE!AK23-UK_CFENE!AJ23</f>
        <v>0.59176752538537736</v>
      </c>
      <c r="AL23" s="30">
        <f>JRC_EU28_CFENE!AL23-UK_CFENE!AK23</f>
        <v>0.58313279586732392</v>
      </c>
      <c r="AM23" s="30">
        <f>JRC_EU28_CFENE!AM23-UK_CFENE!AL23</f>
        <v>0.5768737440742292</v>
      </c>
      <c r="AN23" s="30">
        <f>JRC_EU28_CFENE!AN23-UK_CFENE!AM23</f>
        <v>0.57306619806020231</v>
      </c>
      <c r="AO23" s="30">
        <f>JRC_EU28_CFENE!AO23-UK_CFENE!AN23</f>
        <v>0.56696592780841371</v>
      </c>
      <c r="AP23" s="30">
        <f>JRC_EU28_CFENE!AP23-UK_CFENE!AO23</f>
        <v>0.562272604347406</v>
      </c>
      <c r="AQ23" s="30">
        <f>JRC_EU28_CFENE!AQ23-UK_CFENE!AP23</f>
        <v>0.55882342710702693</v>
      </c>
      <c r="AR23" s="30">
        <f>JRC_EU28_CFENE!AR23-UK_CFENE!AQ23</f>
        <v>0.55599332622139952</v>
      </c>
      <c r="AS23" s="30">
        <f>JRC_EU28_CFENE!AS23-UK_CFENE!AR23</f>
        <v>0.32460209485645286</v>
      </c>
      <c r="AT23" s="30">
        <f>JRC_EU28_CFENE!AT23-UK_CFENE!AS23</f>
        <v>0.19541168907908002</v>
      </c>
      <c r="AU23" s="30">
        <f>JRC_EU28_CFENE!AU23-UK_CFENE!AT23</f>
        <v>9.3541709870441164E-2</v>
      </c>
      <c r="AV23" s="30">
        <f>JRC_EU28_CFENE!AV23-UK_CFENE!AU23</f>
        <v>8.85246738655808E-2</v>
      </c>
      <c r="AW23" s="30">
        <f>JRC_EU28_CFENE!AW23-UK_CFENE!AV23</f>
        <v>8.2929158009094672E-2</v>
      </c>
      <c r="AX23" s="30">
        <f>JRC_EU28_CFENE!AX23-UK_CFENE!AW23</f>
        <v>7.5439527527580194E-2</v>
      </c>
      <c r="AY23" s="30">
        <f>JRC_EU28_CFENE!AY23-UK_CFENE!AX23</f>
        <v>6.8197839056876278E-2</v>
      </c>
      <c r="AZ23" s="30">
        <f>JRC_EU28_CFENE!AZ23-UK_CFENE!AY23</f>
        <v>6.1938472756902459E-2</v>
      </c>
      <c r="BA23" s="30">
        <f>JRC_EU28_CFENE!BA23-UK_CFENE!AZ23</f>
        <v>2.8098154213712062E-2</v>
      </c>
      <c r="BB23" s="31">
        <f>JRC_EU28_CFENE!BB23-UK_CFENE!BA23</f>
        <v>2.5526088655715377E-2</v>
      </c>
    </row>
    <row r="24" spans="1:54" x14ac:dyDescent="0.35">
      <c r="A24" s="32" t="s">
        <v>255</v>
      </c>
      <c r="B24" s="61"/>
      <c r="C24" s="33" t="s">
        <v>256</v>
      </c>
      <c r="D24" s="34">
        <f>JRC_EU28_CFENE!D24-UK_CFENE!C24</f>
        <v>13.017687931502538</v>
      </c>
      <c r="E24" s="35">
        <f>JRC_EU28_CFENE!E24-UK_CFENE!D24</f>
        <v>17.09536000000595</v>
      </c>
      <c r="F24" s="35">
        <f>JRC_EU28_CFENE!F24-UK_CFENE!E24</f>
        <v>17.799650000002675</v>
      </c>
      <c r="G24" s="35">
        <f>JRC_EU28_CFENE!G24-UK_CFENE!F24</f>
        <v>15.099950000015379</v>
      </c>
      <c r="H24" s="35">
        <f>JRC_EU28_CFENE!H24-UK_CFENE!G24</f>
        <v>16.100210000005973</v>
      </c>
      <c r="I24" s="35">
        <f>JRC_EU28_CFENE!I24-UK_CFENE!H24</f>
        <v>14.020262365974981</v>
      </c>
      <c r="J24" s="35">
        <f>JRC_EU28_CFENE!J24-UK_CFENE!I24</f>
        <v>13.099590000015336</v>
      </c>
      <c r="K24" s="35">
        <f>JRC_EU28_CFENE!K24-UK_CFENE!J24</f>
        <v>13.100079999991189</v>
      </c>
      <c r="L24" s="35">
        <f>JRC_EU28_CFENE!L24-UK_CFENE!K24</f>
        <v>12.099979999999064</v>
      </c>
      <c r="M24" s="35">
        <f>JRC_EU28_CFENE!M24-UK_CFENE!L24</f>
        <v>12.100019999998096</v>
      </c>
      <c r="N24" s="35">
        <f>JRC_EU28_CFENE!N24-UK_CFENE!M24</f>
        <v>12.061723231345212</v>
      </c>
      <c r="O24" s="35">
        <f>JRC_EU28_CFENE!O24-UK_CFENE!N24</f>
        <v>12.061717779695764</v>
      </c>
      <c r="P24" s="35">
        <f>JRC_EU28_CFENE!P24-UK_CFENE!O24</f>
        <v>12.013954988156829</v>
      </c>
      <c r="Q24" s="35">
        <f>JRC_EU28_CFENE!Q24-UK_CFENE!P24</f>
        <v>12.013948600360914</v>
      </c>
      <c r="R24" s="35">
        <f>JRC_EU28_CFENE!R24-UK_CFENE!Q24</f>
        <v>6.9743022269249177</v>
      </c>
      <c r="S24" s="35">
        <f>JRC_EU28_CFENE!S24-UK_CFENE!R24</f>
        <v>0</v>
      </c>
      <c r="T24" s="35">
        <f>JRC_EU28_CFENE!T24-UK_CFENE!S24</f>
        <v>0</v>
      </c>
      <c r="U24" s="35">
        <f>JRC_EU28_CFENE!U24-UK_CFENE!T24</f>
        <v>0</v>
      </c>
      <c r="V24" s="35">
        <f>JRC_EU28_CFENE!V24-UK_CFENE!U24</f>
        <v>0</v>
      </c>
      <c r="W24" s="35">
        <f>JRC_EU28_CFENE!W24-UK_CFENE!V24</f>
        <v>0</v>
      </c>
      <c r="X24" s="35">
        <f>JRC_EU28_CFENE!X24-UK_CFENE!W24</f>
        <v>0</v>
      </c>
      <c r="Y24" s="35">
        <f>JRC_EU28_CFENE!Y24-UK_CFENE!X24</f>
        <v>0</v>
      </c>
      <c r="Z24" s="35">
        <f>JRC_EU28_CFENE!Z24-UK_CFENE!Y24</f>
        <v>0</v>
      </c>
      <c r="AA24" s="35">
        <f>JRC_EU28_CFENE!AA24-UK_CFENE!Z24</f>
        <v>0</v>
      </c>
      <c r="AB24" s="35">
        <f>JRC_EU28_CFENE!AB24-UK_CFENE!AA24</f>
        <v>0</v>
      </c>
      <c r="AC24" s="35">
        <f>JRC_EU28_CFENE!AC24-UK_CFENE!AB24</f>
        <v>0</v>
      </c>
      <c r="AD24" s="35">
        <f>JRC_EU28_CFENE!AD24-UK_CFENE!AC24</f>
        <v>0</v>
      </c>
      <c r="AE24" s="35">
        <f>JRC_EU28_CFENE!AE24-UK_CFENE!AD24</f>
        <v>0</v>
      </c>
      <c r="AF24" s="35">
        <f>JRC_EU28_CFENE!AF24-UK_CFENE!AE24</f>
        <v>0</v>
      </c>
      <c r="AG24" s="35">
        <f>JRC_EU28_CFENE!AG24-UK_CFENE!AF24</f>
        <v>0</v>
      </c>
      <c r="AH24" s="35">
        <f>JRC_EU28_CFENE!AH24-UK_CFENE!AG24</f>
        <v>0</v>
      </c>
      <c r="AI24" s="35">
        <f>JRC_EU28_CFENE!AI24-UK_CFENE!AH24</f>
        <v>0</v>
      </c>
      <c r="AJ24" s="35">
        <f>JRC_EU28_CFENE!AJ24-UK_CFENE!AI24</f>
        <v>0</v>
      </c>
      <c r="AK24" s="35">
        <f>JRC_EU28_CFENE!AK24-UK_CFENE!AJ24</f>
        <v>0</v>
      </c>
      <c r="AL24" s="35">
        <f>JRC_EU28_CFENE!AL24-UK_CFENE!AK24</f>
        <v>0</v>
      </c>
      <c r="AM24" s="35">
        <f>JRC_EU28_CFENE!AM24-UK_CFENE!AL24</f>
        <v>0</v>
      </c>
      <c r="AN24" s="35">
        <f>JRC_EU28_CFENE!AN24-UK_CFENE!AM24</f>
        <v>0</v>
      </c>
      <c r="AO24" s="35">
        <f>JRC_EU28_CFENE!AO24-UK_CFENE!AN24</f>
        <v>0</v>
      </c>
      <c r="AP24" s="35">
        <f>JRC_EU28_CFENE!AP24-UK_CFENE!AO24</f>
        <v>0</v>
      </c>
      <c r="AQ24" s="35">
        <f>JRC_EU28_CFENE!AQ24-UK_CFENE!AP24</f>
        <v>0</v>
      </c>
      <c r="AR24" s="35">
        <f>JRC_EU28_CFENE!AR24-UK_CFENE!AQ24</f>
        <v>0</v>
      </c>
      <c r="AS24" s="35">
        <f>JRC_EU28_CFENE!AS24-UK_CFENE!AR24</f>
        <v>0</v>
      </c>
      <c r="AT24" s="35">
        <f>JRC_EU28_CFENE!AT24-UK_CFENE!AS24</f>
        <v>0</v>
      </c>
      <c r="AU24" s="35">
        <f>JRC_EU28_CFENE!AU24-UK_CFENE!AT24</f>
        <v>0</v>
      </c>
      <c r="AV24" s="35">
        <f>JRC_EU28_CFENE!AV24-UK_CFENE!AU24</f>
        <v>0</v>
      </c>
      <c r="AW24" s="35">
        <f>JRC_EU28_CFENE!AW24-UK_CFENE!AV24</f>
        <v>0</v>
      </c>
      <c r="AX24" s="35">
        <f>JRC_EU28_CFENE!AX24-UK_CFENE!AW24</f>
        <v>0</v>
      </c>
      <c r="AY24" s="35">
        <f>JRC_EU28_CFENE!AY24-UK_CFENE!AX24</f>
        <v>0</v>
      </c>
      <c r="AZ24" s="35">
        <f>JRC_EU28_CFENE!AZ24-UK_CFENE!AY24</f>
        <v>0</v>
      </c>
      <c r="BA24" s="35">
        <f>JRC_EU28_CFENE!BA24-UK_CFENE!AZ24</f>
        <v>0</v>
      </c>
      <c r="BB24" s="36">
        <f>JRC_EU28_CFENE!BB24-UK_CFENE!BA24</f>
        <v>0</v>
      </c>
    </row>
    <row r="25" spans="1:54" x14ac:dyDescent="0.35">
      <c r="A25" s="32" t="s">
        <v>257</v>
      </c>
      <c r="B25" s="61"/>
      <c r="C25" s="33" t="s">
        <v>258</v>
      </c>
      <c r="D25" s="34">
        <f>JRC_EU28_CFENE!D25-UK_CFENE!C25</f>
        <v>0</v>
      </c>
      <c r="E25" s="35">
        <f>JRC_EU28_CFENE!E25-UK_CFENE!D25</f>
        <v>0</v>
      </c>
      <c r="F25" s="35">
        <f>JRC_EU28_CFENE!F25-UK_CFENE!E25</f>
        <v>0</v>
      </c>
      <c r="G25" s="35">
        <f>JRC_EU28_CFENE!G25-UK_CFENE!F25</f>
        <v>0</v>
      </c>
      <c r="H25" s="35">
        <f>JRC_EU28_CFENE!H25-UK_CFENE!G25</f>
        <v>0</v>
      </c>
      <c r="I25" s="35">
        <f>JRC_EU28_CFENE!I25-UK_CFENE!H25</f>
        <v>0</v>
      </c>
      <c r="J25" s="35">
        <f>JRC_EU28_CFENE!J25-UK_CFENE!I25</f>
        <v>0</v>
      </c>
      <c r="K25" s="35">
        <f>JRC_EU28_CFENE!K25-UK_CFENE!J25</f>
        <v>47.698360000000008</v>
      </c>
      <c r="L25" s="35">
        <f>JRC_EU28_CFENE!L25-UK_CFENE!K25</f>
        <v>0</v>
      </c>
      <c r="M25" s="35">
        <f>JRC_EU28_CFENE!M25-UK_CFENE!L25</f>
        <v>15.352199999999993</v>
      </c>
      <c r="N25" s="35">
        <f>JRC_EU28_CFENE!N25-UK_CFENE!M25</f>
        <v>1.1703920947459827</v>
      </c>
      <c r="O25" s="35">
        <f>JRC_EU28_CFENE!O25-UK_CFENE!N25</f>
        <v>0</v>
      </c>
      <c r="P25" s="35">
        <f>JRC_EU28_CFENE!P25-UK_CFENE!O25</f>
        <v>2.3645903447367171</v>
      </c>
      <c r="Q25" s="35">
        <f>JRC_EU28_CFENE!Q25-UK_CFENE!P25</f>
        <v>3.5527840929547931</v>
      </c>
      <c r="R25" s="35">
        <f>JRC_EU28_CFENE!R25-UK_CFENE!Q25</f>
        <v>4.7291391701569463</v>
      </c>
      <c r="S25" s="35">
        <f>JRC_EU28_CFENE!S25-UK_CFENE!R25</f>
        <v>7.093709442843803</v>
      </c>
      <c r="T25" s="35">
        <f>JRC_EU28_CFENE!T25-UK_CFENE!S25</f>
        <v>6.244105090040093</v>
      </c>
      <c r="U25" s="35">
        <f>JRC_EU28_CFENE!U25-UK_CFENE!T25</f>
        <v>6.6096443872885624</v>
      </c>
      <c r="V25" s="35">
        <f>JRC_EU28_CFENE!V25-UK_CFENE!U25</f>
        <v>6.5906961057442821</v>
      </c>
      <c r="W25" s="35">
        <f>JRC_EU28_CFENE!W25-UK_CFENE!V25</f>
        <v>6.508617498698853</v>
      </c>
      <c r="X25" s="35">
        <f>JRC_EU28_CFENE!X25-UK_CFENE!W25</f>
        <v>6.5577077955542524</v>
      </c>
      <c r="Y25" s="35">
        <f>JRC_EU28_CFENE!Y25-UK_CFENE!X25</f>
        <v>5.2114884828965495</v>
      </c>
      <c r="Z25" s="35">
        <f>JRC_EU28_CFENE!Z25-UK_CFENE!Y25</f>
        <v>3.6430933037280808</v>
      </c>
      <c r="AA25" s="35">
        <f>JRC_EU28_CFENE!AA25-UK_CFENE!Z25</f>
        <v>2.0855643997368709</v>
      </c>
      <c r="AB25" s="35">
        <f>JRC_EU28_CFENE!AB25-UK_CFENE!AA25</f>
        <v>2.0780694290278543</v>
      </c>
      <c r="AC25" s="35">
        <f>JRC_EU28_CFENE!AC25-UK_CFENE!AB25</f>
        <v>2.078397260465243</v>
      </c>
      <c r="AD25" s="35">
        <f>JRC_EU28_CFENE!AD25-UK_CFENE!AC25</f>
        <v>2.0821795226182496</v>
      </c>
      <c r="AE25" s="35">
        <f>JRC_EU28_CFENE!AE25-UK_CFENE!AD25</f>
        <v>2.0868574424280664</v>
      </c>
      <c r="AF25" s="35">
        <f>JRC_EU28_CFENE!AF25-UK_CFENE!AE25</f>
        <v>2.0917019292247536</v>
      </c>
      <c r="AG25" s="35">
        <f>JRC_EU28_CFENE!AG25-UK_CFENE!AF25</f>
        <v>1.3400699031456871</v>
      </c>
      <c r="AH25" s="35">
        <f>JRC_EU28_CFENE!AH25-UK_CFENE!AG25</f>
        <v>1.3376392772945469</v>
      </c>
      <c r="AI25" s="35">
        <f>JRC_EU28_CFENE!AI25-UK_CFENE!AH25</f>
        <v>0.60487900888590762</v>
      </c>
      <c r="AJ25" s="35">
        <f>JRC_EU28_CFENE!AJ25-UK_CFENE!AI25</f>
        <v>0.59782908571235494</v>
      </c>
      <c r="AK25" s="35">
        <f>JRC_EU28_CFENE!AK25-UK_CFENE!AJ25</f>
        <v>0.59176752538537736</v>
      </c>
      <c r="AL25" s="35">
        <f>JRC_EU28_CFENE!AL25-UK_CFENE!AK25</f>
        <v>0.58313279586732392</v>
      </c>
      <c r="AM25" s="35">
        <f>JRC_EU28_CFENE!AM25-UK_CFENE!AL25</f>
        <v>0.5768737440742292</v>
      </c>
      <c r="AN25" s="35">
        <f>JRC_EU28_CFENE!AN25-UK_CFENE!AM25</f>
        <v>0.57306619806020231</v>
      </c>
      <c r="AO25" s="35">
        <f>JRC_EU28_CFENE!AO25-UK_CFENE!AN25</f>
        <v>0.56696592780841371</v>
      </c>
      <c r="AP25" s="35">
        <f>JRC_EU28_CFENE!AP25-UK_CFENE!AO25</f>
        <v>0.562272604347406</v>
      </c>
      <c r="AQ25" s="35">
        <f>JRC_EU28_CFENE!AQ25-UK_CFENE!AP25</f>
        <v>0.55882342710702693</v>
      </c>
      <c r="AR25" s="35">
        <f>JRC_EU28_CFENE!AR25-UK_CFENE!AQ25</f>
        <v>0.55599332622139952</v>
      </c>
      <c r="AS25" s="35">
        <f>JRC_EU28_CFENE!AS25-UK_CFENE!AR25</f>
        <v>0.32460209485645286</v>
      </c>
      <c r="AT25" s="35">
        <f>JRC_EU28_CFENE!AT25-UK_CFENE!AS25</f>
        <v>0.19541168907908002</v>
      </c>
      <c r="AU25" s="35">
        <f>JRC_EU28_CFENE!AU25-UK_CFENE!AT25</f>
        <v>9.3541709870441164E-2</v>
      </c>
      <c r="AV25" s="35">
        <f>JRC_EU28_CFENE!AV25-UK_CFENE!AU25</f>
        <v>8.85246738655808E-2</v>
      </c>
      <c r="AW25" s="35">
        <f>JRC_EU28_CFENE!AW25-UK_CFENE!AV25</f>
        <v>8.2929158009094672E-2</v>
      </c>
      <c r="AX25" s="35">
        <f>JRC_EU28_CFENE!AX25-UK_CFENE!AW25</f>
        <v>7.5439527527580194E-2</v>
      </c>
      <c r="AY25" s="35">
        <f>JRC_EU28_CFENE!AY25-UK_CFENE!AX25</f>
        <v>6.8197839056876278E-2</v>
      </c>
      <c r="AZ25" s="35">
        <f>JRC_EU28_CFENE!AZ25-UK_CFENE!AY25</f>
        <v>6.1938472756902459E-2</v>
      </c>
      <c r="BA25" s="35">
        <f>JRC_EU28_CFENE!BA25-UK_CFENE!AZ25</f>
        <v>2.8098154213712062E-2</v>
      </c>
      <c r="BB25" s="36">
        <f>JRC_EU28_CFENE!BB25-UK_CFENE!BA25</f>
        <v>2.5526088655715377E-2</v>
      </c>
    </row>
    <row r="26" spans="1:54" x14ac:dyDescent="0.35">
      <c r="A26" s="27" t="s">
        <v>259</v>
      </c>
      <c r="B26" s="61"/>
      <c r="C26" s="28" t="s">
        <v>260</v>
      </c>
      <c r="D26" s="29">
        <f>JRC_EU28_CFENE!D26-UK_CFENE!C26</f>
        <v>0</v>
      </c>
      <c r="E26" s="30">
        <f>JRC_EU28_CFENE!E26-UK_CFENE!D26</f>
        <v>0</v>
      </c>
      <c r="F26" s="30">
        <f>JRC_EU28_CFENE!F26-UK_CFENE!E26</f>
        <v>0</v>
      </c>
      <c r="G26" s="30">
        <f>JRC_EU28_CFENE!G26-UK_CFENE!F26</f>
        <v>0</v>
      </c>
      <c r="H26" s="30">
        <f>JRC_EU28_CFENE!H26-UK_CFENE!G26</f>
        <v>0</v>
      </c>
      <c r="I26" s="30">
        <f>JRC_EU28_CFENE!I26-UK_CFENE!H26</f>
        <v>0</v>
      </c>
      <c r="J26" s="30">
        <f>JRC_EU28_CFENE!J26-UK_CFENE!I26</f>
        <v>0</v>
      </c>
      <c r="K26" s="30">
        <f>JRC_EU28_CFENE!K26-UK_CFENE!J26</f>
        <v>0</v>
      </c>
      <c r="L26" s="30">
        <f>JRC_EU28_CFENE!L26-UK_CFENE!K26</f>
        <v>0</v>
      </c>
      <c r="M26" s="30">
        <f>JRC_EU28_CFENE!M26-UK_CFENE!L26</f>
        <v>0</v>
      </c>
      <c r="N26" s="30">
        <f>JRC_EU28_CFENE!N26-UK_CFENE!M26</f>
        <v>0</v>
      </c>
      <c r="O26" s="30">
        <f>JRC_EU28_CFENE!O26-UK_CFENE!N26</f>
        <v>0</v>
      </c>
      <c r="P26" s="30">
        <f>JRC_EU28_CFENE!P26-UK_CFENE!O26</f>
        <v>0</v>
      </c>
      <c r="Q26" s="30">
        <f>JRC_EU28_CFENE!Q26-UK_CFENE!P26</f>
        <v>0</v>
      </c>
      <c r="R26" s="30">
        <f>JRC_EU28_CFENE!R26-UK_CFENE!Q26</f>
        <v>0</v>
      </c>
      <c r="S26" s="30">
        <f>JRC_EU28_CFENE!S26-UK_CFENE!R26</f>
        <v>0</v>
      </c>
      <c r="T26" s="30">
        <f>JRC_EU28_CFENE!T26-UK_CFENE!S26</f>
        <v>0</v>
      </c>
      <c r="U26" s="30">
        <f>JRC_EU28_CFENE!U26-UK_CFENE!T26</f>
        <v>0</v>
      </c>
      <c r="V26" s="30">
        <f>JRC_EU28_CFENE!V26-UK_CFENE!U26</f>
        <v>0</v>
      </c>
      <c r="W26" s="30">
        <f>JRC_EU28_CFENE!W26-UK_CFENE!V26</f>
        <v>0</v>
      </c>
      <c r="X26" s="30">
        <f>JRC_EU28_CFENE!X26-UK_CFENE!W26</f>
        <v>0</v>
      </c>
      <c r="Y26" s="30">
        <f>JRC_EU28_CFENE!Y26-UK_CFENE!X26</f>
        <v>0</v>
      </c>
      <c r="Z26" s="30">
        <f>JRC_EU28_CFENE!Z26-UK_CFENE!Y26</f>
        <v>0</v>
      </c>
      <c r="AA26" s="30">
        <f>JRC_EU28_CFENE!AA26-UK_CFENE!Z26</f>
        <v>0</v>
      </c>
      <c r="AB26" s="30">
        <f>JRC_EU28_CFENE!AB26-UK_CFENE!AA26</f>
        <v>0</v>
      </c>
      <c r="AC26" s="30">
        <f>JRC_EU28_CFENE!AC26-UK_CFENE!AB26</f>
        <v>0</v>
      </c>
      <c r="AD26" s="30">
        <f>JRC_EU28_CFENE!AD26-UK_CFENE!AC26</f>
        <v>0</v>
      </c>
      <c r="AE26" s="30">
        <f>JRC_EU28_CFENE!AE26-UK_CFENE!AD26</f>
        <v>0</v>
      </c>
      <c r="AF26" s="30">
        <f>JRC_EU28_CFENE!AF26-UK_CFENE!AE26</f>
        <v>0</v>
      </c>
      <c r="AG26" s="30">
        <f>JRC_EU28_CFENE!AG26-UK_CFENE!AF26</f>
        <v>0</v>
      </c>
      <c r="AH26" s="30">
        <f>JRC_EU28_CFENE!AH26-UK_CFENE!AG26</f>
        <v>0</v>
      </c>
      <c r="AI26" s="30">
        <f>JRC_EU28_CFENE!AI26-UK_CFENE!AH26</f>
        <v>0</v>
      </c>
      <c r="AJ26" s="30">
        <f>JRC_EU28_CFENE!AJ26-UK_CFENE!AI26</f>
        <v>0</v>
      </c>
      <c r="AK26" s="30">
        <f>JRC_EU28_CFENE!AK26-UK_CFENE!AJ26</f>
        <v>0</v>
      </c>
      <c r="AL26" s="30">
        <f>JRC_EU28_CFENE!AL26-UK_CFENE!AK26</f>
        <v>0</v>
      </c>
      <c r="AM26" s="30">
        <f>JRC_EU28_CFENE!AM26-UK_CFENE!AL26</f>
        <v>0</v>
      </c>
      <c r="AN26" s="30">
        <f>JRC_EU28_CFENE!AN26-UK_CFENE!AM26</f>
        <v>0</v>
      </c>
      <c r="AO26" s="30">
        <f>JRC_EU28_CFENE!AO26-UK_CFENE!AN26</f>
        <v>0</v>
      </c>
      <c r="AP26" s="30">
        <f>JRC_EU28_CFENE!AP26-UK_CFENE!AO26</f>
        <v>0</v>
      </c>
      <c r="AQ26" s="30">
        <f>JRC_EU28_CFENE!AQ26-UK_CFENE!AP26</f>
        <v>0</v>
      </c>
      <c r="AR26" s="30">
        <f>JRC_EU28_CFENE!AR26-UK_CFENE!AQ26</f>
        <v>0</v>
      </c>
      <c r="AS26" s="30">
        <f>JRC_EU28_CFENE!AS26-UK_CFENE!AR26</f>
        <v>0</v>
      </c>
      <c r="AT26" s="30">
        <f>JRC_EU28_CFENE!AT26-UK_CFENE!AS26</f>
        <v>0</v>
      </c>
      <c r="AU26" s="30">
        <f>JRC_EU28_CFENE!AU26-UK_CFENE!AT26</f>
        <v>0</v>
      </c>
      <c r="AV26" s="30">
        <f>JRC_EU28_CFENE!AV26-UK_CFENE!AU26</f>
        <v>0</v>
      </c>
      <c r="AW26" s="30">
        <f>JRC_EU28_CFENE!AW26-UK_CFENE!AV26</f>
        <v>0</v>
      </c>
      <c r="AX26" s="30">
        <f>JRC_EU28_CFENE!AX26-UK_CFENE!AW26</f>
        <v>0</v>
      </c>
      <c r="AY26" s="30">
        <f>JRC_EU28_CFENE!AY26-UK_CFENE!AX26</f>
        <v>0</v>
      </c>
      <c r="AZ26" s="30">
        <f>JRC_EU28_CFENE!AZ26-UK_CFENE!AY26</f>
        <v>0</v>
      </c>
      <c r="BA26" s="30">
        <f>JRC_EU28_CFENE!BA26-UK_CFENE!AZ26</f>
        <v>0</v>
      </c>
      <c r="BB26" s="31">
        <f>JRC_EU28_CFENE!BB26-UK_CFENE!BA26</f>
        <v>0</v>
      </c>
    </row>
    <row r="27" spans="1:54" x14ac:dyDescent="0.35">
      <c r="A27" s="32" t="s">
        <v>261</v>
      </c>
      <c r="B27" s="61"/>
      <c r="C27" s="33" t="s">
        <v>262</v>
      </c>
      <c r="D27" s="34">
        <f>JRC_EU28_CFENE!D27-UK_CFENE!C27</f>
        <v>0</v>
      </c>
      <c r="E27" s="35">
        <f>JRC_EU28_CFENE!E27-UK_CFENE!D27</f>
        <v>0</v>
      </c>
      <c r="F27" s="35">
        <f>JRC_EU28_CFENE!F27-UK_CFENE!E27</f>
        <v>0</v>
      </c>
      <c r="G27" s="35">
        <f>JRC_EU28_CFENE!G27-UK_CFENE!F27</f>
        <v>0</v>
      </c>
      <c r="H27" s="35">
        <f>JRC_EU28_CFENE!H27-UK_CFENE!G27</f>
        <v>0</v>
      </c>
      <c r="I27" s="35">
        <f>JRC_EU28_CFENE!I27-UK_CFENE!H27</f>
        <v>0</v>
      </c>
      <c r="J27" s="35">
        <f>JRC_EU28_CFENE!J27-UK_CFENE!I27</f>
        <v>0</v>
      </c>
      <c r="K27" s="35">
        <f>JRC_EU28_CFENE!K27-UK_CFENE!J27</f>
        <v>0</v>
      </c>
      <c r="L27" s="35">
        <f>JRC_EU28_CFENE!L27-UK_CFENE!K27</f>
        <v>0</v>
      </c>
      <c r="M27" s="35">
        <f>JRC_EU28_CFENE!M27-UK_CFENE!L27</f>
        <v>0</v>
      </c>
      <c r="N27" s="35">
        <f>JRC_EU28_CFENE!N27-UK_CFENE!M27</f>
        <v>0</v>
      </c>
      <c r="O27" s="35">
        <f>JRC_EU28_CFENE!O27-UK_CFENE!N27</f>
        <v>0</v>
      </c>
      <c r="P27" s="35">
        <f>JRC_EU28_CFENE!P27-UK_CFENE!O27</f>
        <v>0</v>
      </c>
      <c r="Q27" s="35">
        <f>JRC_EU28_CFENE!Q27-UK_CFENE!P27</f>
        <v>0</v>
      </c>
      <c r="R27" s="35">
        <f>JRC_EU28_CFENE!R27-UK_CFENE!Q27</f>
        <v>0</v>
      </c>
      <c r="S27" s="35">
        <f>JRC_EU28_CFENE!S27-UK_CFENE!R27</f>
        <v>0</v>
      </c>
      <c r="T27" s="35">
        <f>JRC_EU28_CFENE!T27-UK_CFENE!S27</f>
        <v>0</v>
      </c>
      <c r="U27" s="35">
        <f>JRC_EU28_CFENE!U27-UK_CFENE!T27</f>
        <v>0</v>
      </c>
      <c r="V27" s="35">
        <f>JRC_EU28_CFENE!V27-UK_CFENE!U27</f>
        <v>0</v>
      </c>
      <c r="W27" s="35">
        <f>JRC_EU28_CFENE!W27-UK_CFENE!V27</f>
        <v>0</v>
      </c>
      <c r="X27" s="35">
        <f>JRC_EU28_CFENE!X27-UK_CFENE!W27</f>
        <v>0</v>
      </c>
      <c r="Y27" s="35">
        <f>JRC_EU28_CFENE!Y27-UK_CFENE!X27</f>
        <v>0</v>
      </c>
      <c r="Z27" s="35">
        <f>JRC_EU28_CFENE!Z27-UK_CFENE!Y27</f>
        <v>0</v>
      </c>
      <c r="AA27" s="35">
        <f>JRC_EU28_CFENE!AA27-UK_CFENE!Z27</f>
        <v>0</v>
      </c>
      <c r="AB27" s="35">
        <f>JRC_EU28_CFENE!AB27-UK_CFENE!AA27</f>
        <v>0</v>
      </c>
      <c r="AC27" s="35">
        <f>JRC_EU28_CFENE!AC27-UK_CFENE!AB27</f>
        <v>0</v>
      </c>
      <c r="AD27" s="35">
        <f>JRC_EU28_CFENE!AD27-UK_CFENE!AC27</f>
        <v>0</v>
      </c>
      <c r="AE27" s="35">
        <f>JRC_EU28_CFENE!AE27-UK_CFENE!AD27</f>
        <v>0</v>
      </c>
      <c r="AF27" s="35">
        <f>JRC_EU28_CFENE!AF27-UK_CFENE!AE27</f>
        <v>0</v>
      </c>
      <c r="AG27" s="35">
        <f>JRC_EU28_CFENE!AG27-UK_CFENE!AF27</f>
        <v>0</v>
      </c>
      <c r="AH27" s="35">
        <f>JRC_EU28_CFENE!AH27-UK_CFENE!AG27</f>
        <v>0</v>
      </c>
      <c r="AI27" s="35">
        <f>JRC_EU28_CFENE!AI27-UK_CFENE!AH27</f>
        <v>0</v>
      </c>
      <c r="AJ27" s="35">
        <f>JRC_EU28_CFENE!AJ27-UK_CFENE!AI27</f>
        <v>0</v>
      </c>
      <c r="AK27" s="35">
        <f>JRC_EU28_CFENE!AK27-UK_CFENE!AJ27</f>
        <v>0</v>
      </c>
      <c r="AL27" s="35">
        <f>JRC_EU28_CFENE!AL27-UK_CFENE!AK27</f>
        <v>0</v>
      </c>
      <c r="AM27" s="35">
        <f>JRC_EU28_CFENE!AM27-UK_CFENE!AL27</f>
        <v>0</v>
      </c>
      <c r="AN27" s="35">
        <f>JRC_EU28_CFENE!AN27-UK_CFENE!AM27</f>
        <v>0</v>
      </c>
      <c r="AO27" s="35">
        <f>JRC_EU28_CFENE!AO27-UK_CFENE!AN27</f>
        <v>0</v>
      </c>
      <c r="AP27" s="35">
        <f>JRC_EU28_CFENE!AP27-UK_CFENE!AO27</f>
        <v>0</v>
      </c>
      <c r="AQ27" s="35">
        <f>JRC_EU28_CFENE!AQ27-UK_CFENE!AP27</f>
        <v>0</v>
      </c>
      <c r="AR27" s="35">
        <f>JRC_EU28_CFENE!AR27-UK_CFENE!AQ27</f>
        <v>0</v>
      </c>
      <c r="AS27" s="35">
        <f>JRC_EU28_CFENE!AS27-UK_CFENE!AR27</f>
        <v>0</v>
      </c>
      <c r="AT27" s="35">
        <f>JRC_EU28_CFENE!AT27-UK_CFENE!AS27</f>
        <v>0</v>
      </c>
      <c r="AU27" s="35">
        <f>JRC_EU28_CFENE!AU27-UK_CFENE!AT27</f>
        <v>0</v>
      </c>
      <c r="AV27" s="35">
        <f>JRC_EU28_CFENE!AV27-UK_CFENE!AU27</f>
        <v>0</v>
      </c>
      <c r="AW27" s="35">
        <f>JRC_EU28_CFENE!AW27-UK_CFENE!AV27</f>
        <v>0</v>
      </c>
      <c r="AX27" s="35">
        <f>JRC_EU28_CFENE!AX27-UK_CFENE!AW27</f>
        <v>0</v>
      </c>
      <c r="AY27" s="35">
        <f>JRC_EU28_CFENE!AY27-UK_CFENE!AX27</f>
        <v>0</v>
      </c>
      <c r="AZ27" s="35">
        <f>JRC_EU28_CFENE!AZ27-UK_CFENE!AY27</f>
        <v>0</v>
      </c>
      <c r="BA27" s="35">
        <f>JRC_EU28_CFENE!BA27-UK_CFENE!AZ27</f>
        <v>0</v>
      </c>
      <c r="BB27" s="36">
        <f>JRC_EU28_CFENE!BB27-UK_CFENE!BA27</f>
        <v>0</v>
      </c>
    </row>
    <row r="28" spans="1:54" x14ac:dyDescent="0.35">
      <c r="A28" s="32" t="s">
        <v>263</v>
      </c>
      <c r="B28" s="61"/>
      <c r="C28" s="33" t="s">
        <v>264</v>
      </c>
      <c r="D28" s="34">
        <f>JRC_EU28_CFENE!D28-UK_CFENE!C28</f>
        <v>0</v>
      </c>
      <c r="E28" s="35">
        <f>JRC_EU28_CFENE!E28-UK_CFENE!D28</f>
        <v>0</v>
      </c>
      <c r="F28" s="35">
        <f>JRC_EU28_CFENE!F28-UK_CFENE!E28</f>
        <v>0</v>
      </c>
      <c r="G28" s="35">
        <f>JRC_EU28_CFENE!G28-UK_CFENE!F28</f>
        <v>0</v>
      </c>
      <c r="H28" s="35">
        <f>JRC_EU28_CFENE!H28-UK_CFENE!G28</f>
        <v>0</v>
      </c>
      <c r="I28" s="35">
        <f>JRC_EU28_CFENE!I28-UK_CFENE!H28</f>
        <v>0</v>
      </c>
      <c r="J28" s="35">
        <f>JRC_EU28_CFENE!J28-UK_CFENE!I28</f>
        <v>0</v>
      </c>
      <c r="K28" s="35">
        <f>JRC_EU28_CFENE!K28-UK_CFENE!J28</f>
        <v>0</v>
      </c>
      <c r="L28" s="35">
        <f>JRC_EU28_CFENE!L28-UK_CFENE!K28</f>
        <v>0</v>
      </c>
      <c r="M28" s="35">
        <f>JRC_EU28_CFENE!M28-UK_CFENE!L28</f>
        <v>0</v>
      </c>
      <c r="N28" s="35">
        <f>JRC_EU28_CFENE!N28-UK_CFENE!M28</f>
        <v>0</v>
      </c>
      <c r="O28" s="35">
        <f>JRC_EU28_CFENE!O28-UK_CFENE!N28</f>
        <v>0</v>
      </c>
      <c r="P28" s="35">
        <f>JRC_EU28_CFENE!P28-UK_CFENE!O28</f>
        <v>0</v>
      </c>
      <c r="Q28" s="35">
        <f>JRC_EU28_CFENE!Q28-UK_CFENE!P28</f>
        <v>0</v>
      </c>
      <c r="R28" s="35">
        <f>JRC_EU28_CFENE!R28-UK_CFENE!Q28</f>
        <v>0</v>
      </c>
      <c r="S28" s="35">
        <f>JRC_EU28_CFENE!S28-UK_CFENE!R28</f>
        <v>0</v>
      </c>
      <c r="T28" s="35">
        <f>JRC_EU28_CFENE!T28-UK_CFENE!S28</f>
        <v>0</v>
      </c>
      <c r="U28" s="35">
        <f>JRC_EU28_CFENE!U28-UK_CFENE!T28</f>
        <v>0</v>
      </c>
      <c r="V28" s="35">
        <f>JRC_EU28_CFENE!V28-UK_CFENE!U28</f>
        <v>0</v>
      </c>
      <c r="W28" s="35">
        <f>JRC_EU28_CFENE!W28-UK_CFENE!V28</f>
        <v>0</v>
      </c>
      <c r="X28" s="35">
        <f>JRC_EU28_CFENE!X28-UK_CFENE!W28</f>
        <v>0</v>
      </c>
      <c r="Y28" s="35">
        <f>JRC_EU28_CFENE!Y28-UK_CFENE!X28</f>
        <v>0</v>
      </c>
      <c r="Z28" s="35">
        <f>JRC_EU28_CFENE!Z28-UK_CFENE!Y28</f>
        <v>0</v>
      </c>
      <c r="AA28" s="35">
        <f>JRC_EU28_CFENE!AA28-UK_CFENE!Z28</f>
        <v>0</v>
      </c>
      <c r="AB28" s="35">
        <f>JRC_EU28_CFENE!AB28-UK_CFENE!AA28</f>
        <v>0</v>
      </c>
      <c r="AC28" s="35">
        <f>JRC_EU28_CFENE!AC28-UK_CFENE!AB28</f>
        <v>0</v>
      </c>
      <c r="AD28" s="35">
        <f>JRC_EU28_CFENE!AD28-UK_CFENE!AC28</f>
        <v>0</v>
      </c>
      <c r="AE28" s="35">
        <f>JRC_EU28_CFENE!AE28-UK_CFENE!AD28</f>
        <v>0</v>
      </c>
      <c r="AF28" s="35">
        <f>JRC_EU28_CFENE!AF28-UK_CFENE!AE28</f>
        <v>0</v>
      </c>
      <c r="AG28" s="35">
        <f>JRC_EU28_CFENE!AG28-UK_CFENE!AF28</f>
        <v>0</v>
      </c>
      <c r="AH28" s="35">
        <f>JRC_EU28_CFENE!AH28-UK_CFENE!AG28</f>
        <v>0</v>
      </c>
      <c r="AI28" s="35">
        <f>JRC_EU28_CFENE!AI28-UK_CFENE!AH28</f>
        <v>0</v>
      </c>
      <c r="AJ28" s="35">
        <f>JRC_EU28_CFENE!AJ28-UK_CFENE!AI28</f>
        <v>0</v>
      </c>
      <c r="AK28" s="35">
        <f>JRC_EU28_CFENE!AK28-UK_CFENE!AJ28</f>
        <v>0</v>
      </c>
      <c r="AL28" s="35">
        <f>JRC_EU28_CFENE!AL28-UK_CFENE!AK28</f>
        <v>0</v>
      </c>
      <c r="AM28" s="35">
        <f>JRC_EU28_CFENE!AM28-UK_CFENE!AL28</f>
        <v>0</v>
      </c>
      <c r="AN28" s="35">
        <f>JRC_EU28_CFENE!AN28-UK_CFENE!AM28</f>
        <v>0</v>
      </c>
      <c r="AO28" s="35">
        <f>JRC_EU28_CFENE!AO28-UK_CFENE!AN28</f>
        <v>0</v>
      </c>
      <c r="AP28" s="35">
        <f>JRC_EU28_CFENE!AP28-UK_CFENE!AO28</f>
        <v>0</v>
      </c>
      <c r="AQ28" s="35">
        <f>JRC_EU28_CFENE!AQ28-UK_CFENE!AP28</f>
        <v>0</v>
      </c>
      <c r="AR28" s="35">
        <f>JRC_EU28_CFENE!AR28-UK_CFENE!AQ28</f>
        <v>0</v>
      </c>
      <c r="AS28" s="35">
        <f>JRC_EU28_CFENE!AS28-UK_CFENE!AR28</f>
        <v>0</v>
      </c>
      <c r="AT28" s="35">
        <f>JRC_EU28_CFENE!AT28-UK_CFENE!AS28</f>
        <v>0</v>
      </c>
      <c r="AU28" s="35">
        <f>JRC_EU28_CFENE!AU28-UK_CFENE!AT28</f>
        <v>0</v>
      </c>
      <c r="AV28" s="35">
        <f>JRC_EU28_CFENE!AV28-UK_CFENE!AU28</f>
        <v>0</v>
      </c>
      <c r="AW28" s="35">
        <f>JRC_EU28_CFENE!AW28-UK_CFENE!AV28</f>
        <v>0</v>
      </c>
      <c r="AX28" s="35">
        <f>JRC_EU28_CFENE!AX28-UK_CFENE!AW28</f>
        <v>0</v>
      </c>
      <c r="AY28" s="35">
        <f>JRC_EU28_CFENE!AY28-UK_CFENE!AX28</f>
        <v>0</v>
      </c>
      <c r="AZ28" s="35">
        <f>JRC_EU28_CFENE!AZ28-UK_CFENE!AY28</f>
        <v>0</v>
      </c>
      <c r="BA28" s="35">
        <f>JRC_EU28_CFENE!BA28-UK_CFENE!AZ28</f>
        <v>0</v>
      </c>
      <c r="BB28" s="36">
        <f>JRC_EU28_CFENE!BB28-UK_CFENE!BA28</f>
        <v>0</v>
      </c>
    </row>
    <row r="29" spans="1:54" x14ac:dyDescent="0.35">
      <c r="A29" s="32" t="s">
        <v>265</v>
      </c>
      <c r="B29" s="61"/>
      <c r="C29" s="33" t="s">
        <v>266</v>
      </c>
      <c r="D29" s="34">
        <f>JRC_EU28_CFENE!D29-UK_CFENE!C29</f>
        <v>0</v>
      </c>
      <c r="E29" s="35">
        <f>JRC_EU28_CFENE!E29-UK_CFENE!D29</f>
        <v>0</v>
      </c>
      <c r="F29" s="35">
        <f>JRC_EU28_CFENE!F29-UK_CFENE!E29</f>
        <v>0</v>
      </c>
      <c r="G29" s="35">
        <f>JRC_EU28_CFENE!G29-UK_CFENE!F29</f>
        <v>0</v>
      </c>
      <c r="H29" s="35">
        <f>JRC_EU28_CFENE!H29-UK_CFENE!G29</f>
        <v>0</v>
      </c>
      <c r="I29" s="35">
        <f>JRC_EU28_CFENE!I29-UK_CFENE!H29</f>
        <v>0</v>
      </c>
      <c r="J29" s="35">
        <f>JRC_EU28_CFENE!J29-UK_CFENE!I29</f>
        <v>0</v>
      </c>
      <c r="K29" s="35">
        <f>JRC_EU28_CFENE!K29-UK_CFENE!J29</f>
        <v>0</v>
      </c>
      <c r="L29" s="35">
        <f>JRC_EU28_CFENE!L29-UK_CFENE!K29</f>
        <v>0</v>
      </c>
      <c r="M29" s="35">
        <f>JRC_EU28_CFENE!M29-UK_CFENE!L29</f>
        <v>0</v>
      </c>
      <c r="N29" s="35">
        <f>JRC_EU28_CFENE!N29-UK_CFENE!M29</f>
        <v>0</v>
      </c>
      <c r="O29" s="35">
        <f>JRC_EU28_CFENE!O29-UK_CFENE!N29</f>
        <v>0</v>
      </c>
      <c r="P29" s="35">
        <f>JRC_EU28_CFENE!P29-UK_CFENE!O29</f>
        <v>0</v>
      </c>
      <c r="Q29" s="35">
        <f>JRC_EU28_CFENE!Q29-UK_CFENE!P29</f>
        <v>0</v>
      </c>
      <c r="R29" s="35">
        <f>JRC_EU28_CFENE!R29-UK_CFENE!Q29</f>
        <v>0</v>
      </c>
      <c r="S29" s="35">
        <f>JRC_EU28_CFENE!S29-UK_CFENE!R29</f>
        <v>0</v>
      </c>
      <c r="T29" s="35">
        <f>JRC_EU28_CFENE!T29-UK_CFENE!S29</f>
        <v>0</v>
      </c>
      <c r="U29" s="35">
        <f>JRC_EU28_CFENE!U29-UK_CFENE!T29</f>
        <v>0</v>
      </c>
      <c r="V29" s="35">
        <f>JRC_EU28_CFENE!V29-UK_CFENE!U29</f>
        <v>0</v>
      </c>
      <c r="W29" s="35">
        <f>JRC_EU28_CFENE!W29-UK_CFENE!V29</f>
        <v>0</v>
      </c>
      <c r="X29" s="35">
        <f>JRC_EU28_CFENE!X29-UK_CFENE!W29</f>
        <v>0</v>
      </c>
      <c r="Y29" s="35">
        <f>JRC_EU28_CFENE!Y29-UK_CFENE!X29</f>
        <v>0</v>
      </c>
      <c r="Z29" s="35">
        <f>JRC_EU28_CFENE!Z29-UK_CFENE!Y29</f>
        <v>0</v>
      </c>
      <c r="AA29" s="35">
        <f>JRC_EU28_CFENE!AA29-UK_CFENE!Z29</f>
        <v>0</v>
      </c>
      <c r="AB29" s="35">
        <f>JRC_EU28_CFENE!AB29-UK_CFENE!AA29</f>
        <v>0</v>
      </c>
      <c r="AC29" s="35">
        <f>JRC_EU28_CFENE!AC29-UK_CFENE!AB29</f>
        <v>0</v>
      </c>
      <c r="AD29" s="35">
        <f>JRC_EU28_CFENE!AD29-UK_CFENE!AC29</f>
        <v>0</v>
      </c>
      <c r="AE29" s="35">
        <f>JRC_EU28_CFENE!AE29-UK_CFENE!AD29</f>
        <v>0</v>
      </c>
      <c r="AF29" s="35">
        <f>JRC_EU28_CFENE!AF29-UK_CFENE!AE29</f>
        <v>0</v>
      </c>
      <c r="AG29" s="35">
        <f>JRC_EU28_CFENE!AG29-UK_CFENE!AF29</f>
        <v>0</v>
      </c>
      <c r="AH29" s="35">
        <f>JRC_EU28_CFENE!AH29-UK_CFENE!AG29</f>
        <v>0</v>
      </c>
      <c r="AI29" s="35">
        <f>JRC_EU28_CFENE!AI29-UK_CFENE!AH29</f>
        <v>0</v>
      </c>
      <c r="AJ29" s="35">
        <f>JRC_EU28_CFENE!AJ29-UK_CFENE!AI29</f>
        <v>0</v>
      </c>
      <c r="AK29" s="35">
        <f>JRC_EU28_CFENE!AK29-UK_CFENE!AJ29</f>
        <v>0</v>
      </c>
      <c r="AL29" s="35">
        <f>JRC_EU28_CFENE!AL29-UK_CFENE!AK29</f>
        <v>0</v>
      </c>
      <c r="AM29" s="35">
        <f>JRC_EU28_CFENE!AM29-UK_CFENE!AL29</f>
        <v>0</v>
      </c>
      <c r="AN29" s="35">
        <f>JRC_EU28_CFENE!AN29-UK_CFENE!AM29</f>
        <v>0</v>
      </c>
      <c r="AO29" s="35">
        <f>JRC_EU28_CFENE!AO29-UK_CFENE!AN29</f>
        <v>0</v>
      </c>
      <c r="AP29" s="35">
        <f>JRC_EU28_CFENE!AP29-UK_CFENE!AO29</f>
        <v>0</v>
      </c>
      <c r="AQ29" s="35">
        <f>JRC_EU28_CFENE!AQ29-UK_CFENE!AP29</f>
        <v>0</v>
      </c>
      <c r="AR29" s="35">
        <f>JRC_EU28_CFENE!AR29-UK_CFENE!AQ29</f>
        <v>0</v>
      </c>
      <c r="AS29" s="35">
        <f>JRC_EU28_CFENE!AS29-UK_CFENE!AR29</f>
        <v>0</v>
      </c>
      <c r="AT29" s="35">
        <f>JRC_EU28_CFENE!AT29-UK_CFENE!AS29</f>
        <v>0</v>
      </c>
      <c r="AU29" s="35">
        <f>JRC_EU28_CFENE!AU29-UK_CFENE!AT29</f>
        <v>0</v>
      </c>
      <c r="AV29" s="35">
        <f>JRC_EU28_CFENE!AV29-UK_CFENE!AU29</f>
        <v>0</v>
      </c>
      <c r="AW29" s="35">
        <f>JRC_EU28_CFENE!AW29-UK_CFENE!AV29</f>
        <v>0</v>
      </c>
      <c r="AX29" s="35">
        <f>JRC_EU28_CFENE!AX29-UK_CFENE!AW29</f>
        <v>0</v>
      </c>
      <c r="AY29" s="35">
        <f>JRC_EU28_CFENE!AY29-UK_CFENE!AX29</f>
        <v>0</v>
      </c>
      <c r="AZ29" s="35">
        <f>JRC_EU28_CFENE!AZ29-UK_CFENE!AY29</f>
        <v>0</v>
      </c>
      <c r="BA29" s="35">
        <f>JRC_EU28_CFENE!BA29-UK_CFENE!AZ29</f>
        <v>0</v>
      </c>
      <c r="BB29" s="36">
        <f>JRC_EU28_CFENE!BB29-UK_CFENE!BA29</f>
        <v>0</v>
      </c>
    </row>
    <row r="30" spans="1:54" x14ac:dyDescent="0.35">
      <c r="A30" s="22" t="s">
        <v>267</v>
      </c>
      <c r="B30" s="61"/>
      <c r="C30" s="23" t="s">
        <v>268</v>
      </c>
      <c r="D30" s="24">
        <f>JRC_EU28_CFENE!D30-UK_CFENE!C30</f>
        <v>424106.05106622342</v>
      </c>
      <c r="E30" s="25">
        <f>JRC_EU28_CFENE!E30-UK_CFENE!D30</f>
        <v>434644.02379827073</v>
      </c>
      <c r="F30" s="25">
        <f>JRC_EU28_CFENE!F30-UK_CFENE!E30</f>
        <v>429838.26446999999</v>
      </c>
      <c r="G30" s="25">
        <f>JRC_EU28_CFENE!G30-UK_CFENE!F30</f>
        <v>437046.75612999999</v>
      </c>
      <c r="H30" s="25">
        <f>JRC_EU28_CFENE!H30-UK_CFENE!G30</f>
        <v>439954.99384999997</v>
      </c>
      <c r="I30" s="25">
        <f>JRC_EU28_CFENE!I30-UK_CFENE!H30</f>
        <v>437786.85036914423</v>
      </c>
      <c r="J30" s="25">
        <f>JRC_EU28_CFENE!J30-UK_CFENE!I30</f>
        <v>437484.89448999986</v>
      </c>
      <c r="K30" s="25">
        <f>JRC_EU28_CFENE!K30-UK_CFENE!J30</f>
        <v>425803.82013999997</v>
      </c>
      <c r="L30" s="25">
        <f>JRC_EU28_CFENE!L30-UK_CFENE!K30</f>
        <v>425588.02748999989</v>
      </c>
      <c r="M30" s="25">
        <f>JRC_EU28_CFENE!M30-UK_CFENE!L30</f>
        <v>402002.94095999998</v>
      </c>
      <c r="N30" s="25">
        <f>JRC_EU28_CFENE!N30-UK_CFENE!M30</f>
        <v>397870.15756307507</v>
      </c>
      <c r="O30" s="25">
        <f>JRC_EU28_CFENE!O30-UK_CFENE!N30</f>
        <v>386031.81510256254</v>
      </c>
      <c r="P30" s="25">
        <f>JRC_EU28_CFENE!P30-UK_CFENE!O30</f>
        <v>371589.36791671393</v>
      </c>
      <c r="Q30" s="25">
        <f>JRC_EU28_CFENE!Q30-UK_CFENE!P30</f>
        <v>367822.66248246387</v>
      </c>
      <c r="R30" s="25">
        <f>JRC_EU28_CFENE!R30-UK_CFENE!Q30</f>
        <v>363765.66219270602</v>
      </c>
      <c r="S30" s="25">
        <f>JRC_EU28_CFENE!S30-UK_CFENE!R30</f>
        <v>370114.4793503579</v>
      </c>
      <c r="T30" s="25">
        <f>JRC_EU28_CFENE!T30-UK_CFENE!S30</f>
        <v>378046.86072679795</v>
      </c>
      <c r="U30" s="25">
        <f>JRC_EU28_CFENE!U30-UK_CFENE!T30</f>
        <v>381822.88818827429</v>
      </c>
      <c r="V30" s="25">
        <f>JRC_EU28_CFENE!V30-UK_CFENE!U30</f>
        <v>383153.47852133814</v>
      </c>
      <c r="W30" s="25">
        <f>JRC_EU28_CFENE!W30-UK_CFENE!V30</f>
        <v>382680.93610603781</v>
      </c>
      <c r="X30" s="25">
        <f>JRC_EU28_CFENE!X30-UK_CFENE!W30</f>
        <v>380841.68780952168</v>
      </c>
      <c r="Y30" s="25">
        <f>JRC_EU28_CFENE!Y30-UK_CFENE!X30</f>
        <v>378092.05031596444</v>
      </c>
      <c r="Z30" s="25">
        <f>JRC_EU28_CFENE!Z30-UK_CFENE!Y30</f>
        <v>374872.69112101471</v>
      </c>
      <c r="AA30" s="25">
        <f>JRC_EU28_CFENE!AA30-UK_CFENE!Z30</f>
        <v>371312.93720371329</v>
      </c>
      <c r="AB30" s="25">
        <f>JRC_EU28_CFENE!AB30-UK_CFENE!AA30</f>
        <v>366496.97672842495</v>
      </c>
      <c r="AC30" s="25">
        <f>JRC_EU28_CFENE!AC30-UK_CFENE!AB30</f>
        <v>362293.00743153703</v>
      </c>
      <c r="AD30" s="25">
        <f>JRC_EU28_CFENE!AD30-UK_CFENE!AC30</f>
        <v>359387.5968021552</v>
      </c>
      <c r="AE30" s="25">
        <f>JRC_EU28_CFENE!AE30-UK_CFENE!AD30</f>
        <v>355537.18593158515</v>
      </c>
      <c r="AF30" s="25">
        <f>JRC_EU28_CFENE!AF30-UK_CFENE!AE30</f>
        <v>353661.20370021195</v>
      </c>
      <c r="AG30" s="25">
        <f>JRC_EU28_CFENE!AG30-UK_CFENE!AF30</f>
        <v>351381.05138765776</v>
      </c>
      <c r="AH30" s="25">
        <f>JRC_EU28_CFENE!AH30-UK_CFENE!AG30</f>
        <v>348444.97893440619</v>
      </c>
      <c r="AI30" s="25">
        <f>JRC_EU28_CFENE!AI30-UK_CFENE!AH30</f>
        <v>347006.60744102619</v>
      </c>
      <c r="AJ30" s="25">
        <f>JRC_EU28_CFENE!AJ30-UK_CFENE!AI30</f>
        <v>345055.25055479136</v>
      </c>
      <c r="AK30" s="25">
        <f>JRC_EU28_CFENE!AK30-UK_CFENE!AJ30</f>
        <v>342291.86297547584</v>
      </c>
      <c r="AL30" s="25">
        <f>JRC_EU28_CFENE!AL30-UK_CFENE!AK30</f>
        <v>339399.46420946933</v>
      </c>
      <c r="AM30" s="25">
        <f>JRC_EU28_CFENE!AM30-UK_CFENE!AL30</f>
        <v>336295.27269126027</v>
      </c>
      <c r="AN30" s="25">
        <f>JRC_EU28_CFENE!AN30-UK_CFENE!AM30</f>
        <v>333742.36735062092</v>
      </c>
      <c r="AO30" s="25">
        <f>JRC_EU28_CFENE!AO30-UK_CFENE!AN30</f>
        <v>330548.29081851523</v>
      </c>
      <c r="AP30" s="25">
        <f>JRC_EU28_CFENE!AP30-UK_CFENE!AO30</f>
        <v>327323.542063859</v>
      </c>
      <c r="AQ30" s="25">
        <f>JRC_EU28_CFENE!AQ30-UK_CFENE!AP30</f>
        <v>323750.21884614008</v>
      </c>
      <c r="AR30" s="25">
        <f>JRC_EU28_CFENE!AR30-UK_CFENE!AQ30</f>
        <v>320004.64340319671</v>
      </c>
      <c r="AS30" s="25">
        <f>JRC_EU28_CFENE!AS30-UK_CFENE!AR30</f>
        <v>316265.87516935822</v>
      </c>
      <c r="AT30" s="25">
        <f>JRC_EU28_CFENE!AT30-UK_CFENE!AS30</f>
        <v>312538.55243087158</v>
      </c>
      <c r="AU30" s="25">
        <f>JRC_EU28_CFENE!AU30-UK_CFENE!AT30</f>
        <v>308558.7819291529</v>
      </c>
      <c r="AV30" s="25">
        <f>JRC_EU28_CFENE!AV30-UK_CFENE!AU30</f>
        <v>304899.3811395496</v>
      </c>
      <c r="AW30" s="25">
        <f>JRC_EU28_CFENE!AW30-UK_CFENE!AV30</f>
        <v>301447.30416913074</v>
      </c>
      <c r="AX30" s="25">
        <f>JRC_EU28_CFENE!AX30-UK_CFENE!AW30</f>
        <v>298078.79182488844</v>
      </c>
      <c r="AY30" s="25">
        <f>JRC_EU28_CFENE!AY30-UK_CFENE!AX30</f>
        <v>294125.60366523307</v>
      </c>
      <c r="AZ30" s="25">
        <f>JRC_EU28_CFENE!AZ30-UK_CFENE!AY30</f>
        <v>290782.60478867526</v>
      </c>
      <c r="BA30" s="25">
        <f>JRC_EU28_CFENE!BA30-UK_CFENE!AZ30</f>
        <v>286933.47259700258</v>
      </c>
      <c r="BB30" s="26">
        <f>JRC_EU28_CFENE!BB30-UK_CFENE!BA30</f>
        <v>282804.43286905496</v>
      </c>
    </row>
    <row r="31" spans="1:54" x14ac:dyDescent="0.35">
      <c r="A31" s="27" t="s">
        <v>269</v>
      </c>
      <c r="B31" s="61"/>
      <c r="C31" s="28" t="s">
        <v>270</v>
      </c>
      <c r="D31" s="29">
        <f>JRC_EU28_CFENE!D31-UK_CFENE!C31</f>
        <v>2910.6925276451761</v>
      </c>
      <c r="E31" s="30">
        <f>JRC_EU28_CFENE!E31-UK_CFENE!D31</f>
        <v>3194.80258</v>
      </c>
      <c r="F31" s="30">
        <f>JRC_EU28_CFENE!F31-UK_CFENE!E31</f>
        <v>3476.8276499999988</v>
      </c>
      <c r="G31" s="30">
        <f>JRC_EU28_CFENE!G31-UK_CFENE!F31</f>
        <v>4159.2378000000008</v>
      </c>
      <c r="H31" s="30">
        <f>JRC_EU28_CFENE!H31-UK_CFENE!G31</f>
        <v>3803.5256699999991</v>
      </c>
      <c r="I31" s="30">
        <f>JRC_EU28_CFENE!I31-UK_CFENE!H31</f>
        <v>3331.8222343346488</v>
      </c>
      <c r="J31" s="30">
        <f>JRC_EU28_CFENE!J31-UK_CFENE!I31</f>
        <v>3803.0437499999998</v>
      </c>
      <c r="K31" s="30">
        <f>JRC_EU28_CFENE!K31-UK_CFENE!J31</f>
        <v>4503.3456899999992</v>
      </c>
      <c r="L31" s="30">
        <f>JRC_EU28_CFENE!L31-UK_CFENE!K31</f>
        <v>3980.59067</v>
      </c>
      <c r="M31" s="30">
        <f>JRC_EU28_CFENE!M31-UK_CFENE!L31</f>
        <v>3544.6674699999999</v>
      </c>
      <c r="N31" s="30">
        <f>JRC_EU28_CFENE!N31-UK_CFENE!M31</f>
        <v>3612.1318871522953</v>
      </c>
      <c r="O31" s="30">
        <f>JRC_EU28_CFENE!O31-UK_CFENE!N31</f>
        <v>3312.693858781583</v>
      </c>
      <c r="P31" s="30">
        <f>JRC_EU28_CFENE!P31-UK_CFENE!O31</f>
        <v>3280.2411259303481</v>
      </c>
      <c r="Q31" s="30">
        <f>JRC_EU28_CFENE!Q31-UK_CFENE!P31</f>
        <v>3201.011328054045</v>
      </c>
      <c r="R31" s="30">
        <f>JRC_EU28_CFENE!R31-UK_CFENE!Q31</f>
        <v>3243.2173177648829</v>
      </c>
      <c r="S31" s="30">
        <f>JRC_EU28_CFENE!S31-UK_CFENE!R31</f>
        <v>3212.9153266305648</v>
      </c>
      <c r="T31" s="30">
        <f>JRC_EU28_CFENE!T31-UK_CFENE!S31</f>
        <v>3275.1964607815248</v>
      </c>
      <c r="U31" s="30">
        <f>JRC_EU28_CFENE!U31-UK_CFENE!T31</f>
        <v>3257.8228825587908</v>
      </c>
      <c r="V31" s="30">
        <f>JRC_EU28_CFENE!V31-UK_CFENE!U31</f>
        <v>3195.8407406830174</v>
      </c>
      <c r="W31" s="30">
        <f>JRC_EU28_CFENE!W31-UK_CFENE!V31</f>
        <v>3180.6733348845787</v>
      </c>
      <c r="X31" s="30">
        <f>JRC_EU28_CFENE!X31-UK_CFENE!W31</f>
        <v>3190.1704282798883</v>
      </c>
      <c r="Y31" s="30">
        <f>JRC_EU28_CFENE!Y31-UK_CFENE!X31</f>
        <v>3183.5359068208172</v>
      </c>
      <c r="Z31" s="30">
        <f>JRC_EU28_CFENE!Z31-UK_CFENE!Y31</f>
        <v>3152.9034883449185</v>
      </c>
      <c r="AA31" s="30">
        <f>JRC_EU28_CFENE!AA31-UK_CFENE!Z31</f>
        <v>3071.0744670264226</v>
      </c>
      <c r="AB31" s="30">
        <f>JRC_EU28_CFENE!AB31-UK_CFENE!AA31</f>
        <v>3032.0631794330293</v>
      </c>
      <c r="AC31" s="30">
        <f>JRC_EU28_CFENE!AC31-UK_CFENE!AB31</f>
        <v>3039.5185371177681</v>
      </c>
      <c r="AD31" s="30">
        <f>JRC_EU28_CFENE!AD31-UK_CFENE!AC31</f>
        <v>3032.0775913709613</v>
      </c>
      <c r="AE31" s="30">
        <f>JRC_EU28_CFENE!AE31-UK_CFENE!AD31</f>
        <v>2931.9757951174065</v>
      </c>
      <c r="AF31" s="30">
        <f>JRC_EU28_CFENE!AF31-UK_CFENE!AE31</f>
        <v>2903.4044109051142</v>
      </c>
      <c r="AG31" s="30">
        <f>JRC_EU28_CFENE!AG31-UK_CFENE!AF31</f>
        <v>2860.4012419632572</v>
      </c>
      <c r="AH31" s="30">
        <f>JRC_EU28_CFENE!AH31-UK_CFENE!AG31</f>
        <v>2719.8466117688067</v>
      </c>
      <c r="AI31" s="30">
        <f>JRC_EU28_CFENE!AI31-UK_CFENE!AH31</f>
        <v>2690.4479226669823</v>
      </c>
      <c r="AJ31" s="30">
        <f>JRC_EU28_CFENE!AJ31-UK_CFENE!AI31</f>
        <v>2593.7225157742341</v>
      </c>
      <c r="AK31" s="30">
        <f>JRC_EU28_CFENE!AK31-UK_CFENE!AJ31</f>
        <v>2505.6884535325726</v>
      </c>
      <c r="AL31" s="30">
        <f>JRC_EU28_CFENE!AL31-UK_CFENE!AK31</f>
        <v>2467.1625192825309</v>
      </c>
      <c r="AM31" s="30">
        <f>JRC_EU28_CFENE!AM31-UK_CFENE!AL31</f>
        <v>2396.8243157228289</v>
      </c>
      <c r="AN31" s="30">
        <f>JRC_EU28_CFENE!AN31-UK_CFENE!AM31</f>
        <v>2397.1247971193825</v>
      </c>
      <c r="AO31" s="30">
        <f>JRC_EU28_CFENE!AO31-UK_CFENE!AN31</f>
        <v>2344.7318441233188</v>
      </c>
      <c r="AP31" s="30">
        <f>JRC_EU28_CFENE!AP31-UK_CFENE!AO31</f>
        <v>2273.5811961783638</v>
      </c>
      <c r="AQ31" s="30">
        <f>JRC_EU28_CFENE!AQ31-UK_CFENE!AP31</f>
        <v>2216.8029351592218</v>
      </c>
      <c r="AR31" s="30">
        <f>JRC_EU28_CFENE!AR31-UK_CFENE!AQ31</f>
        <v>2167.143524294976</v>
      </c>
      <c r="AS31" s="30">
        <f>JRC_EU28_CFENE!AS31-UK_CFENE!AR31</f>
        <v>2094.6511073516504</v>
      </c>
      <c r="AT31" s="30">
        <f>JRC_EU28_CFENE!AT31-UK_CFENE!AS31</f>
        <v>2049.5388645198068</v>
      </c>
      <c r="AU31" s="30">
        <f>JRC_EU28_CFENE!AU31-UK_CFENE!AT31</f>
        <v>1925.2072519533742</v>
      </c>
      <c r="AV31" s="30">
        <f>JRC_EU28_CFENE!AV31-UK_CFENE!AU31</f>
        <v>1843.8111820170695</v>
      </c>
      <c r="AW31" s="30">
        <f>JRC_EU28_CFENE!AW31-UK_CFENE!AV31</f>
        <v>1828.8777095792202</v>
      </c>
      <c r="AX31" s="30">
        <f>JRC_EU28_CFENE!AX31-UK_CFENE!AW31</f>
        <v>1812.2018149656085</v>
      </c>
      <c r="AY31" s="30">
        <f>JRC_EU28_CFENE!AY31-UK_CFENE!AX31</f>
        <v>1712.0794027646994</v>
      </c>
      <c r="AZ31" s="30">
        <f>JRC_EU28_CFENE!AZ31-UK_CFENE!AY31</f>
        <v>1679.63376400468</v>
      </c>
      <c r="BA31" s="30">
        <f>JRC_EU28_CFENE!BA31-UK_CFENE!AZ31</f>
        <v>1632.424400380881</v>
      </c>
      <c r="BB31" s="31">
        <f>JRC_EU28_CFENE!BB31-UK_CFENE!BA31</f>
        <v>1530.5972493731099</v>
      </c>
    </row>
    <row r="32" spans="1:54" x14ac:dyDescent="0.35">
      <c r="A32" s="32" t="s">
        <v>271</v>
      </c>
      <c r="B32" s="61"/>
      <c r="C32" s="33" t="s">
        <v>272</v>
      </c>
      <c r="D32" s="34">
        <f>JRC_EU28_CFENE!D32-UK_CFENE!C32</f>
        <v>2910.6925276451761</v>
      </c>
      <c r="E32" s="35">
        <f>JRC_EU28_CFENE!E32-UK_CFENE!D32</f>
        <v>3194.80258</v>
      </c>
      <c r="F32" s="35">
        <f>JRC_EU28_CFENE!F32-UK_CFENE!E32</f>
        <v>3476.8276499999993</v>
      </c>
      <c r="G32" s="35">
        <f>JRC_EU28_CFENE!G32-UK_CFENE!F32</f>
        <v>4159.2378000000008</v>
      </c>
      <c r="H32" s="35">
        <f>JRC_EU28_CFENE!H32-UK_CFENE!G32</f>
        <v>3788.1255700000002</v>
      </c>
      <c r="I32" s="35">
        <f>JRC_EU28_CFENE!I32-UK_CFENE!H32</f>
        <v>3315.2702212972958</v>
      </c>
      <c r="J32" s="35">
        <f>JRC_EU28_CFENE!J32-UK_CFENE!I32</f>
        <v>3798.3429299999998</v>
      </c>
      <c r="K32" s="35">
        <f>JRC_EU28_CFENE!K32-UK_CFENE!J32</f>
        <v>4495.4454699999987</v>
      </c>
      <c r="L32" s="35">
        <f>JRC_EU28_CFENE!L32-UK_CFENE!K32</f>
        <v>3970.3912400000004</v>
      </c>
      <c r="M32" s="35">
        <f>JRC_EU28_CFENE!M32-UK_CFENE!L32</f>
        <v>3544.6674699999999</v>
      </c>
      <c r="N32" s="35">
        <f>JRC_EU28_CFENE!N32-UK_CFENE!M32</f>
        <v>3612.1318871522953</v>
      </c>
      <c r="O32" s="35">
        <f>JRC_EU28_CFENE!O32-UK_CFENE!N32</f>
        <v>3312.693858781583</v>
      </c>
      <c r="P32" s="35">
        <f>JRC_EU28_CFENE!P32-UK_CFENE!O32</f>
        <v>3280.2411259303481</v>
      </c>
      <c r="Q32" s="35">
        <f>JRC_EU28_CFENE!Q32-UK_CFENE!P32</f>
        <v>3201.011328054045</v>
      </c>
      <c r="R32" s="35">
        <f>JRC_EU28_CFENE!R32-UK_CFENE!Q32</f>
        <v>3243.2173177648829</v>
      </c>
      <c r="S32" s="35">
        <f>JRC_EU28_CFENE!S32-UK_CFENE!R32</f>
        <v>3212.9153266305648</v>
      </c>
      <c r="T32" s="35">
        <f>JRC_EU28_CFENE!T32-UK_CFENE!S32</f>
        <v>3275.1964607815248</v>
      </c>
      <c r="U32" s="35">
        <f>JRC_EU28_CFENE!U32-UK_CFENE!T32</f>
        <v>3257.8228825587908</v>
      </c>
      <c r="V32" s="35">
        <f>JRC_EU28_CFENE!V32-UK_CFENE!U32</f>
        <v>3195.8407406830174</v>
      </c>
      <c r="W32" s="35">
        <f>JRC_EU28_CFENE!W32-UK_CFENE!V32</f>
        <v>3180.6733348845787</v>
      </c>
      <c r="X32" s="35">
        <f>JRC_EU28_CFENE!X32-UK_CFENE!W32</f>
        <v>3190.1704282798883</v>
      </c>
      <c r="Y32" s="35">
        <f>JRC_EU28_CFENE!Y32-UK_CFENE!X32</f>
        <v>3183.5359068208172</v>
      </c>
      <c r="Z32" s="35">
        <f>JRC_EU28_CFENE!Z32-UK_CFENE!Y32</f>
        <v>3152.9034883449185</v>
      </c>
      <c r="AA32" s="35">
        <f>JRC_EU28_CFENE!AA32-UK_CFENE!Z32</f>
        <v>3071.0744670264226</v>
      </c>
      <c r="AB32" s="35">
        <f>JRC_EU28_CFENE!AB32-UK_CFENE!AA32</f>
        <v>3032.0631794330293</v>
      </c>
      <c r="AC32" s="35">
        <f>JRC_EU28_CFENE!AC32-UK_CFENE!AB32</f>
        <v>3039.5185371177681</v>
      </c>
      <c r="AD32" s="35">
        <f>JRC_EU28_CFENE!AD32-UK_CFENE!AC32</f>
        <v>3032.0775913709613</v>
      </c>
      <c r="AE32" s="35">
        <f>JRC_EU28_CFENE!AE32-UK_CFENE!AD32</f>
        <v>2931.9757951174065</v>
      </c>
      <c r="AF32" s="35">
        <f>JRC_EU28_CFENE!AF32-UK_CFENE!AE32</f>
        <v>2903.4044109051142</v>
      </c>
      <c r="AG32" s="35">
        <f>JRC_EU28_CFENE!AG32-UK_CFENE!AF32</f>
        <v>2860.4012419632572</v>
      </c>
      <c r="AH32" s="35">
        <f>JRC_EU28_CFENE!AH32-UK_CFENE!AG32</f>
        <v>2719.8466117688067</v>
      </c>
      <c r="AI32" s="35">
        <f>JRC_EU28_CFENE!AI32-UK_CFENE!AH32</f>
        <v>2690.4479226669823</v>
      </c>
      <c r="AJ32" s="35">
        <f>JRC_EU28_CFENE!AJ32-UK_CFENE!AI32</f>
        <v>2593.7225157742341</v>
      </c>
      <c r="AK32" s="35">
        <f>JRC_EU28_CFENE!AK32-UK_CFENE!AJ32</f>
        <v>2505.6884535325726</v>
      </c>
      <c r="AL32" s="35">
        <f>JRC_EU28_CFENE!AL32-UK_CFENE!AK32</f>
        <v>2467.1625192825309</v>
      </c>
      <c r="AM32" s="35">
        <f>JRC_EU28_CFENE!AM32-UK_CFENE!AL32</f>
        <v>2396.8243157228289</v>
      </c>
      <c r="AN32" s="35">
        <f>JRC_EU28_CFENE!AN32-UK_CFENE!AM32</f>
        <v>2397.1247971193825</v>
      </c>
      <c r="AO32" s="35">
        <f>JRC_EU28_CFENE!AO32-UK_CFENE!AN32</f>
        <v>2344.7318441233188</v>
      </c>
      <c r="AP32" s="35">
        <f>JRC_EU28_CFENE!AP32-UK_CFENE!AO32</f>
        <v>2273.5811961783638</v>
      </c>
      <c r="AQ32" s="35">
        <f>JRC_EU28_CFENE!AQ32-UK_CFENE!AP32</f>
        <v>2216.8029351592218</v>
      </c>
      <c r="AR32" s="35">
        <f>JRC_EU28_CFENE!AR32-UK_CFENE!AQ32</f>
        <v>2167.143524294976</v>
      </c>
      <c r="AS32" s="35">
        <f>JRC_EU28_CFENE!AS32-UK_CFENE!AR32</f>
        <v>2094.6511073516504</v>
      </c>
      <c r="AT32" s="35">
        <f>JRC_EU28_CFENE!AT32-UK_CFENE!AS32</f>
        <v>2049.5388645198068</v>
      </c>
      <c r="AU32" s="35">
        <f>JRC_EU28_CFENE!AU32-UK_CFENE!AT32</f>
        <v>1925.2072519533742</v>
      </c>
      <c r="AV32" s="35">
        <f>JRC_EU28_CFENE!AV32-UK_CFENE!AU32</f>
        <v>1843.8111820170695</v>
      </c>
      <c r="AW32" s="35">
        <f>JRC_EU28_CFENE!AW32-UK_CFENE!AV32</f>
        <v>1828.8777095792202</v>
      </c>
      <c r="AX32" s="35">
        <f>JRC_EU28_CFENE!AX32-UK_CFENE!AW32</f>
        <v>1812.2018149656085</v>
      </c>
      <c r="AY32" s="35">
        <f>JRC_EU28_CFENE!AY32-UK_CFENE!AX32</f>
        <v>1712.0794027646994</v>
      </c>
      <c r="AZ32" s="35">
        <f>JRC_EU28_CFENE!AZ32-UK_CFENE!AY32</f>
        <v>1679.63376400468</v>
      </c>
      <c r="BA32" s="35">
        <f>JRC_EU28_CFENE!BA32-UK_CFENE!AZ32</f>
        <v>1632.424400380881</v>
      </c>
      <c r="BB32" s="36">
        <f>JRC_EU28_CFENE!BB32-UK_CFENE!BA32</f>
        <v>1530.5972493731099</v>
      </c>
    </row>
    <row r="33" spans="1:54" x14ac:dyDescent="0.35">
      <c r="A33" s="32" t="s">
        <v>6</v>
      </c>
      <c r="B33" s="61"/>
      <c r="C33" s="33" t="s">
        <v>273</v>
      </c>
      <c r="D33" s="34">
        <f>JRC_EU28_CFENE!D33-UK_CFENE!C33</f>
        <v>0</v>
      </c>
      <c r="E33" s="35">
        <f>JRC_EU28_CFENE!E33-UK_CFENE!D33</f>
        <v>0</v>
      </c>
      <c r="F33" s="35">
        <f>JRC_EU28_CFENE!F33-UK_CFENE!E33</f>
        <v>0</v>
      </c>
      <c r="G33" s="35">
        <f>JRC_EU28_CFENE!G33-UK_CFENE!F33</f>
        <v>0</v>
      </c>
      <c r="H33" s="35">
        <f>JRC_EU28_CFENE!H33-UK_CFENE!G33</f>
        <v>15.400099999999995</v>
      </c>
      <c r="I33" s="35">
        <f>JRC_EU28_CFENE!I33-UK_CFENE!H33</f>
        <v>16.55201303735322</v>
      </c>
      <c r="J33" s="35">
        <f>JRC_EU28_CFENE!J33-UK_CFENE!I33</f>
        <v>4.7008199999999931</v>
      </c>
      <c r="K33" s="35">
        <f>JRC_EU28_CFENE!K33-UK_CFENE!J33</f>
        <v>7.9002200000000045</v>
      </c>
      <c r="L33" s="35">
        <f>JRC_EU28_CFENE!L33-UK_CFENE!K33</f>
        <v>10.19943</v>
      </c>
      <c r="M33" s="35">
        <f>JRC_EU28_CFENE!M33-UK_CFENE!L33</f>
        <v>0</v>
      </c>
      <c r="N33" s="35">
        <f>JRC_EU28_CFENE!N33-UK_CFENE!M33</f>
        <v>0</v>
      </c>
      <c r="O33" s="35">
        <f>JRC_EU28_CFENE!O33-UK_CFENE!N33</f>
        <v>0</v>
      </c>
      <c r="P33" s="35">
        <f>JRC_EU28_CFENE!P33-UK_CFENE!O33</f>
        <v>0</v>
      </c>
      <c r="Q33" s="35">
        <f>JRC_EU28_CFENE!Q33-UK_CFENE!P33</f>
        <v>0</v>
      </c>
      <c r="R33" s="35">
        <f>JRC_EU28_CFENE!R33-UK_CFENE!Q33</f>
        <v>0</v>
      </c>
      <c r="S33" s="35">
        <f>JRC_EU28_CFENE!S33-UK_CFENE!R33</f>
        <v>0</v>
      </c>
      <c r="T33" s="35">
        <f>JRC_EU28_CFENE!T33-UK_CFENE!S33</f>
        <v>0</v>
      </c>
      <c r="U33" s="35">
        <f>JRC_EU28_CFENE!U33-UK_CFENE!T33</f>
        <v>0</v>
      </c>
      <c r="V33" s="35">
        <f>JRC_EU28_CFENE!V33-UK_CFENE!U33</f>
        <v>0</v>
      </c>
      <c r="W33" s="35">
        <f>JRC_EU28_CFENE!W33-UK_CFENE!V33</f>
        <v>0</v>
      </c>
      <c r="X33" s="35">
        <f>JRC_EU28_CFENE!X33-UK_CFENE!W33</f>
        <v>0</v>
      </c>
      <c r="Y33" s="35">
        <f>JRC_EU28_CFENE!Y33-UK_CFENE!X33</f>
        <v>0</v>
      </c>
      <c r="Z33" s="35">
        <f>JRC_EU28_CFENE!Z33-UK_CFENE!Y33</f>
        <v>0</v>
      </c>
      <c r="AA33" s="35">
        <f>JRC_EU28_CFENE!AA33-UK_CFENE!Z33</f>
        <v>0</v>
      </c>
      <c r="AB33" s="35">
        <f>JRC_EU28_CFENE!AB33-UK_CFENE!AA33</f>
        <v>0</v>
      </c>
      <c r="AC33" s="35">
        <f>JRC_EU28_CFENE!AC33-UK_CFENE!AB33</f>
        <v>0</v>
      </c>
      <c r="AD33" s="35">
        <f>JRC_EU28_CFENE!AD33-UK_CFENE!AC33</f>
        <v>0</v>
      </c>
      <c r="AE33" s="35">
        <f>JRC_EU28_CFENE!AE33-UK_CFENE!AD33</f>
        <v>0</v>
      </c>
      <c r="AF33" s="35">
        <f>JRC_EU28_CFENE!AF33-UK_CFENE!AE33</f>
        <v>0</v>
      </c>
      <c r="AG33" s="35">
        <f>JRC_EU28_CFENE!AG33-UK_CFENE!AF33</f>
        <v>0</v>
      </c>
      <c r="AH33" s="35">
        <f>JRC_EU28_CFENE!AH33-UK_CFENE!AG33</f>
        <v>0</v>
      </c>
      <c r="AI33" s="35">
        <f>JRC_EU28_CFENE!AI33-UK_CFENE!AH33</f>
        <v>0</v>
      </c>
      <c r="AJ33" s="35">
        <f>JRC_EU28_CFENE!AJ33-UK_CFENE!AI33</f>
        <v>0</v>
      </c>
      <c r="AK33" s="35">
        <f>JRC_EU28_CFENE!AK33-UK_CFENE!AJ33</f>
        <v>0</v>
      </c>
      <c r="AL33" s="35">
        <f>JRC_EU28_CFENE!AL33-UK_CFENE!AK33</f>
        <v>0</v>
      </c>
      <c r="AM33" s="35">
        <f>JRC_EU28_CFENE!AM33-UK_CFENE!AL33</f>
        <v>0</v>
      </c>
      <c r="AN33" s="35">
        <f>JRC_EU28_CFENE!AN33-UK_CFENE!AM33</f>
        <v>0</v>
      </c>
      <c r="AO33" s="35">
        <f>JRC_EU28_CFENE!AO33-UK_CFENE!AN33</f>
        <v>0</v>
      </c>
      <c r="AP33" s="35">
        <f>JRC_EU28_CFENE!AP33-UK_CFENE!AO33</f>
        <v>0</v>
      </c>
      <c r="AQ33" s="35">
        <f>JRC_EU28_CFENE!AQ33-UK_CFENE!AP33</f>
        <v>0</v>
      </c>
      <c r="AR33" s="35">
        <f>JRC_EU28_CFENE!AR33-UK_CFENE!AQ33</f>
        <v>0</v>
      </c>
      <c r="AS33" s="35">
        <f>JRC_EU28_CFENE!AS33-UK_CFENE!AR33</f>
        <v>0</v>
      </c>
      <c r="AT33" s="35">
        <f>JRC_EU28_CFENE!AT33-UK_CFENE!AS33</f>
        <v>0</v>
      </c>
      <c r="AU33" s="35">
        <f>JRC_EU28_CFENE!AU33-UK_CFENE!AT33</f>
        <v>0</v>
      </c>
      <c r="AV33" s="35">
        <f>JRC_EU28_CFENE!AV33-UK_CFENE!AU33</f>
        <v>0</v>
      </c>
      <c r="AW33" s="35">
        <f>JRC_EU28_CFENE!AW33-UK_CFENE!AV33</f>
        <v>0</v>
      </c>
      <c r="AX33" s="35">
        <f>JRC_EU28_CFENE!AX33-UK_CFENE!AW33</f>
        <v>0</v>
      </c>
      <c r="AY33" s="35">
        <f>JRC_EU28_CFENE!AY33-UK_CFENE!AX33</f>
        <v>0</v>
      </c>
      <c r="AZ33" s="35">
        <f>JRC_EU28_CFENE!AZ33-UK_CFENE!AY33</f>
        <v>0</v>
      </c>
      <c r="BA33" s="35">
        <f>JRC_EU28_CFENE!BA33-UK_CFENE!AZ33</f>
        <v>0</v>
      </c>
      <c r="BB33" s="36">
        <f>JRC_EU28_CFENE!BB33-UK_CFENE!BA33</f>
        <v>0</v>
      </c>
    </row>
    <row r="34" spans="1:54" x14ac:dyDescent="0.35">
      <c r="A34" s="27" t="s">
        <v>274</v>
      </c>
      <c r="B34" s="61" t="s">
        <v>16</v>
      </c>
      <c r="C34" s="28" t="s">
        <v>275</v>
      </c>
      <c r="D34" s="29">
        <f>JRC_EU28_CFENE!D34-UK_CFENE!C34</f>
        <v>19118.759379077092</v>
      </c>
      <c r="E34" s="30">
        <f>JRC_EU28_CFENE!E34-UK_CFENE!D34</f>
        <v>18998.325960000006</v>
      </c>
      <c r="F34" s="30">
        <f>JRC_EU28_CFENE!F34-UK_CFENE!E34</f>
        <v>18758.158449999992</v>
      </c>
      <c r="G34" s="30">
        <f>JRC_EU28_CFENE!G34-UK_CFENE!F34</f>
        <v>18875.567849999996</v>
      </c>
      <c r="H34" s="30">
        <f>JRC_EU28_CFENE!H34-UK_CFENE!G34</f>
        <v>18981.678509999994</v>
      </c>
      <c r="I34" s="30">
        <f>JRC_EU28_CFENE!I34-UK_CFENE!H34</f>
        <v>19205.885125251247</v>
      </c>
      <c r="J34" s="30">
        <f>JRC_EU28_CFENE!J34-UK_CFENE!I34</f>
        <v>18506.015950000001</v>
      </c>
      <c r="K34" s="30">
        <f>JRC_EU28_CFENE!K34-UK_CFENE!J34</f>
        <v>18039.140179999999</v>
      </c>
      <c r="L34" s="30">
        <f>JRC_EU28_CFENE!L34-UK_CFENE!K34</f>
        <v>17836.922929999997</v>
      </c>
      <c r="M34" s="30">
        <f>JRC_EU28_CFENE!M34-UK_CFENE!L34</f>
        <v>17533.396659999999</v>
      </c>
      <c r="N34" s="30">
        <f>JRC_EU28_CFENE!N34-UK_CFENE!M34</f>
        <v>17856.322950609196</v>
      </c>
      <c r="O34" s="30">
        <f>JRC_EU28_CFENE!O34-UK_CFENE!N34</f>
        <v>16978.669396442707</v>
      </c>
      <c r="P34" s="30">
        <f>JRC_EU28_CFENE!P34-UK_CFENE!O34</f>
        <v>16601.479831911845</v>
      </c>
      <c r="Q34" s="30">
        <f>JRC_EU28_CFENE!Q34-UK_CFENE!P34</f>
        <v>16594.132809145332</v>
      </c>
      <c r="R34" s="30">
        <f>JRC_EU28_CFENE!R34-UK_CFENE!Q34</f>
        <v>15982.264884824408</v>
      </c>
      <c r="S34" s="30">
        <f>JRC_EU28_CFENE!S34-UK_CFENE!R34</f>
        <v>15992.245083275153</v>
      </c>
      <c r="T34" s="30">
        <f>JRC_EU28_CFENE!T34-UK_CFENE!S34</f>
        <v>16339.88159121639</v>
      </c>
      <c r="U34" s="30">
        <f>JRC_EU28_CFENE!U34-UK_CFENE!T34</f>
        <v>16645.451634522691</v>
      </c>
      <c r="V34" s="30">
        <f>JRC_EU28_CFENE!V34-UK_CFENE!U34</f>
        <v>16541.803012171171</v>
      </c>
      <c r="W34" s="30">
        <f>JRC_EU28_CFENE!W34-UK_CFENE!V34</f>
        <v>16434.649918343417</v>
      </c>
      <c r="X34" s="30">
        <f>JRC_EU28_CFENE!X34-UK_CFENE!W34</f>
        <v>16163.101970829472</v>
      </c>
      <c r="Y34" s="30">
        <f>JRC_EU28_CFENE!Y34-UK_CFENE!X34</f>
        <v>15810.355340587113</v>
      </c>
      <c r="Z34" s="30">
        <f>JRC_EU28_CFENE!Z34-UK_CFENE!Y34</f>
        <v>15456.958573843278</v>
      </c>
      <c r="AA34" s="30">
        <f>JRC_EU28_CFENE!AA34-UK_CFENE!Z34</f>
        <v>14644.991235558926</v>
      </c>
      <c r="AB34" s="30">
        <f>JRC_EU28_CFENE!AB34-UK_CFENE!AA34</f>
        <v>14481.485012233992</v>
      </c>
      <c r="AC34" s="30">
        <f>JRC_EU28_CFENE!AC34-UK_CFENE!AB34</f>
        <v>14308.027822576541</v>
      </c>
      <c r="AD34" s="30">
        <f>JRC_EU28_CFENE!AD34-UK_CFENE!AC34</f>
        <v>14205.502591519773</v>
      </c>
      <c r="AE34" s="30">
        <f>JRC_EU28_CFENE!AE34-UK_CFENE!AD34</f>
        <v>13758.492778148495</v>
      </c>
      <c r="AF34" s="30">
        <f>JRC_EU28_CFENE!AF34-UK_CFENE!AE34</f>
        <v>13832.161767463651</v>
      </c>
      <c r="AG34" s="30">
        <f>JRC_EU28_CFENE!AG34-UK_CFENE!AF34</f>
        <v>13751.904018915482</v>
      </c>
      <c r="AH34" s="30">
        <f>JRC_EU28_CFENE!AH34-UK_CFENE!AG34</f>
        <v>13695.185315540939</v>
      </c>
      <c r="AI34" s="30">
        <f>JRC_EU28_CFENE!AI34-UK_CFENE!AH34</f>
        <v>13751.510796605528</v>
      </c>
      <c r="AJ34" s="30">
        <f>JRC_EU28_CFENE!AJ34-UK_CFENE!AI34</f>
        <v>13672.478058189865</v>
      </c>
      <c r="AK34" s="30">
        <f>JRC_EU28_CFENE!AK34-UK_CFENE!AJ34</f>
        <v>13563.765447154521</v>
      </c>
      <c r="AL34" s="30">
        <f>JRC_EU28_CFENE!AL34-UK_CFENE!AK34</f>
        <v>13442.366876905116</v>
      </c>
      <c r="AM34" s="30">
        <f>JRC_EU28_CFENE!AM34-UK_CFENE!AL34</f>
        <v>13303.826854048722</v>
      </c>
      <c r="AN34" s="30">
        <f>JRC_EU28_CFENE!AN34-UK_CFENE!AM34</f>
        <v>13180.70961731205</v>
      </c>
      <c r="AO34" s="30">
        <f>JRC_EU28_CFENE!AO34-UK_CFENE!AN34</f>
        <v>13031.142270926193</v>
      </c>
      <c r="AP34" s="30">
        <f>JRC_EU28_CFENE!AP34-UK_CFENE!AO34</f>
        <v>12884.27262990871</v>
      </c>
      <c r="AQ34" s="30">
        <f>JRC_EU28_CFENE!AQ34-UK_CFENE!AP34</f>
        <v>12722.750031718242</v>
      </c>
      <c r="AR34" s="30">
        <f>JRC_EU28_CFENE!AR34-UK_CFENE!AQ34</f>
        <v>12560.352840678868</v>
      </c>
      <c r="AS34" s="30">
        <f>JRC_EU28_CFENE!AS34-UK_CFENE!AR34</f>
        <v>12415.888880442333</v>
      </c>
      <c r="AT34" s="30">
        <f>JRC_EU28_CFENE!AT34-UK_CFENE!AS34</f>
        <v>12246.849876370601</v>
      </c>
      <c r="AU34" s="30">
        <f>JRC_EU28_CFENE!AU34-UK_CFENE!AT34</f>
        <v>12066.227233781079</v>
      </c>
      <c r="AV34" s="30">
        <f>JRC_EU28_CFENE!AV34-UK_CFENE!AU34</f>
        <v>11888.172995130832</v>
      </c>
      <c r="AW34" s="30">
        <f>JRC_EU28_CFENE!AW34-UK_CFENE!AV34</f>
        <v>11714.397070979008</v>
      </c>
      <c r="AX34" s="30">
        <f>JRC_EU28_CFENE!AX34-UK_CFENE!AW34</f>
        <v>11556.993104776046</v>
      </c>
      <c r="AY34" s="30">
        <f>JRC_EU28_CFENE!AY34-UK_CFENE!AX34</f>
        <v>11384.943211438029</v>
      </c>
      <c r="AZ34" s="30">
        <f>JRC_EU28_CFENE!AZ34-UK_CFENE!AY34</f>
        <v>11240.655018714155</v>
      </c>
      <c r="BA34" s="30">
        <f>JRC_EU28_CFENE!BA34-UK_CFENE!AZ34</f>
        <v>11085.783219883968</v>
      </c>
      <c r="BB34" s="31">
        <f>JRC_EU28_CFENE!BB34-UK_CFENE!BA34</f>
        <v>10926.743487291367</v>
      </c>
    </row>
    <row r="35" spans="1:54" x14ac:dyDescent="0.35">
      <c r="A35" s="27" t="s">
        <v>276</v>
      </c>
      <c r="B35" s="61"/>
      <c r="C35" s="28" t="s">
        <v>277</v>
      </c>
      <c r="D35" s="29">
        <f>JRC_EU28_CFENE!D35-UK_CFENE!C35</f>
        <v>111743.47424898346</v>
      </c>
      <c r="E35" s="30">
        <f>JRC_EU28_CFENE!E35-UK_CFENE!D35</f>
        <v>110089.88848999998</v>
      </c>
      <c r="F35" s="30">
        <f>JRC_EU28_CFENE!F35-UK_CFENE!E35</f>
        <v>108344.13680999997</v>
      </c>
      <c r="G35" s="30">
        <f>JRC_EU28_CFENE!G35-UK_CFENE!F35</f>
        <v>104479.58691000001</v>
      </c>
      <c r="H35" s="30">
        <f>JRC_EU28_CFENE!H35-UK_CFENE!G35</f>
        <v>101201.66727000001</v>
      </c>
      <c r="I35" s="30">
        <f>JRC_EU28_CFENE!I35-UK_CFENE!H35</f>
        <v>96636.239843111907</v>
      </c>
      <c r="J35" s="30">
        <f>JRC_EU28_CFENE!J35-UK_CFENE!I35</f>
        <v>93255.81382000001</v>
      </c>
      <c r="K35" s="30">
        <f>JRC_EU28_CFENE!K35-UK_CFENE!J35</f>
        <v>90076.487559999994</v>
      </c>
      <c r="L35" s="30">
        <f>JRC_EU28_CFENE!L35-UK_CFENE!K35</f>
        <v>85171.18707999996</v>
      </c>
      <c r="M35" s="30">
        <f>JRC_EU28_CFENE!M35-UK_CFENE!L35</f>
        <v>81828.78389999998</v>
      </c>
      <c r="N35" s="30">
        <f>JRC_EU28_CFENE!N35-UK_CFENE!M35</f>
        <v>77083.992938679992</v>
      </c>
      <c r="O35" s="30">
        <f>JRC_EU28_CFENE!O35-UK_CFENE!N35</f>
        <v>73817.224973562727</v>
      </c>
      <c r="P35" s="30">
        <f>JRC_EU28_CFENE!P35-UK_CFENE!O35</f>
        <v>69220.372079022229</v>
      </c>
      <c r="Q35" s="30">
        <f>JRC_EU28_CFENE!Q35-UK_CFENE!P35</f>
        <v>66812.33068657777</v>
      </c>
      <c r="R35" s="30">
        <f>JRC_EU28_CFENE!R35-UK_CFENE!Q35</f>
        <v>66805.691452569023</v>
      </c>
      <c r="S35" s="30">
        <f>JRC_EU28_CFENE!S35-UK_CFENE!R35</f>
        <v>65220.019202849959</v>
      </c>
      <c r="T35" s="30">
        <f>JRC_EU28_CFENE!T35-UK_CFENE!S35</f>
        <v>65007.415527857287</v>
      </c>
      <c r="U35" s="30">
        <f>JRC_EU28_CFENE!U35-UK_CFENE!T35</f>
        <v>64531.371912083821</v>
      </c>
      <c r="V35" s="30">
        <f>JRC_EU28_CFENE!V35-UK_CFENE!U35</f>
        <v>63419.901989868362</v>
      </c>
      <c r="W35" s="30">
        <f>JRC_EU28_CFENE!W35-UK_CFENE!V35</f>
        <v>62227.432164360733</v>
      </c>
      <c r="X35" s="30">
        <f>JRC_EU28_CFENE!X35-UK_CFENE!W35</f>
        <v>60947.390690095432</v>
      </c>
      <c r="Y35" s="30">
        <f>JRC_EU28_CFENE!Y35-UK_CFENE!X35</f>
        <v>59581.883611756319</v>
      </c>
      <c r="Z35" s="30">
        <f>JRC_EU28_CFENE!Z35-UK_CFENE!Y35</f>
        <v>58331.232106702955</v>
      </c>
      <c r="AA35" s="30">
        <f>JRC_EU28_CFENE!AA35-UK_CFENE!Z35</f>
        <v>57094.315388118397</v>
      </c>
      <c r="AB35" s="30">
        <f>JRC_EU28_CFENE!AB35-UK_CFENE!AA35</f>
        <v>56013.770041609583</v>
      </c>
      <c r="AC35" s="30">
        <f>JRC_EU28_CFENE!AC35-UK_CFENE!AB35</f>
        <v>55142.318775992593</v>
      </c>
      <c r="AD35" s="30">
        <f>JRC_EU28_CFENE!AD35-UK_CFENE!AC35</f>
        <v>54502.121674689268</v>
      </c>
      <c r="AE35" s="30">
        <f>JRC_EU28_CFENE!AE35-UK_CFENE!AD35</f>
        <v>54022.115478149688</v>
      </c>
      <c r="AF35" s="30">
        <f>JRC_EU28_CFENE!AF35-UK_CFENE!AE35</f>
        <v>53746.443925288913</v>
      </c>
      <c r="AG35" s="30">
        <f>JRC_EU28_CFENE!AG35-UK_CFENE!AF35</f>
        <v>53555.87806034596</v>
      </c>
      <c r="AH35" s="30">
        <f>JRC_EU28_CFENE!AH35-UK_CFENE!AG35</f>
        <v>53405.757215363243</v>
      </c>
      <c r="AI35" s="30">
        <f>JRC_EU28_CFENE!AI35-UK_CFENE!AH35</f>
        <v>53280.04361009803</v>
      </c>
      <c r="AJ35" s="30">
        <f>JRC_EU28_CFENE!AJ35-UK_CFENE!AI35</f>
        <v>53111.460408044411</v>
      </c>
      <c r="AK35" s="30">
        <f>JRC_EU28_CFENE!AK35-UK_CFENE!AJ35</f>
        <v>52886.868855376117</v>
      </c>
      <c r="AL35" s="30">
        <f>JRC_EU28_CFENE!AL35-UK_CFENE!AK35</f>
        <v>52611.385194406554</v>
      </c>
      <c r="AM35" s="30">
        <f>JRC_EU28_CFENE!AM35-UK_CFENE!AL35</f>
        <v>52283.318853373814</v>
      </c>
      <c r="AN35" s="30">
        <f>JRC_EU28_CFENE!AN35-UK_CFENE!AM35</f>
        <v>51906.567697760249</v>
      </c>
      <c r="AO35" s="30">
        <f>JRC_EU28_CFENE!AO35-UK_CFENE!AN35</f>
        <v>51489.007837765421</v>
      </c>
      <c r="AP35" s="30">
        <f>JRC_EU28_CFENE!AP35-UK_CFENE!AO35</f>
        <v>51037.646252889746</v>
      </c>
      <c r="AQ35" s="30">
        <f>JRC_EU28_CFENE!AQ35-UK_CFENE!AP35</f>
        <v>50558.429277507217</v>
      </c>
      <c r="AR35" s="30">
        <f>JRC_EU28_CFENE!AR35-UK_CFENE!AQ35</f>
        <v>50065.153854615579</v>
      </c>
      <c r="AS35" s="30">
        <f>JRC_EU28_CFENE!AS35-UK_CFENE!AR35</f>
        <v>49584.699349894538</v>
      </c>
      <c r="AT35" s="30">
        <f>JRC_EU28_CFENE!AT35-UK_CFENE!AS35</f>
        <v>49096.662224449305</v>
      </c>
      <c r="AU35" s="30">
        <f>JRC_EU28_CFENE!AU35-UK_CFENE!AT35</f>
        <v>48616.81306534016</v>
      </c>
      <c r="AV35" s="30">
        <f>JRC_EU28_CFENE!AV35-UK_CFENE!AU35</f>
        <v>48136.921945381502</v>
      </c>
      <c r="AW35" s="30">
        <f>JRC_EU28_CFENE!AW35-UK_CFENE!AV35</f>
        <v>47687.681076345732</v>
      </c>
      <c r="AX35" s="30">
        <f>JRC_EU28_CFENE!AX35-UK_CFENE!AW35</f>
        <v>47260.438985770168</v>
      </c>
      <c r="AY35" s="30">
        <f>JRC_EU28_CFENE!AY35-UK_CFENE!AX35</f>
        <v>46864.286893571698</v>
      </c>
      <c r="AZ35" s="30">
        <f>JRC_EU28_CFENE!AZ35-UK_CFENE!AY35</f>
        <v>46500.843039990919</v>
      </c>
      <c r="BA35" s="30">
        <f>JRC_EU28_CFENE!BA35-UK_CFENE!AZ35</f>
        <v>46186.491769136293</v>
      </c>
      <c r="BB35" s="31">
        <f>JRC_EU28_CFENE!BB35-UK_CFENE!BA35</f>
        <v>45917.583997573216</v>
      </c>
    </row>
    <row r="36" spans="1:54" x14ac:dyDescent="0.35">
      <c r="A36" s="32" t="s">
        <v>278</v>
      </c>
      <c r="B36" s="61" t="s">
        <v>13</v>
      </c>
      <c r="C36" s="33" t="s">
        <v>279</v>
      </c>
      <c r="D36" s="34">
        <f>JRC_EU28_CFENE!D36-UK_CFENE!C36</f>
        <v>111623.76468787958</v>
      </c>
      <c r="E36" s="35">
        <f>JRC_EU28_CFENE!E36-UK_CFENE!D36</f>
        <v>109974.97936999999</v>
      </c>
      <c r="F36" s="35">
        <f>JRC_EU28_CFENE!F36-UK_CFENE!E36</f>
        <v>108227.62552999998</v>
      </c>
      <c r="G36" s="35">
        <f>JRC_EU28_CFENE!G36-UK_CFENE!F36</f>
        <v>104371.76125000001</v>
      </c>
      <c r="H36" s="35">
        <f>JRC_EU28_CFENE!H36-UK_CFENE!G36</f>
        <v>101091.96779</v>
      </c>
      <c r="I36" s="35">
        <f>JRC_EU28_CFENE!I36-UK_CFENE!H36</f>
        <v>96503.41849221896</v>
      </c>
      <c r="J36" s="35">
        <f>JRC_EU28_CFENE!J36-UK_CFENE!I36</f>
        <v>93148.035369999998</v>
      </c>
      <c r="K36" s="35">
        <f>JRC_EU28_CFENE!K36-UK_CFENE!J36</f>
        <v>89955.844179999985</v>
      </c>
      <c r="L36" s="35">
        <f>JRC_EU28_CFENE!L36-UK_CFENE!K36</f>
        <v>85027.335409999956</v>
      </c>
      <c r="M36" s="35">
        <f>JRC_EU28_CFENE!M36-UK_CFENE!L36</f>
        <v>81719.940899999972</v>
      </c>
      <c r="N36" s="35">
        <f>JRC_EU28_CFENE!N36-UK_CFENE!M36</f>
        <v>76984.724474110626</v>
      </c>
      <c r="O36" s="35">
        <f>JRC_EU28_CFENE!O36-UK_CFENE!N36</f>
        <v>73726.466018025618</v>
      </c>
      <c r="P36" s="35">
        <f>JRC_EU28_CFENE!P36-UK_CFENE!O36</f>
        <v>69144.180206752004</v>
      </c>
      <c r="Q36" s="35">
        <f>JRC_EU28_CFENE!Q36-UK_CFENE!P36</f>
        <v>66742.396594416365</v>
      </c>
      <c r="R36" s="35">
        <f>JRC_EU28_CFENE!R36-UK_CFENE!Q36</f>
        <v>66743.066095072325</v>
      </c>
      <c r="S36" s="35">
        <f>JRC_EU28_CFENE!S36-UK_CFENE!R36</f>
        <v>65156.414555063333</v>
      </c>
      <c r="T36" s="35">
        <f>JRC_EU28_CFENE!T36-UK_CFENE!S36</f>
        <v>64940.08822028889</v>
      </c>
      <c r="U36" s="35">
        <f>JRC_EU28_CFENE!U36-UK_CFENE!T36</f>
        <v>64461.502279868393</v>
      </c>
      <c r="V36" s="35">
        <f>JRC_EU28_CFENE!V36-UK_CFENE!U36</f>
        <v>63347.358305570015</v>
      </c>
      <c r="W36" s="35">
        <f>JRC_EU28_CFENE!W36-UK_CFENE!V36</f>
        <v>62152.371614417578</v>
      </c>
      <c r="X36" s="35">
        <f>JRC_EU28_CFENE!X36-UK_CFENE!W36</f>
        <v>60870.028597267097</v>
      </c>
      <c r="Y36" s="35">
        <f>JRC_EU28_CFENE!Y36-UK_CFENE!X36</f>
        <v>59502.399038355885</v>
      </c>
      <c r="Z36" s="35">
        <f>JRC_EU28_CFENE!Z36-UK_CFENE!Y36</f>
        <v>58249.604937624215</v>
      </c>
      <c r="AA36" s="35">
        <f>JRC_EU28_CFENE!AA36-UK_CFENE!Z36</f>
        <v>57010.841947419569</v>
      </c>
      <c r="AB36" s="35">
        <f>JRC_EU28_CFENE!AB36-UK_CFENE!AA36</f>
        <v>55928.407087867745</v>
      </c>
      <c r="AC36" s="35">
        <f>JRC_EU28_CFENE!AC36-UK_CFENE!AB36</f>
        <v>55055.426771083949</v>
      </c>
      <c r="AD36" s="35">
        <f>JRC_EU28_CFENE!AD36-UK_CFENE!AC36</f>
        <v>54413.662224055675</v>
      </c>
      <c r="AE36" s="35">
        <f>JRC_EU28_CFENE!AE36-UK_CFENE!AD36</f>
        <v>53931.937866999171</v>
      </c>
      <c r="AF36" s="35">
        <f>JRC_EU28_CFENE!AF36-UK_CFENE!AE36</f>
        <v>53654.358544598828</v>
      </c>
      <c r="AG36" s="35">
        <f>JRC_EU28_CFENE!AG36-UK_CFENE!AF36</f>
        <v>53461.733957715645</v>
      </c>
      <c r="AH36" s="35">
        <f>JRC_EU28_CFENE!AH36-UK_CFENE!AG36</f>
        <v>53309.552915225169</v>
      </c>
      <c r="AI36" s="35">
        <f>JRC_EU28_CFENE!AI36-UK_CFENE!AH36</f>
        <v>53181.805562481502</v>
      </c>
      <c r="AJ36" s="35">
        <f>JRC_EU28_CFENE!AJ36-UK_CFENE!AI36</f>
        <v>53011.158349022124</v>
      </c>
      <c r="AK36" s="35">
        <f>JRC_EU28_CFENE!AK36-UK_CFENE!AJ36</f>
        <v>52784.697928729562</v>
      </c>
      <c r="AL36" s="35">
        <f>JRC_EU28_CFENE!AL36-UK_CFENE!AK36</f>
        <v>52507.418136959677</v>
      </c>
      <c r="AM36" s="35">
        <f>JRC_EU28_CFENE!AM36-UK_CFENE!AL36</f>
        <v>52177.710243388938</v>
      </c>
      <c r="AN36" s="35">
        <f>JRC_EU28_CFENE!AN36-UK_CFENE!AM36</f>
        <v>51799.400493288849</v>
      </c>
      <c r="AO36" s="35">
        <f>JRC_EU28_CFENE!AO36-UK_CFENE!AN36</f>
        <v>51380.343697498887</v>
      </c>
      <c r="AP36" s="35">
        <f>JRC_EU28_CFENE!AP36-UK_CFENE!AO36</f>
        <v>50927.483586922623</v>
      </c>
      <c r="AQ36" s="35">
        <f>JRC_EU28_CFENE!AQ36-UK_CFENE!AP36</f>
        <v>50446.928285817419</v>
      </c>
      <c r="AR36" s="35">
        <f>JRC_EU28_CFENE!AR36-UK_CFENE!AQ36</f>
        <v>49952.330521174474</v>
      </c>
      <c r="AS36" s="35">
        <f>JRC_EU28_CFENE!AS36-UK_CFENE!AR36</f>
        <v>49470.559126982022</v>
      </c>
      <c r="AT36" s="35">
        <f>JRC_EU28_CFENE!AT36-UK_CFENE!AS36</f>
        <v>48981.210447963778</v>
      </c>
      <c r="AU36" s="35">
        <f>JRC_EU28_CFENE!AU36-UK_CFENE!AT36</f>
        <v>48500.129719148135</v>
      </c>
      <c r="AV36" s="35">
        <f>JRC_EU28_CFENE!AV36-UK_CFENE!AU36</f>
        <v>48019.122678278138</v>
      </c>
      <c r="AW36" s="35">
        <f>JRC_EU28_CFENE!AW36-UK_CFENE!AV36</f>
        <v>47568.684367362497</v>
      </c>
      <c r="AX36" s="35">
        <f>JRC_EU28_CFENE!AX36-UK_CFENE!AW36</f>
        <v>47140.397278371267</v>
      </c>
      <c r="AY36" s="35">
        <f>JRC_EU28_CFENE!AY36-UK_CFENE!AX36</f>
        <v>46743.696298421972</v>
      </c>
      <c r="AZ36" s="35">
        <f>JRC_EU28_CFENE!AZ36-UK_CFENE!AY36</f>
        <v>46379.556910547573</v>
      </c>
      <c r="BA36" s="35">
        <f>JRC_EU28_CFENE!BA36-UK_CFENE!AZ36</f>
        <v>46064.996280696439</v>
      </c>
      <c r="BB36" s="36">
        <f>JRC_EU28_CFENE!BB36-UK_CFENE!BA36</f>
        <v>45796.165319469226</v>
      </c>
    </row>
    <row r="37" spans="1:54" x14ac:dyDescent="0.35">
      <c r="A37" s="32" t="s">
        <v>280</v>
      </c>
      <c r="B37" s="61" t="s">
        <v>14</v>
      </c>
      <c r="C37" s="33" t="s">
        <v>281</v>
      </c>
      <c r="D37" s="34">
        <f>JRC_EU28_CFENE!D37-UK_CFENE!C37</f>
        <v>119.70956110390711</v>
      </c>
      <c r="E37" s="35">
        <f>JRC_EU28_CFENE!E37-UK_CFENE!D37</f>
        <v>114.90912</v>
      </c>
      <c r="F37" s="35">
        <f>JRC_EU28_CFENE!F37-UK_CFENE!E37</f>
        <v>116.51127999999997</v>
      </c>
      <c r="G37" s="35">
        <f>JRC_EU28_CFENE!G37-UK_CFENE!F37</f>
        <v>107.82566</v>
      </c>
      <c r="H37" s="35">
        <f>JRC_EU28_CFENE!H37-UK_CFENE!G37</f>
        <v>109.69947999999998</v>
      </c>
      <c r="I37" s="35">
        <f>JRC_EU28_CFENE!I37-UK_CFENE!H37</f>
        <v>132.82135089294417</v>
      </c>
      <c r="J37" s="35">
        <f>JRC_EU28_CFENE!J37-UK_CFENE!I37</f>
        <v>107.77844999999996</v>
      </c>
      <c r="K37" s="35">
        <f>JRC_EU28_CFENE!K37-UK_CFENE!J37</f>
        <v>120.64337999999992</v>
      </c>
      <c r="L37" s="35">
        <f>JRC_EU28_CFENE!L37-UK_CFENE!K37</f>
        <v>143.85167000000004</v>
      </c>
      <c r="M37" s="35">
        <f>JRC_EU28_CFENE!M37-UK_CFENE!L37</f>
        <v>108.84299999999999</v>
      </c>
      <c r="N37" s="35">
        <f>JRC_EU28_CFENE!N37-UK_CFENE!M37</f>
        <v>99.268464569355544</v>
      </c>
      <c r="O37" s="35">
        <f>JRC_EU28_CFENE!O37-UK_CFENE!N37</f>
        <v>90.758955537104697</v>
      </c>
      <c r="P37" s="35">
        <f>JRC_EU28_CFENE!P37-UK_CFENE!O37</f>
        <v>76.191872270217374</v>
      </c>
      <c r="Q37" s="35">
        <f>JRC_EU28_CFENE!Q37-UK_CFENE!P37</f>
        <v>69.934092161396734</v>
      </c>
      <c r="R37" s="35">
        <f>JRC_EU28_CFENE!R37-UK_CFENE!Q37</f>
        <v>62.625357496689574</v>
      </c>
      <c r="S37" s="35">
        <f>JRC_EU28_CFENE!S37-UK_CFENE!R37</f>
        <v>63.604647786617136</v>
      </c>
      <c r="T37" s="35">
        <f>JRC_EU28_CFENE!T37-UK_CFENE!S37</f>
        <v>67.327307568400926</v>
      </c>
      <c r="U37" s="35">
        <f>JRC_EU28_CFENE!U37-UK_CFENE!T37</f>
        <v>69.869632215414441</v>
      </c>
      <c r="V37" s="35">
        <f>JRC_EU28_CFENE!V37-UK_CFENE!U37</f>
        <v>72.543684298333346</v>
      </c>
      <c r="W37" s="35">
        <f>JRC_EU28_CFENE!W37-UK_CFENE!V37</f>
        <v>75.060549943157142</v>
      </c>
      <c r="X37" s="35">
        <f>JRC_EU28_CFENE!X37-UK_CFENE!W37</f>
        <v>77.362092828336387</v>
      </c>
      <c r="Y37" s="35">
        <f>JRC_EU28_CFENE!Y37-UK_CFENE!X37</f>
        <v>79.484573400433135</v>
      </c>
      <c r="Z37" s="35">
        <f>JRC_EU28_CFENE!Z37-UK_CFENE!Y37</f>
        <v>81.627169078752786</v>
      </c>
      <c r="AA37" s="35">
        <f>JRC_EU28_CFENE!AA37-UK_CFENE!Z37</f>
        <v>83.473440698831496</v>
      </c>
      <c r="AB37" s="35">
        <f>JRC_EU28_CFENE!AB37-UK_CFENE!AA37</f>
        <v>85.362953741835867</v>
      </c>
      <c r="AC37" s="35">
        <f>JRC_EU28_CFENE!AC37-UK_CFENE!AB37</f>
        <v>86.892004908639962</v>
      </c>
      <c r="AD37" s="35">
        <f>JRC_EU28_CFENE!AD37-UK_CFENE!AC37</f>
        <v>88.45945063358981</v>
      </c>
      <c r="AE37" s="35">
        <f>JRC_EU28_CFENE!AE37-UK_CFENE!AD37</f>
        <v>90.17761115052096</v>
      </c>
      <c r="AF37" s="35">
        <f>JRC_EU28_CFENE!AF37-UK_CFENE!AE37</f>
        <v>92.085380690083838</v>
      </c>
      <c r="AG37" s="35">
        <f>JRC_EU28_CFENE!AG37-UK_CFENE!AF37</f>
        <v>94.144102630316837</v>
      </c>
      <c r="AH37" s="35">
        <f>JRC_EU28_CFENE!AH37-UK_CFENE!AG37</f>
        <v>96.204300138075453</v>
      </c>
      <c r="AI37" s="35">
        <f>JRC_EU28_CFENE!AI37-UK_CFENE!AH37</f>
        <v>98.238047616526785</v>
      </c>
      <c r="AJ37" s="35">
        <f>JRC_EU28_CFENE!AJ37-UK_CFENE!AI37</f>
        <v>100.3020590222839</v>
      </c>
      <c r="AK37" s="35">
        <f>JRC_EU28_CFENE!AK37-UK_CFENE!AJ37</f>
        <v>102.17092664654686</v>
      </c>
      <c r="AL37" s="35">
        <f>JRC_EU28_CFENE!AL37-UK_CFENE!AK37</f>
        <v>103.96705744687981</v>
      </c>
      <c r="AM37" s="35">
        <f>JRC_EU28_CFENE!AM37-UK_CFENE!AL37</f>
        <v>105.60860998487853</v>
      </c>
      <c r="AN37" s="35">
        <f>JRC_EU28_CFENE!AN37-UK_CFENE!AM37</f>
        <v>107.16720447140108</v>
      </c>
      <c r="AO37" s="35">
        <f>JRC_EU28_CFENE!AO37-UK_CFENE!AN37</f>
        <v>108.66414026654066</v>
      </c>
      <c r="AP37" s="35">
        <f>JRC_EU28_CFENE!AP37-UK_CFENE!AO37</f>
        <v>110.16266596712498</v>
      </c>
      <c r="AQ37" s="35">
        <f>JRC_EU28_CFENE!AQ37-UK_CFENE!AP37</f>
        <v>111.5009916897948</v>
      </c>
      <c r="AR37" s="35">
        <f>JRC_EU28_CFENE!AR37-UK_CFENE!AQ37</f>
        <v>112.82333344110252</v>
      </c>
      <c r="AS37" s="35">
        <f>JRC_EU28_CFENE!AS37-UK_CFENE!AR37</f>
        <v>114.14022291250991</v>
      </c>
      <c r="AT37" s="35">
        <f>JRC_EU28_CFENE!AT37-UK_CFENE!AS37</f>
        <v>115.45177648552105</v>
      </c>
      <c r="AU37" s="35">
        <f>JRC_EU28_CFENE!AU37-UK_CFENE!AT37</f>
        <v>116.68334619202352</v>
      </c>
      <c r="AV37" s="35">
        <f>JRC_EU28_CFENE!AV37-UK_CFENE!AU37</f>
        <v>117.79926710335553</v>
      </c>
      <c r="AW37" s="35">
        <f>JRC_EU28_CFENE!AW37-UK_CFENE!AV37</f>
        <v>118.99670898323583</v>
      </c>
      <c r="AX37" s="35">
        <f>JRC_EU28_CFENE!AX37-UK_CFENE!AW37</f>
        <v>120.04170739890192</v>
      </c>
      <c r="AY37" s="35">
        <f>JRC_EU28_CFENE!AY37-UK_CFENE!AX37</f>
        <v>120.59059514973015</v>
      </c>
      <c r="AZ37" s="35">
        <f>JRC_EU28_CFENE!AZ37-UK_CFENE!AY37</f>
        <v>121.28612944335055</v>
      </c>
      <c r="BA37" s="35">
        <f>JRC_EU28_CFENE!BA37-UK_CFENE!AZ37</f>
        <v>121.49548843985428</v>
      </c>
      <c r="BB37" s="36">
        <f>JRC_EU28_CFENE!BB37-UK_CFENE!BA37</f>
        <v>121.41867810398753</v>
      </c>
    </row>
    <row r="38" spans="1:54" x14ac:dyDescent="0.35">
      <c r="A38" s="27" t="s">
        <v>282</v>
      </c>
      <c r="B38" s="61" t="s">
        <v>14</v>
      </c>
      <c r="C38" s="28" t="s">
        <v>283</v>
      </c>
      <c r="D38" s="29">
        <f>JRC_EU28_CFENE!D38-UK_CFENE!C38</f>
        <v>35736.838560471006</v>
      </c>
      <c r="E38" s="30">
        <f>JRC_EU28_CFENE!E38-UK_CFENE!D38</f>
        <v>34590.074859999993</v>
      </c>
      <c r="F38" s="30">
        <f>JRC_EU28_CFENE!F38-UK_CFENE!E38</f>
        <v>34097.425049999998</v>
      </c>
      <c r="G38" s="30">
        <f>JRC_EU28_CFENE!G38-UK_CFENE!F38</f>
        <v>35305.40591999999</v>
      </c>
      <c r="H38" s="30">
        <f>JRC_EU28_CFENE!H38-UK_CFENE!G38</f>
        <v>37406.347169999994</v>
      </c>
      <c r="I38" s="30">
        <f>JRC_EU28_CFENE!I38-UK_CFENE!H38</f>
        <v>38940.506965271852</v>
      </c>
      <c r="J38" s="30">
        <f>JRC_EU28_CFENE!J38-UK_CFENE!I38</f>
        <v>40430.28265999999</v>
      </c>
      <c r="K38" s="30">
        <f>JRC_EU28_CFENE!K38-UK_CFENE!J38</f>
        <v>42170.070009999996</v>
      </c>
      <c r="L38" s="30">
        <f>JRC_EU28_CFENE!L38-UK_CFENE!K38</f>
        <v>42648.522450000004</v>
      </c>
      <c r="M38" s="30">
        <f>JRC_EU28_CFENE!M38-UK_CFENE!L38</f>
        <v>39280.133520000003</v>
      </c>
      <c r="N38" s="30">
        <f>JRC_EU28_CFENE!N38-UK_CFENE!M38</f>
        <v>39761.887385356546</v>
      </c>
      <c r="O38" s="30">
        <f>JRC_EU28_CFENE!O38-UK_CFENE!N38</f>
        <v>40324.267240210247</v>
      </c>
      <c r="P38" s="30">
        <f>JRC_EU28_CFENE!P38-UK_CFENE!O38</f>
        <v>39443.571647493394</v>
      </c>
      <c r="Q38" s="30">
        <f>JRC_EU28_CFENE!Q38-UK_CFENE!P38</f>
        <v>39311.56119729521</v>
      </c>
      <c r="R38" s="30">
        <f>JRC_EU28_CFENE!R38-UK_CFENE!Q38</f>
        <v>39608.342798121543</v>
      </c>
      <c r="S38" s="30">
        <f>JRC_EU28_CFENE!S38-UK_CFENE!R38</f>
        <v>41298.321345842814</v>
      </c>
      <c r="T38" s="30">
        <f>JRC_EU28_CFENE!T38-UK_CFENE!S38</f>
        <v>43821.434086274508</v>
      </c>
      <c r="U38" s="30">
        <f>JRC_EU28_CFENE!U38-UK_CFENE!T38</f>
        <v>45408.284820649329</v>
      </c>
      <c r="V38" s="30">
        <f>JRC_EU28_CFENE!V38-UK_CFENE!U38</f>
        <v>46979.432467004503</v>
      </c>
      <c r="W38" s="30">
        <f>JRC_EU28_CFENE!W38-UK_CFENE!V38</f>
        <v>48399.273084997221</v>
      </c>
      <c r="X38" s="30">
        <f>JRC_EU28_CFENE!X38-UK_CFENE!W38</f>
        <v>49625.078805138131</v>
      </c>
      <c r="Y38" s="30">
        <f>JRC_EU28_CFENE!Y38-UK_CFENE!X38</f>
        <v>50830.726058596134</v>
      </c>
      <c r="Z38" s="30">
        <f>JRC_EU28_CFENE!Z38-UK_CFENE!Y38</f>
        <v>51867.630335103095</v>
      </c>
      <c r="AA38" s="30">
        <f>JRC_EU28_CFENE!AA38-UK_CFENE!Z38</f>
        <v>52759.294786560728</v>
      </c>
      <c r="AB38" s="30">
        <f>JRC_EU28_CFENE!AB38-UK_CFENE!AA38</f>
        <v>53418.099641916313</v>
      </c>
      <c r="AC38" s="30">
        <f>JRC_EU28_CFENE!AC38-UK_CFENE!AB38</f>
        <v>54078.220596463114</v>
      </c>
      <c r="AD38" s="30">
        <f>JRC_EU28_CFENE!AD38-UK_CFENE!AC38</f>
        <v>54758.186411927483</v>
      </c>
      <c r="AE38" s="30">
        <f>JRC_EU28_CFENE!AE38-UK_CFENE!AD38</f>
        <v>55503.194720707143</v>
      </c>
      <c r="AF38" s="30">
        <f>JRC_EU28_CFENE!AF38-UK_CFENE!AE38</f>
        <v>56359.230105264767</v>
      </c>
      <c r="AG38" s="30">
        <f>JRC_EU28_CFENE!AG38-UK_CFENE!AF38</f>
        <v>57126.732073123218</v>
      </c>
      <c r="AH38" s="30">
        <f>JRC_EU28_CFENE!AH38-UK_CFENE!AG38</f>
        <v>57861.60341067132</v>
      </c>
      <c r="AI38" s="30">
        <f>JRC_EU28_CFENE!AI38-UK_CFENE!AH38</f>
        <v>58660.487938583865</v>
      </c>
      <c r="AJ38" s="30">
        <f>JRC_EU28_CFENE!AJ38-UK_CFENE!AI38</f>
        <v>59334.670634795315</v>
      </c>
      <c r="AK38" s="30">
        <f>JRC_EU28_CFENE!AK38-UK_CFENE!AJ38</f>
        <v>59944.879930551084</v>
      </c>
      <c r="AL38" s="30">
        <f>JRC_EU28_CFENE!AL38-UK_CFENE!AK38</f>
        <v>60453.481710760781</v>
      </c>
      <c r="AM38" s="30">
        <f>JRC_EU28_CFENE!AM38-UK_CFENE!AL38</f>
        <v>60924.907159116272</v>
      </c>
      <c r="AN38" s="30">
        <f>JRC_EU28_CFENE!AN38-UK_CFENE!AM38</f>
        <v>61437.822236722808</v>
      </c>
      <c r="AO38" s="30">
        <f>JRC_EU28_CFENE!AO38-UK_CFENE!AN38</f>
        <v>61834.217111950973</v>
      </c>
      <c r="AP38" s="30">
        <f>JRC_EU28_CFENE!AP38-UK_CFENE!AO38</f>
        <v>62309.908699143693</v>
      </c>
      <c r="AQ38" s="30">
        <f>JRC_EU28_CFENE!AQ38-UK_CFENE!AP38</f>
        <v>62667.510417369253</v>
      </c>
      <c r="AR38" s="30">
        <f>JRC_EU28_CFENE!AR38-UK_CFENE!AQ38</f>
        <v>63039.612526243145</v>
      </c>
      <c r="AS38" s="30">
        <f>JRC_EU28_CFENE!AS38-UK_CFENE!AR38</f>
        <v>63459.931532293886</v>
      </c>
      <c r="AT38" s="30">
        <f>JRC_EU28_CFENE!AT38-UK_CFENE!AS38</f>
        <v>63833.576666438006</v>
      </c>
      <c r="AU38" s="30">
        <f>JRC_EU28_CFENE!AU38-UK_CFENE!AT38</f>
        <v>64160.106433124369</v>
      </c>
      <c r="AV38" s="30">
        <f>JRC_EU28_CFENE!AV38-UK_CFENE!AU38</f>
        <v>64391.300126021408</v>
      </c>
      <c r="AW38" s="30">
        <f>JRC_EU28_CFENE!AW38-UK_CFENE!AV38</f>
        <v>64713.489320018612</v>
      </c>
      <c r="AX38" s="30">
        <f>JRC_EU28_CFENE!AX38-UK_CFENE!AW38</f>
        <v>64921.351670205215</v>
      </c>
      <c r="AY38" s="30">
        <f>JRC_EU28_CFENE!AY38-UK_CFENE!AX38</f>
        <v>64790.392256208092</v>
      </c>
      <c r="AZ38" s="30">
        <f>JRC_EU28_CFENE!AZ38-UK_CFENE!AY38</f>
        <v>64828.234424371331</v>
      </c>
      <c r="BA38" s="30">
        <f>JRC_EU28_CFENE!BA38-UK_CFENE!AZ38</f>
        <v>64458.666012710906</v>
      </c>
      <c r="BB38" s="31">
        <f>JRC_EU28_CFENE!BB38-UK_CFENE!BA38</f>
        <v>63923.590625378783</v>
      </c>
    </row>
    <row r="39" spans="1:54" x14ac:dyDescent="0.35">
      <c r="A39" s="32" t="s">
        <v>284</v>
      </c>
      <c r="B39" s="61"/>
      <c r="C39" s="33" t="s">
        <v>285</v>
      </c>
      <c r="D39" s="34">
        <f>JRC_EU28_CFENE!D39-UK_CFENE!C39</f>
        <v>120.16351973971322</v>
      </c>
      <c r="E39" s="35">
        <f>JRC_EU28_CFENE!E39-UK_CFENE!D39</f>
        <v>103.00301</v>
      </c>
      <c r="F39" s="35">
        <f>JRC_EU28_CFENE!F39-UK_CFENE!E39</f>
        <v>34.101749999999996</v>
      </c>
      <c r="G39" s="35">
        <f>JRC_EU28_CFENE!G39-UK_CFENE!F39</f>
        <v>30.900439999999985</v>
      </c>
      <c r="H39" s="35">
        <f>JRC_EU28_CFENE!H39-UK_CFENE!G39</f>
        <v>46.600149999999985</v>
      </c>
      <c r="I39" s="35">
        <f>JRC_EU28_CFENE!I39-UK_CFENE!H39</f>
        <v>14.37853893571071</v>
      </c>
      <c r="J39" s="35">
        <f>JRC_EU28_CFENE!J39-UK_CFENE!I39</f>
        <v>15.400170000000003</v>
      </c>
      <c r="K39" s="35">
        <f>JRC_EU28_CFENE!K39-UK_CFENE!J39</f>
        <v>3.10026</v>
      </c>
      <c r="L39" s="35">
        <f>JRC_EU28_CFENE!L39-UK_CFENE!K39</f>
        <v>0.99999999999999978</v>
      </c>
      <c r="M39" s="35">
        <f>JRC_EU28_CFENE!M39-UK_CFENE!L39</f>
        <v>0</v>
      </c>
      <c r="N39" s="35">
        <f>JRC_EU28_CFENE!N39-UK_CFENE!M39</f>
        <v>0</v>
      </c>
      <c r="O39" s="35">
        <f>JRC_EU28_CFENE!O39-UK_CFENE!N39</f>
        <v>0</v>
      </c>
      <c r="P39" s="35">
        <f>JRC_EU28_CFENE!P39-UK_CFENE!O39</f>
        <v>0</v>
      </c>
      <c r="Q39" s="35">
        <f>JRC_EU28_CFENE!Q39-UK_CFENE!P39</f>
        <v>0</v>
      </c>
      <c r="R39" s="35">
        <f>JRC_EU28_CFENE!R39-UK_CFENE!Q39</f>
        <v>0</v>
      </c>
      <c r="S39" s="35">
        <f>JRC_EU28_CFENE!S39-UK_CFENE!R39</f>
        <v>0</v>
      </c>
      <c r="T39" s="35">
        <f>JRC_EU28_CFENE!T39-UK_CFENE!S39</f>
        <v>0</v>
      </c>
      <c r="U39" s="35">
        <f>JRC_EU28_CFENE!U39-UK_CFENE!T39</f>
        <v>0</v>
      </c>
      <c r="V39" s="35">
        <f>JRC_EU28_CFENE!V39-UK_CFENE!U39</f>
        <v>0</v>
      </c>
      <c r="W39" s="35">
        <f>JRC_EU28_CFENE!W39-UK_CFENE!V39</f>
        <v>0</v>
      </c>
      <c r="X39" s="35">
        <f>JRC_EU28_CFENE!X39-UK_CFENE!W39</f>
        <v>0</v>
      </c>
      <c r="Y39" s="35">
        <f>JRC_EU28_CFENE!Y39-UK_CFENE!X39</f>
        <v>0</v>
      </c>
      <c r="Z39" s="35">
        <f>JRC_EU28_CFENE!Z39-UK_CFENE!Y39</f>
        <v>0</v>
      </c>
      <c r="AA39" s="35">
        <f>JRC_EU28_CFENE!AA39-UK_CFENE!Z39</f>
        <v>0</v>
      </c>
      <c r="AB39" s="35">
        <f>JRC_EU28_CFENE!AB39-UK_CFENE!AA39</f>
        <v>0</v>
      </c>
      <c r="AC39" s="35">
        <f>JRC_EU28_CFENE!AC39-UK_CFENE!AB39</f>
        <v>0</v>
      </c>
      <c r="AD39" s="35">
        <f>JRC_EU28_CFENE!AD39-UK_CFENE!AC39</f>
        <v>0</v>
      </c>
      <c r="AE39" s="35">
        <f>JRC_EU28_CFENE!AE39-UK_CFENE!AD39</f>
        <v>0</v>
      </c>
      <c r="AF39" s="35">
        <f>JRC_EU28_CFENE!AF39-UK_CFENE!AE39</f>
        <v>0</v>
      </c>
      <c r="AG39" s="35">
        <f>JRC_EU28_CFENE!AG39-UK_CFENE!AF39</f>
        <v>0</v>
      </c>
      <c r="AH39" s="35">
        <f>JRC_EU28_CFENE!AH39-UK_CFENE!AG39</f>
        <v>0</v>
      </c>
      <c r="AI39" s="35">
        <f>JRC_EU28_CFENE!AI39-UK_CFENE!AH39</f>
        <v>0</v>
      </c>
      <c r="AJ39" s="35">
        <f>JRC_EU28_CFENE!AJ39-UK_CFENE!AI39</f>
        <v>0</v>
      </c>
      <c r="AK39" s="35">
        <f>JRC_EU28_CFENE!AK39-UK_CFENE!AJ39</f>
        <v>0</v>
      </c>
      <c r="AL39" s="35">
        <f>JRC_EU28_CFENE!AL39-UK_CFENE!AK39</f>
        <v>0</v>
      </c>
      <c r="AM39" s="35">
        <f>JRC_EU28_CFENE!AM39-UK_CFENE!AL39</f>
        <v>0</v>
      </c>
      <c r="AN39" s="35">
        <f>JRC_EU28_CFENE!AN39-UK_CFENE!AM39</f>
        <v>0</v>
      </c>
      <c r="AO39" s="35">
        <f>JRC_EU28_CFENE!AO39-UK_CFENE!AN39</f>
        <v>0</v>
      </c>
      <c r="AP39" s="35">
        <f>JRC_EU28_CFENE!AP39-UK_CFENE!AO39</f>
        <v>0</v>
      </c>
      <c r="AQ39" s="35">
        <f>JRC_EU28_CFENE!AQ39-UK_CFENE!AP39</f>
        <v>0</v>
      </c>
      <c r="AR39" s="35">
        <f>JRC_EU28_CFENE!AR39-UK_CFENE!AQ39</f>
        <v>0</v>
      </c>
      <c r="AS39" s="35">
        <f>JRC_EU28_CFENE!AS39-UK_CFENE!AR39</f>
        <v>0</v>
      </c>
      <c r="AT39" s="35">
        <f>JRC_EU28_CFENE!AT39-UK_CFENE!AS39</f>
        <v>0</v>
      </c>
      <c r="AU39" s="35">
        <f>JRC_EU28_CFENE!AU39-UK_CFENE!AT39</f>
        <v>0</v>
      </c>
      <c r="AV39" s="35">
        <f>JRC_EU28_CFENE!AV39-UK_CFENE!AU39</f>
        <v>0</v>
      </c>
      <c r="AW39" s="35">
        <f>JRC_EU28_CFENE!AW39-UK_CFENE!AV39</f>
        <v>0</v>
      </c>
      <c r="AX39" s="35">
        <f>JRC_EU28_CFENE!AX39-UK_CFENE!AW39</f>
        <v>0</v>
      </c>
      <c r="AY39" s="35">
        <f>JRC_EU28_CFENE!AY39-UK_CFENE!AX39</f>
        <v>0</v>
      </c>
      <c r="AZ39" s="35">
        <f>JRC_EU28_CFENE!AZ39-UK_CFENE!AY39</f>
        <v>0</v>
      </c>
      <c r="BA39" s="35">
        <f>JRC_EU28_CFENE!BA39-UK_CFENE!AZ39</f>
        <v>0</v>
      </c>
      <c r="BB39" s="36">
        <f>JRC_EU28_CFENE!BB39-UK_CFENE!BA39</f>
        <v>0</v>
      </c>
    </row>
    <row r="40" spans="1:54" x14ac:dyDescent="0.35">
      <c r="A40" s="32" t="s">
        <v>286</v>
      </c>
      <c r="B40" s="61"/>
      <c r="C40" s="33" t="s">
        <v>287</v>
      </c>
      <c r="D40" s="34">
        <f>JRC_EU28_CFENE!D40-UK_CFENE!C40</f>
        <v>34475.611684148622</v>
      </c>
      <c r="E40" s="35">
        <f>JRC_EU28_CFENE!E40-UK_CFENE!D40</f>
        <v>33292.516530000001</v>
      </c>
      <c r="F40" s="35">
        <f>JRC_EU28_CFENE!F40-UK_CFENE!E40</f>
        <v>32839.135279999995</v>
      </c>
      <c r="G40" s="35">
        <f>JRC_EU28_CFENE!G40-UK_CFENE!F40</f>
        <v>34004.171610000005</v>
      </c>
      <c r="H40" s="35">
        <f>JRC_EU28_CFENE!H40-UK_CFENE!G40</f>
        <v>36065.166619999989</v>
      </c>
      <c r="I40" s="35">
        <f>JRC_EU28_CFENE!I40-UK_CFENE!H40</f>
        <v>37612.571984555085</v>
      </c>
      <c r="J40" s="35">
        <f>JRC_EU28_CFENE!J40-UK_CFENE!I40</f>
        <v>39086.811549999999</v>
      </c>
      <c r="K40" s="35">
        <f>JRC_EU28_CFENE!K40-UK_CFENE!J40</f>
        <v>40917.632369999999</v>
      </c>
      <c r="L40" s="35">
        <f>JRC_EU28_CFENE!L40-UK_CFENE!K40</f>
        <v>41261.795229999989</v>
      </c>
      <c r="M40" s="35">
        <f>JRC_EU28_CFENE!M40-UK_CFENE!L40</f>
        <v>37766.874090000005</v>
      </c>
      <c r="N40" s="35">
        <f>JRC_EU28_CFENE!N40-UK_CFENE!M40</f>
        <v>38260.861676707675</v>
      </c>
      <c r="O40" s="35">
        <f>JRC_EU28_CFENE!O40-UK_CFENE!N40</f>
        <v>39171.386421481155</v>
      </c>
      <c r="P40" s="35">
        <f>JRC_EU28_CFENE!P40-UK_CFENE!O40</f>
        <v>38363.052757853911</v>
      </c>
      <c r="Q40" s="35">
        <f>JRC_EU28_CFENE!Q40-UK_CFENE!P40</f>
        <v>38242.444444234432</v>
      </c>
      <c r="R40" s="35">
        <f>JRC_EU28_CFENE!R40-UK_CFENE!Q40</f>
        <v>38635.589588539136</v>
      </c>
      <c r="S40" s="35">
        <f>JRC_EU28_CFENE!S40-UK_CFENE!R40</f>
        <v>40168.04673486812</v>
      </c>
      <c r="T40" s="35">
        <f>JRC_EU28_CFENE!T40-UK_CFENE!S40</f>
        <v>42705.925565367914</v>
      </c>
      <c r="U40" s="35">
        <f>JRC_EU28_CFENE!U40-UK_CFENE!T40</f>
        <v>44347.58891009893</v>
      </c>
      <c r="V40" s="35">
        <f>JRC_EU28_CFENE!V40-UK_CFENE!U40</f>
        <v>45925.609655296255</v>
      </c>
      <c r="W40" s="35">
        <f>JRC_EU28_CFENE!W40-UK_CFENE!V40</f>
        <v>47351.939086807055</v>
      </c>
      <c r="X40" s="35">
        <f>JRC_EU28_CFENE!X40-UK_CFENE!W40</f>
        <v>48568.491848999984</v>
      </c>
      <c r="Y40" s="35">
        <f>JRC_EU28_CFENE!Y40-UK_CFENE!X40</f>
        <v>49788.084107329225</v>
      </c>
      <c r="Z40" s="35">
        <f>JRC_EU28_CFENE!Z40-UK_CFENE!Y40</f>
        <v>50837.494197413849</v>
      </c>
      <c r="AA40" s="35">
        <f>JRC_EU28_CFENE!AA40-UK_CFENE!Z40</f>
        <v>51739.408557920389</v>
      </c>
      <c r="AB40" s="35">
        <f>JRC_EU28_CFENE!AB40-UK_CFENE!AA40</f>
        <v>52405.001349581806</v>
      </c>
      <c r="AC40" s="35">
        <f>JRC_EU28_CFENE!AC40-UK_CFENE!AB40</f>
        <v>53088.321842364174</v>
      </c>
      <c r="AD40" s="35">
        <f>JRC_EU28_CFENE!AD40-UK_CFENE!AC40</f>
        <v>53754.451519519826</v>
      </c>
      <c r="AE40" s="35">
        <f>JRC_EU28_CFENE!AE40-UK_CFENE!AD40</f>
        <v>54477.215151782228</v>
      </c>
      <c r="AF40" s="35">
        <f>JRC_EU28_CFENE!AF40-UK_CFENE!AE40</f>
        <v>55305.648015341219</v>
      </c>
      <c r="AG40" s="35">
        <f>JRC_EU28_CFENE!AG40-UK_CFENE!AF40</f>
        <v>56066.048518078285</v>
      </c>
      <c r="AH40" s="35">
        <f>JRC_EU28_CFENE!AH40-UK_CFENE!AG40</f>
        <v>56832.858865919006</v>
      </c>
      <c r="AI40" s="35">
        <f>JRC_EU28_CFENE!AI40-UK_CFENE!AH40</f>
        <v>57657.802037604852</v>
      </c>
      <c r="AJ40" s="35">
        <f>JRC_EU28_CFENE!AJ40-UK_CFENE!AI40</f>
        <v>58333.274628212523</v>
      </c>
      <c r="AK40" s="35">
        <f>JRC_EU28_CFENE!AK40-UK_CFENE!AJ40</f>
        <v>58949.997177500802</v>
      </c>
      <c r="AL40" s="35">
        <f>JRC_EU28_CFENE!AL40-UK_CFENE!AK40</f>
        <v>59468.280260029955</v>
      </c>
      <c r="AM40" s="35">
        <f>JRC_EU28_CFENE!AM40-UK_CFENE!AL40</f>
        <v>59953.293276866039</v>
      </c>
      <c r="AN40" s="35">
        <f>JRC_EU28_CFENE!AN40-UK_CFENE!AM40</f>
        <v>60470.878153851991</v>
      </c>
      <c r="AO40" s="35">
        <f>JRC_EU28_CFENE!AO40-UK_CFENE!AN40</f>
        <v>60878.956494906073</v>
      </c>
      <c r="AP40" s="35">
        <f>JRC_EU28_CFENE!AP40-UK_CFENE!AO40</f>
        <v>61364.696727015391</v>
      </c>
      <c r="AQ40" s="35">
        <f>JRC_EU28_CFENE!AQ40-UK_CFENE!AP40</f>
        <v>61732.252489250299</v>
      </c>
      <c r="AR40" s="35">
        <f>JRC_EU28_CFENE!AR40-UK_CFENE!AQ40</f>
        <v>62115.048812084446</v>
      </c>
      <c r="AS40" s="35">
        <f>JRC_EU28_CFENE!AS40-UK_CFENE!AR40</f>
        <v>62543.004738569798</v>
      </c>
      <c r="AT40" s="35">
        <f>JRC_EU28_CFENE!AT40-UK_CFENE!AS40</f>
        <v>62923.270187021481</v>
      </c>
      <c r="AU40" s="35">
        <f>JRC_EU28_CFENE!AU40-UK_CFENE!AT40</f>
        <v>63253.872392295729</v>
      </c>
      <c r="AV40" s="35">
        <f>JRC_EU28_CFENE!AV40-UK_CFENE!AU40</f>
        <v>63492.150164733277</v>
      </c>
      <c r="AW40" s="35">
        <f>JRC_EU28_CFENE!AW40-UK_CFENE!AV40</f>
        <v>63821.978538612741</v>
      </c>
      <c r="AX40" s="35">
        <f>JRC_EU28_CFENE!AX40-UK_CFENE!AW40</f>
        <v>64037.173245505473</v>
      </c>
      <c r="AY40" s="35">
        <f>JRC_EU28_CFENE!AY40-UK_CFENE!AX40</f>
        <v>63915.116378006234</v>
      </c>
      <c r="AZ40" s="35">
        <f>JRC_EU28_CFENE!AZ40-UK_CFENE!AY40</f>
        <v>63958.793503014713</v>
      </c>
      <c r="BA40" s="35">
        <f>JRC_EU28_CFENE!BA40-UK_CFENE!AZ40</f>
        <v>63598.209231175671</v>
      </c>
      <c r="BB40" s="36">
        <f>JRC_EU28_CFENE!BB40-UK_CFENE!BA40</f>
        <v>63076.062891419577</v>
      </c>
    </row>
    <row r="41" spans="1:54" x14ac:dyDescent="0.35">
      <c r="A41" s="32" t="s">
        <v>288</v>
      </c>
      <c r="B41" s="61"/>
      <c r="C41" s="33" t="s">
        <v>289</v>
      </c>
      <c r="D41" s="34">
        <f>JRC_EU28_CFENE!D41-UK_CFENE!C41</f>
        <v>1141.0633565826683</v>
      </c>
      <c r="E41" s="35">
        <f>JRC_EU28_CFENE!E41-UK_CFENE!D41</f>
        <v>1194.5553199999995</v>
      </c>
      <c r="F41" s="35">
        <f>JRC_EU28_CFENE!F41-UK_CFENE!E41</f>
        <v>1224.1880200000001</v>
      </c>
      <c r="G41" s="35">
        <f>JRC_EU28_CFENE!G41-UK_CFENE!F41</f>
        <v>1270.3338699999999</v>
      </c>
      <c r="H41" s="35">
        <f>JRC_EU28_CFENE!H41-UK_CFENE!G41</f>
        <v>1294.5803999999989</v>
      </c>
      <c r="I41" s="35">
        <f>JRC_EU28_CFENE!I41-UK_CFENE!H41</f>
        <v>1313.5564417810551</v>
      </c>
      <c r="J41" s="35">
        <f>JRC_EU28_CFENE!J41-UK_CFENE!I41</f>
        <v>1328.0709399999987</v>
      </c>
      <c r="K41" s="35">
        <f>JRC_EU28_CFENE!K41-UK_CFENE!J41</f>
        <v>1249.3373800000004</v>
      </c>
      <c r="L41" s="35">
        <f>JRC_EU28_CFENE!L41-UK_CFENE!K41</f>
        <v>1385.7272200000007</v>
      </c>
      <c r="M41" s="35">
        <f>JRC_EU28_CFENE!M41-UK_CFENE!L41</f>
        <v>1513.2594300000005</v>
      </c>
      <c r="N41" s="35">
        <f>JRC_EU28_CFENE!N41-UK_CFENE!M41</f>
        <v>1501.0257086488718</v>
      </c>
      <c r="O41" s="35">
        <f>JRC_EU28_CFENE!O41-UK_CFENE!N41</f>
        <v>1152.880818729082</v>
      </c>
      <c r="P41" s="35">
        <f>JRC_EU28_CFENE!P41-UK_CFENE!O41</f>
        <v>1080.5188896394857</v>
      </c>
      <c r="Q41" s="35">
        <f>JRC_EU28_CFENE!Q41-UK_CFENE!P41</f>
        <v>1069.1167530607795</v>
      </c>
      <c r="R41" s="35">
        <f>JRC_EU28_CFENE!R41-UK_CFENE!Q41</f>
        <v>972.75320958240445</v>
      </c>
      <c r="S41" s="35">
        <f>JRC_EU28_CFENE!S41-UK_CFENE!R41</f>
        <v>1130.2746109746972</v>
      </c>
      <c r="T41" s="35">
        <f>JRC_EU28_CFENE!T41-UK_CFENE!S41</f>
        <v>1115.5085209065937</v>
      </c>
      <c r="U41" s="35">
        <f>JRC_EU28_CFENE!U41-UK_CFENE!T41</f>
        <v>1060.6959105503965</v>
      </c>
      <c r="V41" s="35">
        <f>JRC_EU28_CFENE!V41-UK_CFENE!U41</f>
        <v>1053.8228117082458</v>
      </c>
      <c r="W41" s="35">
        <f>JRC_EU28_CFENE!W41-UK_CFENE!V41</f>
        <v>1047.3339981901645</v>
      </c>
      <c r="X41" s="35">
        <f>JRC_EU28_CFENE!X41-UK_CFENE!W41</f>
        <v>1056.5869561381523</v>
      </c>
      <c r="Y41" s="35">
        <f>JRC_EU28_CFENE!Y41-UK_CFENE!X41</f>
        <v>1042.6419512668963</v>
      </c>
      <c r="Z41" s="35">
        <f>JRC_EU28_CFENE!Z41-UK_CFENE!Y41</f>
        <v>1030.1361376892387</v>
      </c>
      <c r="AA41" s="35">
        <f>JRC_EU28_CFENE!AA41-UK_CFENE!Z41</f>
        <v>1019.8862286403296</v>
      </c>
      <c r="AB41" s="35">
        <f>JRC_EU28_CFENE!AB41-UK_CFENE!AA41</f>
        <v>1013.0982923344854</v>
      </c>
      <c r="AC41" s="35">
        <f>JRC_EU28_CFENE!AC41-UK_CFENE!AB41</f>
        <v>989.89875409894057</v>
      </c>
      <c r="AD41" s="35">
        <f>JRC_EU28_CFENE!AD41-UK_CFENE!AC41</f>
        <v>1003.7348924076737</v>
      </c>
      <c r="AE41" s="35">
        <f>JRC_EU28_CFENE!AE41-UK_CFENE!AD41</f>
        <v>1025.9795689249095</v>
      </c>
      <c r="AF41" s="35">
        <f>JRC_EU28_CFENE!AF41-UK_CFENE!AE41</f>
        <v>1053.5820899235509</v>
      </c>
      <c r="AG41" s="35">
        <f>JRC_EU28_CFENE!AG41-UK_CFENE!AF41</f>
        <v>1060.6835550449232</v>
      </c>
      <c r="AH41" s="35">
        <f>JRC_EU28_CFENE!AH41-UK_CFENE!AG41</f>
        <v>1028.7445447523164</v>
      </c>
      <c r="AI41" s="35">
        <f>JRC_EU28_CFENE!AI41-UK_CFENE!AH41</f>
        <v>1002.6859009790101</v>
      </c>
      <c r="AJ41" s="35">
        <f>JRC_EU28_CFENE!AJ41-UK_CFENE!AI41</f>
        <v>1001.3960065827932</v>
      </c>
      <c r="AK41" s="35">
        <f>JRC_EU28_CFENE!AK41-UK_CFENE!AJ41</f>
        <v>994.88275305027946</v>
      </c>
      <c r="AL41" s="35">
        <f>JRC_EU28_CFENE!AL41-UK_CFENE!AK41</f>
        <v>985.20145073081198</v>
      </c>
      <c r="AM41" s="35">
        <f>JRC_EU28_CFENE!AM41-UK_CFENE!AL41</f>
        <v>971.61388225022938</v>
      </c>
      <c r="AN41" s="35">
        <f>JRC_EU28_CFENE!AN41-UK_CFENE!AM41</f>
        <v>966.94408287082547</v>
      </c>
      <c r="AO41" s="35">
        <f>JRC_EU28_CFENE!AO41-UK_CFENE!AN41</f>
        <v>955.26061704490803</v>
      </c>
      <c r="AP41" s="35">
        <f>JRC_EU28_CFENE!AP41-UK_CFENE!AO41</f>
        <v>945.21197212828656</v>
      </c>
      <c r="AQ41" s="35">
        <f>JRC_EU28_CFENE!AQ41-UK_CFENE!AP41</f>
        <v>935.25792811895121</v>
      </c>
      <c r="AR41" s="35">
        <f>JRC_EU28_CFENE!AR41-UK_CFENE!AQ41</f>
        <v>924.56371415869035</v>
      </c>
      <c r="AS41" s="35">
        <f>JRC_EU28_CFENE!AS41-UK_CFENE!AR41</f>
        <v>916.9267937240993</v>
      </c>
      <c r="AT41" s="35">
        <f>JRC_EU28_CFENE!AT41-UK_CFENE!AS41</f>
        <v>910.30647941654524</v>
      </c>
      <c r="AU41" s="35">
        <f>JRC_EU28_CFENE!AU41-UK_CFENE!AT41</f>
        <v>906.23404082864931</v>
      </c>
      <c r="AV41" s="35">
        <f>JRC_EU28_CFENE!AV41-UK_CFENE!AU41</f>
        <v>899.14996128812618</v>
      </c>
      <c r="AW41" s="35">
        <f>JRC_EU28_CFENE!AW41-UK_CFENE!AV41</f>
        <v>891.51078140587106</v>
      </c>
      <c r="AX41" s="35">
        <f>JRC_EU28_CFENE!AX41-UK_CFENE!AW41</f>
        <v>884.17842469972857</v>
      </c>
      <c r="AY41" s="35">
        <f>JRC_EU28_CFENE!AY41-UK_CFENE!AX41</f>
        <v>875.27587820184272</v>
      </c>
      <c r="AZ41" s="35">
        <f>JRC_EU28_CFENE!AZ41-UK_CFENE!AY41</f>
        <v>869.44092135661344</v>
      </c>
      <c r="BA41" s="35">
        <f>JRC_EU28_CFENE!BA41-UK_CFENE!AZ41</f>
        <v>860.45678153523704</v>
      </c>
      <c r="BB41" s="36">
        <f>JRC_EU28_CFENE!BB41-UK_CFENE!BA41</f>
        <v>847.52773395921258</v>
      </c>
    </row>
    <row r="42" spans="1:54" x14ac:dyDescent="0.35">
      <c r="A42" s="27" t="s">
        <v>129</v>
      </c>
      <c r="B42" s="61"/>
      <c r="C42" s="28" t="s">
        <v>290</v>
      </c>
      <c r="D42" s="29">
        <f>JRC_EU28_CFENE!D42-UK_CFENE!C42</f>
        <v>11.608022585550522</v>
      </c>
      <c r="E42" s="30">
        <f>JRC_EU28_CFENE!E42-UK_CFENE!D42</f>
        <v>13.798519999999595</v>
      </c>
      <c r="F42" s="30">
        <f>JRC_EU28_CFENE!F42-UK_CFENE!E42</f>
        <v>10.600779999999341</v>
      </c>
      <c r="G42" s="30">
        <f>JRC_EU28_CFENE!G42-UK_CFENE!F42</f>
        <v>11.599229999997414</v>
      </c>
      <c r="H42" s="30">
        <f>JRC_EU28_CFENE!H42-UK_CFENE!G42</f>
        <v>22.09834000000388</v>
      </c>
      <c r="I42" s="30">
        <f>JRC_EU28_CFENE!I42-UK_CFENE!H42</f>
        <v>48.342493782202794</v>
      </c>
      <c r="J42" s="30">
        <f>JRC_EU28_CFENE!J42-UK_CFENE!I42</f>
        <v>7.3987100000014134</v>
      </c>
      <c r="K42" s="30">
        <f>JRC_EU28_CFENE!K42-UK_CFENE!J42</f>
        <v>16.802980000003487</v>
      </c>
      <c r="L42" s="30">
        <f>JRC_EU28_CFENE!L42-UK_CFENE!K42</f>
        <v>8.4006999999984231</v>
      </c>
      <c r="M42" s="30">
        <f>JRC_EU28_CFENE!M42-UK_CFENE!L42</f>
        <v>6.2996499999971753</v>
      </c>
      <c r="N42" s="30">
        <f>JRC_EU28_CFENE!N42-UK_CFENE!M42</f>
        <v>7.4039316173573013</v>
      </c>
      <c r="O42" s="30">
        <f>JRC_EU28_CFENE!O42-UK_CFENE!N42</f>
        <v>7.4042301701481534</v>
      </c>
      <c r="P42" s="30">
        <f>JRC_EU28_CFENE!P42-UK_CFENE!O42</f>
        <v>6.3532580726025003</v>
      </c>
      <c r="Q42" s="30">
        <f>JRC_EU28_CFENE!Q42-UK_CFENE!P42</f>
        <v>5.3023249467377696</v>
      </c>
      <c r="R42" s="30">
        <f>JRC_EU28_CFENE!R42-UK_CFENE!Q42</f>
        <v>4.2275905775751994</v>
      </c>
      <c r="S42" s="30">
        <f>JRC_EU28_CFENE!S42-UK_CFENE!R42</f>
        <v>5.3019834177819476</v>
      </c>
      <c r="T42" s="30">
        <f>JRC_EU28_CFENE!T42-UK_CFENE!S42</f>
        <v>5.2588875038019012</v>
      </c>
      <c r="U42" s="30">
        <f>JRC_EU28_CFENE!U42-UK_CFENE!T42</f>
        <v>5.1588662178989892</v>
      </c>
      <c r="V42" s="30">
        <f>JRC_EU28_CFENE!V42-UK_CFENE!U42</f>
        <v>5.1618055252466064</v>
      </c>
      <c r="W42" s="30">
        <f>JRC_EU28_CFENE!W42-UK_CFENE!V42</f>
        <v>5.139314559911071</v>
      </c>
      <c r="X42" s="30">
        <f>JRC_EU28_CFENE!X42-UK_CFENE!W42</f>
        <v>5.0782150074662695</v>
      </c>
      <c r="Y42" s="30">
        <f>JRC_EU28_CFENE!Y42-UK_CFENE!X42</f>
        <v>5.0780707148313979</v>
      </c>
      <c r="Z42" s="30">
        <f>JRC_EU28_CFENE!Z42-UK_CFENE!Y42</f>
        <v>5.1514663336105286</v>
      </c>
      <c r="AA42" s="30">
        <f>JRC_EU28_CFENE!AA42-UK_CFENE!Z42</f>
        <v>5.1994036175958485</v>
      </c>
      <c r="AB42" s="30">
        <f>JRC_EU28_CFENE!AB42-UK_CFENE!AA42</f>
        <v>5.217967039848368</v>
      </c>
      <c r="AC42" s="30">
        <f>JRC_EU28_CFENE!AC42-UK_CFENE!AB42</f>
        <v>5.2234399121632791</v>
      </c>
      <c r="AD42" s="30">
        <f>JRC_EU28_CFENE!AD42-UK_CFENE!AC42</f>
        <v>4.171755009221954</v>
      </c>
      <c r="AE42" s="30">
        <f>JRC_EU28_CFENE!AE42-UK_CFENE!AD42</f>
        <v>3.8662101971971694</v>
      </c>
      <c r="AF42" s="30">
        <f>JRC_EU28_CFENE!AF42-UK_CFENE!AE42</f>
        <v>3.5302330365822243</v>
      </c>
      <c r="AG42" s="30">
        <f>JRC_EU28_CFENE!AG42-UK_CFENE!AF42</f>
        <v>3.5345269648449893</v>
      </c>
      <c r="AH42" s="30">
        <f>JRC_EU28_CFENE!AH42-UK_CFENE!AG42</f>
        <v>2.6550868887934627</v>
      </c>
      <c r="AI42" s="30">
        <f>JRC_EU28_CFENE!AI42-UK_CFENE!AH42</f>
        <v>2.3099290966885242</v>
      </c>
      <c r="AJ42" s="30">
        <f>JRC_EU28_CFENE!AJ42-UK_CFENE!AI42</f>
        <v>1.8571888153782616</v>
      </c>
      <c r="AK42" s="30">
        <f>JRC_EU28_CFENE!AK42-UK_CFENE!AJ42</f>
        <v>1.8617587248371983</v>
      </c>
      <c r="AL42" s="30">
        <f>JRC_EU28_CFENE!AL42-UK_CFENE!AK42</f>
        <v>1.4295625572467685</v>
      </c>
      <c r="AM42" s="30">
        <f>JRC_EU28_CFENE!AM42-UK_CFENE!AL42</f>
        <v>1.006439831049935</v>
      </c>
      <c r="AN42" s="30">
        <f>JRC_EU28_CFENE!AN42-UK_CFENE!AM42</f>
        <v>1.0104737012565295</v>
      </c>
      <c r="AO42" s="30">
        <f>JRC_EU28_CFENE!AO42-UK_CFENE!AN42</f>
        <v>1.0133972973746292</v>
      </c>
      <c r="AP42" s="30">
        <f>JRC_EU28_CFENE!AP42-UK_CFENE!AO42</f>
        <v>1.0163414242560549</v>
      </c>
      <c r="AQ42" s="30">
        <f>JRC_EU28_CFENE!AQ42-UK_CFENE!AP42</f>
        <v>1.0186282839093188</v>
      </c>
      <c r="AR42" s="30">
        <f>JRC_EU28_CFENE!AR42-UK_CFENE!AQ42</f>
        <v>1.0201122044590907</v>
      </c>
      <c r="AS42" s="30">
        <f>JRC_EU28_CFENE!AS42-UK_CFENE!AR42</f>
        <v>1.022905386313985</v>
      </c>
      <c r="AT42" s="30">
        <f>JRC_EU28_CFENE!AT42-UK_CFENE!AS42</f>
        <v>1.0246115625229777</v>
      </c>
      <c r="AU42" s="30">
        <f>JRC_EU28_CFENE!AU42-UK_CFENE!AT42</f>
        <v>1.0259956624623889</v>
      </c>
      <c r="AV42" s="30">
        <f>JRC_EU28_CFENE!AV42-UK_CFENE!AU42</f>
        <v>1.0226054475376625</v>
      </c>
      <c r="AW42" s="30">
        <f>JRC_EU28_CFENE!AW42-UK_CFENE!AV42</f>
        <v>1.0138951837782813</v>
      </c>
      <c r="AX42" s="30">
        <f>JRC_EU28_CFENE!AX42-UK_CFENE!AW42</f>
        <v>0.69635720470136242</v>
      </c>
      <c r="AY42" s="30">
        <f>JRC_EU28_CFENE!AY42-UK_CFENE!AX42</f>
        <v>0.60968037858175261</v>
      </c>
      <c r="AZ42" s="30">
        <f>JRC_EU28_CFENE!AZ42-UK_CFENE!AY42</f>
        <v>0.52782949256264367</v>
      </c>
      <c r="BA42" s="30">
        <f>JRC_EU28_CFENE!BA42-UK_CFENE!AZ42</f>
        <v>0.52161724894084749</v>
      </c>
      <c r="BB42" s="31">
        <f>JRC_EU28_CFENE!BB42-UK_CFENE!BA42</f>
        <v>0.36101270928753237</v>
      </c>
    </row>
    <row r="43" spans="1:54" x14ac:dyDescent="0.35">
      <c r="A43" s="27" t="s">
        <v>291</v>
      </c>
      <c r="B43" s="61" t="s">
        <v>23</v>
      </c>
      <c r="C43" s="28" t="s">
        <v>292</v>
      </c>
      <c r="D43" s="29">
        <f>JRC_EU28_CFENE!D43-UK_CFENE!C43</f>
        <v>224552.31658551641</v>
      </c>
      <c r="E43" s="30">
        <f>JRC_EU28_CFENE!E43-UK_CFENE!D43</f>
        <v>237624.12292999998</v>
      </c>
      <c r="F43" s="30">
        <f>JRC_EU28_CFENE!F43-UK_CFENE!E43</f>
        <v>236171.73000999997</v>
      </c>
      <c r="G43" s="30">
        <f>JRC_EU28_CFENE!G43-UK_CFENE!F43</f>
        <v>243802.55166999999</v>
      </c>
      <c r="H43" s="30">
        <f>JRC_EU28_CFENE!H43-UK_CFENE!G43</f>
        <v>249675.08013999995</v>
      </c>
      <c r="I43" s="30">
        <f>JRC_EU28_CFENE!I43-UK_CFENE!H43</f>
        <v>252676.8731990938</v>
      </c>
      <c r="J43" s="30">
        <f>JRC_EU28_CFENE!J43-UK_CFENE!I43</f>
        <v>254423.33225000001</v>
      </c>
      <c r="K43" s="30">
        <f>JRC_EU28_CFENE!K43-UK_CFENE!J43</f>
        <v>245944.88964999994</v>
      </c>
      <c r="L43" s="30">
        <f>JRC_EU28_CFENE!L43-UK_CFENE!K43</f>
        <v>252322.65404999995</v>
      </c>
      <c r="M43" s="30">
        <f>JRC_EU28_CFENE!M43-UK_CFENE!L43</f>
        <v>240411.17882999999</v>
      </c>
      <c r="N43" s="30">
        <f>JRC_EU28_CFENE!N43-UK_CFENE!M43</f>
        <v>242118.17232593999</v>
      </c>
      <c r="O43" s="30">
        <f>JRC_EU28_CFENE!O43-UK_CFENE!N43</f>
        <v>235546.64344842787</v>
      </c>
      <c r="P43" s="30">
        <f>JRC_EU28_CFENE!P43-UK_CFENE!O43</f>
        <v>229478.76773843958</v>
      </c>
      <c r="Q43" s="30">
        <f>JRC_EU28_CFENE!Q43-UK_CFENE!P43</f>
        <v>230047.40839557096</v>
      </c>
      <c r="R43" s="30">
        <f>JRC_EU28_CFENE!R43-UK_CFENE!Q43</f>
        <v>227298.55103836083</v>
      </c>
      <c r="S43" s="30">
        <f>JRC_EU28_CFENE!S43-UK_CFENE!R43</f>
        <v>233064.38169969304</v>
      </c>
      <c r="T43" s="30">
        <f>JRC_EU28_CFENE!T43-UK_CFENE!S43</f>
        <v>238240.93549050452</v>
      </c>
      <c r="U43" s="30">
        <f>JRC_EU28_CFENE!U43-UK_CFENE!T43</f>
        <v>240773.03529214091</v>
      </c>
      <c r="V43" s="30">
        <f>JRC_EU28_CFENE!V43-UK_CFENE!U43</f>
        <v>242148.79481360721</v>
      </c>
      <c r="W43" s="30">
        <f>JRC_EU28_CFENE!W43-UK_CFENE!V43</f>
        <v>241856.76921889139</v>
      </c>
      <c r="X43" s="30">
        <f>JRC_EU28_CFENE!X43-UK_CFENE!W43</f>
        <v>240506.30824547427</v>
      </c>
      <c r="Y43" s="30">
        <f>JRC_EU28_CFENE!Y43-UK_CFENE!X43</f>
        <v>238380.87526548494</v>
      </c>
      <c r="Z43" s="30">
        <f>JRC_EU28_CFENE!Z43-UK_CFENE!Y43</f>
        <v>235930.45927103411</v>
      </c>
      <c r="AA43" s="30">
        <f>JRC_EU28_CFENE!AA43-UK_CFENE!Z43</f>
        <v>234106.78276863904</v>
      </c>
      <c r="AB43" s="30">
        <f>JRC_EU28_CFENE!AB43-UK_CFENE!AA43</f>
        <v>230071.74501214083</v>
      </c>
      <c r="AC43" s="30">
        <f>JRC_EU28_CFENE!AC43-UK_CFENE!AB43</f>
        <v>226526.41739525434</v>
      </c>
      <c r="AD43" s="30">
        <f>JRC_EU28_CFENE!AD43-UK_CFENE!AC43</f>
        <v>223845.90368293217</v>
      </c>
      <c r="AE43" s="30">
        <f>JRC_EU28_CFENE!AE43-UK_CFENE!AD43</f>
        <v>220535.7584043871</v>
      </c>
      <c r="AF43" s="30">
        <f>JRC_EU28_CFENE!AF43-UK_CFENE!AE43</f>
        <v>218168.69382512732</v>
      </c>
      <c r="AG43" s="30">
        <f>JRC_EU28_CFENE!AG43-UK_CFENE!AF43</f>
        <v>215524.62752509504</v>
      </c>
      <c r="AH43" s="30">
        <f>JRC_EU28_CFENE!AH43-UK_CFENE!AG43</f>
        <v>212515.68099992047</v>
      </c>
      <c r="AI43" s="30">
        <f>JRC_EU28_CFENE!AI43-UK_CFENE!AH43</f>
        <v>210523.49683628202</v>
      </c>
      <c r="AJ43" s="30">
        <f>JRC_EU28_CFENE!AJ43-UK_CFENE!AI43</f>
        <v>208463.29669902552</v>
      </c>
      <c r="AK43" s="30">
        <f>JRC_EU28_CFENE!AK43-UK_CFENE!AJ43</f>
        <v>205789.39145523179</v>
      </c>
      <c r="AL43" s="30">
        <f>JRC_EU28_CFENE!AL43-UK_CFENE!AK43</f>
        <v>203093.08894941959</v>
      </c>
      <c r="AM43" s="30">
        <f>JRC_EU28_CFENE!AM43-UK_CFENE!AL43</f>
        <v>200282.94093098392</v>
      </c>
      <c r="AN43" s="30">
        <f>JRC_EU28_CFENE!AN43-UK_CFENE!AM43</f>
        <v>197770.41254897902</v>
      </c>
      <c r="AO43" s="30">
        <f>JRC_EU28_CFENE!AO43-UK_CFENE!AN43</f>
        <v>195006.27893099122</v>
      </c>
      <c r="AP43" s="30">
        <f>JRC_EU28_CFENE!AP43-UK_CFENE!AO43</f>
        <v>192128.73846879558</v>
      </c>
      <c r="AQ43" s="30">
        <f>JRC_EU28_CFENE!AQ43-UK_CFENE!AP43</f>
        <v>189149.97438105743</v>
      </c>
      <c r="AR43" s="30">
        <f>JRC_EU28_CFENE!AR43-UK_CFENE!AQ43</f>
        <v>186097.93466002707</v>
      </c>
      <c r="AS43" s="30">
        <f>JRC_EU28_CFENE!AS43-UK_CFENE!AR43</f>
        <v>183090.77891770602</v>
      </c>
      <c r="AT43" s="30">
        <f>JRC_EU28_CFENE!AT43-UK_CFENE!AS43</f>
        <v>180153.60674421268</v>
      </c>
      <c r="AU43" s="30">
        <f>JRC_EU28_CFENE!AU43-UK_CFENE!AT43</f>
        <v>177093.00577585454</v>
      </c>
      <c r="AV43" s="30">
        <f>JRC_EU28_CFENE!AV43-UK_CFENE!AU43</f>
        <v>174072.91568801276</v>
      </c>
      <c r="AW43" s="30">
        <f>JRC_EU28_CFENE!AW43-UK_CFENE!AV43</f>
        <v>171082.33652428872</v>
      </c>
      <c r="AX43" s="30">
        <f>JRC_EU28_CFENE!AX43-UK_CFENE!AW43</f>
        <v>168193.31152757394</v>
      </c>
      <c r="AY43" s="30">
        <f>JRC_EU28_CFENE!AY43-UK_CFENE!AX43</f>
        <v>165284.14815646131</v>
      </c>
      <c r="AZ43" s="30">
        <f>JRC_EU28_CFENE!AZ43-UK_CFENE!AY43</f>
        <v>162523.79541545492</v>
      </c>
      <c r="BA43" s="30">
        <f>JRC_EU28_CFENE!BA43-UK_CFENE!AZ43</f>
        <v>159646.72879916691</v>
      </c>
      <c r="BB43" s="31">
        <f>JRC_EU28_CFENE!BB43-UK_CFENE!BA43</f>
        <v>156751.55424676641</v>
      </c>
    </row>
    <row r="44" spans="1:54" x14ac:dyDescent="0.35">
      <c r="A44" s="27" t="s">
        <v>8</v>
      </c>
      <c r="B44" s="61" t="s">
        <v>29</v>
      </c>
      <c r="C44" s="28" t="s">
        <v>293</v>
      </c>
      <c r="D44" s="29">
        <f>JRC_EU28_CFENE!D44-UK_CFENE!C44</f>
        <v>22164.98762039097</v>
      </c>
      <c r="E44" s="30">
        <f>JRC_EU28_CFENE!E44-UK_CFENE!D44</f>
        <v>21785.752468270741</v>
      </c>
      <c r="F44" s="30">
        <f>JRC_EU28_CFENE!F44-UK_CFENE!E44</f>
        <v>20384.03184</v>
      </c>
      <c r="G44" s="30">
        <f>JRC_EU28_CFENE!G44-UK_CFENE!F44</f>
        <v>20947.669919999997</v>
      </c>
      <c r="H44" s="30">
        <f>JRC_EU28_CFENE!H44-UK_CFENE!G44</f>
        <v>18454.020829999998</v>
      </c>
      <c r="I44" s="30">
        <f>JRC_EU28_CFENE!I44-UK_CFENE!H44</f>
        <v>16527.492001127375</v>
      </c>
      <c r="J44" s="30">
        <f>JRC_EU28_CFENE!J44-UK_CFENE!I44</f>
        <v>16995.34548</v>
      </c>
      <c r="K44" s="30">
        <f>JRC_EU28_CFENE!K44-UK_CFENE!J44</f>
        <v>15451.356689999999</v>
      </c>
      <c r="L44" s="30">
        <f>JRC_EU28_CFENE!L44-UK_CFENE!K44</f>
        <v>14216.278529999996</v>
      </c>
      <c r="M44" s="30">
        <f>JRC_EU28_CFENE!M44-UK_CFENE!L44</f>
        <v>11689.939349999999</v>
      </c>
      <c r="N44" s="30">
        <f>JRC_EU28_CFENE!N44-UK_CFENE!M44</f>
        <v>9795.6054236225682</v>
      </c>
      <c r="O44" s="30">
        <f>JRC_EU28_CFENE!O44-UK_CFENE!N44</f>
        <v>8678.6330114495777</v>
      </c>
      <c r="P44" s="30">
        <f>JRC_EU28_CFENE!P44-UK_CFENE!O44</f>
        <v>7067.0070529297582</v>
      </c>
      <c r="Q44" s="30">
        <f>JRC_EU28_CFENE!Q44-UK_CFENE!P44</f>
        <v>6273.5064977695592</v>
      </c>
      <c r="R44" s="30">
        <f>JRC_EU28_CFENE!R44-UK_CFENE!Q44</f>
        <v>5589.2226478405801</v>
      </c>
      <c r="S44" s="30">
        <f>JRC_EU28_CFENE!S44-UK_CFENE!R44</f>
        <v>5633.8396665491155</v>
      </c>
      <c r="T44" s="30">
        <f>JRC_EU28_CFENE!T44-UK_CFENE!S44</f>
        <v>5712.5171450794878</v>
      </c>
      <c r="U44" s="30">
        <f>JRC_EU28_CFENE!U44-UK_CFENE!T44</f>
        <v>5715.6214630548375</v>
      </c>
      <c r="V44" s="30">
        <f>JRC_EU28_CFENE!V44-UK_CFENE!U44</f>
        <v>5594.8570849905755</v>
      </c>
      <c r="W44" s="30">
        <f>JRC_EU28_CFENE!W44-UK_CFENE!V44</f>
        <v>5459.9797333371562</v>
      </c>
      <c r="X44" s="30">
        <f>JRC_EU28_CFENE!X44-UK_CFENE!W44</f>
        <v>5356.1862114026471</v>
      </c>
      <c r="Y44" s="30">
        <f>JRC_EU28_CFENE!Y44-UK_CFENE!X44</f>
        <v>5305.9061295540459</v>
      </c>
      <c r="Z44" s="30">
        <f>JRC_EU28_CFENE!Z44-UK_CFENE!Y44</f>
        <v>5189.2009395781361</v>
      </c>
      <c r="AA44" s="30">
        <f>JRC_EU28_CFENE!AA44-UK_CFENE!Z44</f>
        <v>4961.0303866757631</v>
      </c>
      <c r="AB44" s="30">
        <f>JRC_EU28_CFENE!AB44-UK_CFENE!AA44</f>
        <v>4866.1259517440976</v>
      </c>
      <c r="AC44" s="30">
        <f>JRC_EU28_CFENE!AC44-UK_CFENE!AB44</f>
        <v>4702.4449458956033</v>
      </c>
      <c r="AD44" s="30">
        <f>JRC_EU28_CFENE!AD44-UK_CFENE!AC44</f>
        <v>4539.9178780212642</v>
      </c>
      <c r="AE44" s="30">
        <f>JRC_EU28_CFENE!AE44-UK_CFENE!AD44</f>
        <v>4311.6976513776335</v>
      </c>
      <c r="AF44" s="30">
        <f>JRC_EU28_CFENE!AF44-UK_CFENE!AE44</f>
        <v>4178.5152752081658</v>
      </c>
      <c r="AG44" s="30">
        <f>JRC_EU28_CFENE!AG44-UK_CFENE!AF44</f>
        <v>4095.2800229233048</v>
      </c>
      <c r="AH44" s="30">
        <f>JRC_EU28_CFENE!AH44-UK_CFENE!AG44</f>
        <v>3855.0758540750353</v>
      </c>
      <c r="AI44" s="30">
        <f>JRC_EU28_CFENE!AI44-UK_CFENE!AH44</f>
        <v>3715.3888897835986</v>
      </c>
      <c r="AJ44" s="30">
        <f>JRC_EU28_CFENE!AJ44-UK_CFENE!AI44</f>
        <v>3520.2490601021636</v>
      </c>
      <c r="AK44" s="30">
        <f>JRC_EU28_CFENE!AK44-UK_CFENE!AJ44</f>
        <v>3328.0990174750473</v>
      </c>
      <c r="AL44" s="30">
        <f>JRC_EU28_CFENE!AL44-UK_CFENE!AK44</f>
        <v>3133.2576003777858</v>
      </c>
      <c r="AM44" s="30">
        <f>JRC_EU28_CFENE!AM44-UK_CFENE!AL44</f>
        <v>2980.9965078445362</v>
      </c>
      <c r="AN44" s="30">
        <f>JRC_EU28_CFENE!AN44-UK_CFENE!AM44</f>
        <v>2945.2535212661437</v>
      </c>
      <c r="AO44" s="30">
        <f>JRC_EU28_CFENE!AO44-UK_CFENE!AN44</f>
        <v>2802.9743066806291</v>
      </c>
      <c r="AP44" s="30">
        <f>JRC_EU28_CFENE!AP44-UK_CFENE!AO44</f>
        <v>2723.5986772017195</v>
      </c>
      <c r="AQ44" s="30">
        <f>JRC_EU28_CFENE!AQ44-UK_CFENE!AP44</f>
        <v>2645.094824042405</v>
      </c>
      <c r="AR44" s="30">
        <f>JRC_EU28_CFENE!AR44-UK_CFENE!AQ44</f>
        <v>2579.1938961127653</v>
      </c>
      <c r="AS44" s="30">
        <f>JRC_EU28_CFENE!AS44-UK_CFENE!AR44</f>
        <v>2496.3786229542166</v>
      </c>
      <c r="AT44" s="30">
        <f>JRC_EU28_CFENE!AT44-UK_CFENE!AS44</f>
        <v>2427.7363285867773</v>
      </c>
      <c r="AU44" s="30">
        <f>JRC_EU28_CFENE!AU44-UK_CFENE!AT44</f>
        <v>2331.2294713666665</v>
      </c>
      <c r="AV44" s="30">
        <f>JRC_EU28_CFENE!AV44-UK_CFENE!AU44</f>
        <v>2275.2546781748306</v>
      </c>
      <c r="AW44" s="30">
        <f>JRC_EU28_CFENE!AW44-UK_CFENE!AV44</f>
        <v>2188.5245758704386</v>
      </c>
      <c r="AX44" s="30">
        <f>JRC_EU28_CFENE!AX44-UK_CFENE!AW44</f>
        <v>2132.9138755931481</v>
      </c>
      <c r="AY44" s="30">
        <f>JRC_EU28_CFENE!AY44-UK_CFENE!AX44</f>
        <v>2043.8549329034395</v>
      </c>
      <c r="AZ44" s="30">
        <f>JRC_EU28_CFENE!AZ44-UK_CFENE!AY44</f>
        <v>2000.0588310303287</v>
      </c>
      <c r="BA44" s="30">
        <f>JRC_EU28_CFENE!BA44-UK_CFENE!AZ44</f>
        <v>1969.3910991098237</v>
      </c>
      <c r="BB44" s="31">
        <f>JRC_EU28_CFENE!BB44-UK_CFENE!BA44</f>
        <v>1916.1172976970761</v>
      </c>
    </row>
    <row r="45" spans="1:54" x14ac:dyDescent="0.35">
      <c r="A45" s="27" t="s">
        <v>294</v>
      </c>
      <c r="B45" s="61"/>
      <c r="C45" s="28" t="s">
        <v>295</v>
      </c>
      <c r="D45" s="29">
        <f>JRC_EU28_CFENE!D45-UK_CFENE!C45</f>
        <v>7867.3741215537148</v>
      </c>
      <c r="E45" s="30">
        <f>JRC_EU28_CFENE!E45-UK_CFENE!D45</f>
        <v>8347.2579899999964</v>
      </c>
      <c r="F45" s="30">
        <f>JRC_EU28_CFENE!F45-UK_CFENE!E45</f>
        <v>8595.3538799999988</v>
      </c>
      <c r="G45" s="30">
        <f>JRC_EU28_CFENE!G45-UK_CFENE!F45</f>
        <v>9465.136829999994</v>
      </c>
      <c r="H45" s="30">
        <f>JRC_EU28_CFENE!H45-UK_CFENE!G45</f>
        <v>10410.575919999999</v>
      </c>
      <c r="I45" s="30">
        <f>JRC_EU28_CFENE!I45-UK_CFENE!H45</f>
        <v>10419.688507171271</v>
      </c>
      <c r="J45" s="30">
        <f>JRC_EU28_CFENE!J45-UK_CFENE!I45</f>
        <v>10063.66187</v>
      </c>
      <c r="K45" s="30">
        <f>JRC_EU28_CFENE!K45-UK_CFENE!J45</f>
        <v>9601.7273799999984</v>
      </c>
      <c r="L45" s="30">
        <f>JRC_EU28_CFENE!L45-UK_CFENE!K45</f>
        <v>9403.4710799999975</v>
      </c>
      <c r="M45" s="30">
        <f>JRC_EU28_CFENE!M45-UK_CFENE!L45</f>
        <v>7708.5415799999992</v>
      </c>
      <c r="N45" s="30">
        <f>JRC_EU28_CFENE!N45-UK_CFENE!M45</f>
        <v>7634.6407200970598</v>
      </c>
      <c r="O45" s="30">
        <f>JRC_EU28_CFENE!O45-UK_CFENE!N45</f>
        <v>7366.2789435177019</v>
      </c>
      <c r="P45" s="30">
        <f>JRC_EU28_CFENE!P45-UK_CFENE!O45</f>
        <v>6491.5751829141991</v>
      </c>
      <c r="Q45" s="30">
        <f>JRC_EU28_CFENE!Q45-UK_CFENE!P45</f>
        <v>5577.409243104179</v>
      </c>
      <c r="R45" s="30">
        <f>JRC_EU28_CFENE!R45-UK_CFENE!Q45</f>
        <v>5234.1444626471939</v>
      </c>
      <c r="S45" s="30">
        <f>JRC_EU28_CFENE!S45-UK_CFENE!R45</f>
        <v>5687.4550420995074</v>
      </c>
      <c r="T45" s="30">
        <f>JRC_EU28_CFENE!T45-UK_CFENE!S45</f>
        <v>5644.2215375804872</v>
      </c>
      <c r="U45" s="30">
        <f>JRC_EU28_CFENE!U45-UK_CFENE!T45</f>
        <v>5486.1413170460728</v>
      </c>
      <c r="V45" s="30">
        <f>JRC_EU28_CFENE!V45-UK_CFENE!U45</f>
        <v>5267.6866074880872</v>
      </c>
      <c r="W45" s="30">
        <f>JRC_EU28_CFENE!W45-UK_CFENE!V45</f>
        <v>5117.0193366634267</v>
      </c>
      <c r="X45" s="30">
        <f>JRC_EU28_CFENE!X45-UK_CFENE!W45</f>
        <v>5048.3732432943252</v>
      </c>
      <c r="Y45" s="30">
        <f>JRC_EU28_CFENE!Y45-UK_CFENE!X45</f>
        <v>4993.6899324501737</v>
      </c>
      <c r="Z45" s="30">
        <f>JRC_EU28_CFENE!Z45-UK_CFENE!Y45</f>
        <v>4939.1549400745862</v>
      </c>
      <c r="AA45" s="30">
        <f>JRC_EU28_CFENE!AA45-UK_CFENE!Z45</f>
        <v>4670.248767516412</v>
      </c>
      <c r="AB45" s="30">
        <f>JRC_EU28_CFENE!AB45-UK_CFENE!AA45</f>
        <v>4608.469922307424</v>
      </c>
      <c r="AC45" s="30">
        <f>JRC_EU28_CFENE!AC45-UK_CFENE!AB45</f>
        <v>4490.8359183249149</v>
      </c>
      <c r="AD45" s="30">
        <f>JRC_EU28_CFENE!AD45-UK_CFENE!AC45</f>
        <v>4499.7152166850719</v>
      </c>
      <c r="AE45" s="30">
        <f>JRC_EU28_CFENE!AE45-UK_CFENE!AD45</f>
        <v>4470.0848935005188</v>
      </c>
      <c r="AF45" s="30">
        <f>JRC_EU28_CFENE!AF45-UK_CFENE!AE45</f>
        <v>4469.2241579174315</v>
      </c>
      <c r="AG45" s="30">
        <f>JRC_EU28_CFENE!AG45-UK_CFENE!AF45</f>
        <v>4462.6939183265449</v>
      </c>
      <c r="AH45" s="30">
        <f>JRC_EU28_CFENE!AH45-UK_CFENE!AG45</f>
        <v>4389.1744401774922</v>
      </c>
      <c r="AI45" s="30">
        <f>JRC_EU28_CFENE!AI45-UK_CFENE!AH45</f>
        <v>4382.9215179094981</v>
      </c>
      <c r="AJ45" s="30">
        <f>JRC_EU28_CFENE!AJ45-UK_CFENE!AI45</f>
        <v>4357.5159900444769</v>
      </c>
      <c r="AK45" s="30">
        <f>JRC_EU28_CFENE!AK45-UK_CFENE!AJ45</f>
        <v>4271.3080574299038</v>
      </c>
      <c r="AL45" s="30">
        <f>JRC_EU28_CFENE!AL45-UK_CFENE!AK45</f>
        <v>4197.2917957596546</v>
      </c>
      <c r="AM45" s="30">
        <f>JRC_EU28_CFENE!AM45-UK_CFENE!AL45</f>
        <v>4121.451630339242</v>
      </c>
      <c r="AN45" s="30">
        <f>JRC_EU28_CFENE!AN45-UK_CFENE!AM45</f>
        <v>4103.4664577601243</v>
      </c>
      <c r="AO45" s="30">
        <f>JRC_EU28_CFENE!AO45-UK_CFENE!AN45</f>
        <v>4038.9251187801046</v>
      </c>
      <c r="AP45" s="30">
        <f>JRC_EU28_CFENE!AP45-UK_CFENE!AO45</f>
        <v>3964.779798317009</v>
      </c>
      <c r="AQ45" s="30">
        <f>JRC_EU28_CFENE!AQ45-UK_CFENE!AP45</f>
        <v>3788.6383510024293</v>
      </c>
      <c r="AR45" s="30">
        <f>JRC_EU28_CFENE!AR45-UK_CFENE!AQ45</f>
        <v>3494.231989019856</v>
      </c>
      <c r="AS45" s="30">
        <f>JRC_EU28_CFENE!AS45-UK_CFENE!AR45</f>
        <v>3122.5238533293586</v>
      </c>
      <c r="AT45" s="30">
        <f>JRC_EU28_CFENE!AT45-UK_CFENE!AS45</f>
        <v>2729.5571147318606</v>
      </c>
      <c r="AU45" s="30">
        <f>JRC_EU28_CFENE!AU45-UK_CFENE!AT45</f>
        <v>2365.1667020701725</v>
      </c>
      <c r="AV45" s="30">
        <f>JRC_EU28_CFENE!AV45-UK_CFENE!AU45</f>
        <v>2289.9819193636076</v>
      </c>
      <c r="AW45" s="30">
        <f>JRC_EU28_CFENE!AW45-UK_CFENE!AV45</f>
        <v>2230.9839968652768</v>
      </c>
      <c r="AX45" s="30">
        <f>JRC_EU28_CFENE!AX45-UK_CFENE!AW45</f>
        <v>2200.8844887996133</v>
      </c>
      <c r="AY45" s="30">
        <f>JRC_EU28_CFENE!AY45-UK_CFENE!AX45</f>
        <v>2045.289131507222</v>
      </c>
      <c r="AZ45" s="30">
        <f>JRC_EU28_CFENE!AZ45-UK_CFENE!AY45</f>
        <v>2008.8564656163594</v>
      </c>
      <c r="BA45" s="30">
        <f>JRC_EU28_CFENE!BA45-UK_CFENE!AZ45</f>
        <v>1953.4656793648105</v>
      </c>
      <c r="BB45" s="31">
        <f>JRC_EU28_CFENE!BB45-UK_CFENE!BA45</f>
        <v>1837.8849522657151</v>
      </c>
    </row>
    <row r="46" spans="1:54" x14ac:dyDescent="0.35">
      <c r="A46" s="32" t="s">
        <v>296</v>
      </c>
      <c r="B46" s="61"/>
      <c r="C46" s="33" t="s">
        <v>297</v>
      </c>
      <c r="D46" s="34">
        <f>JRC_EU28_CFENE!D46-UK_CFENE!C46</f>
        <v>2.1086444001443754</v>
      </c>
      <c r="E46" s="35">
        <f>JRC_EU28_CFENE!E46-UK_CFENE!D46</f>
        <v>3.199939999999998</v>
      </c>
      <c r="F46" s="35">
        <f>JRC_EU28_CFENE!F46-UK_CFENE!E46</f>
        <v>5.2999899999999984</v>
      </c>
      <c r="G46" s="35">
        <f>JRC_EU28_CFENE!G46-UK_CFENE!F46</f>
        <v>4.2001199999999992</v>
      </c>
      <c r="H46" s="35">
        <f>JRC_EU28_CFENE!H46-UK_CFENE!G46</f>
        <v>6.3000199999999982</v>
      </c>
      <c r="I46" s="35">
        <f>JRC_EU28_CFENE!I46-UK_CFENE!H46</f>
        <v>7.380321279801521</v>
      </c>
      <c r="J46" s="35">
        <f>JRC_EU28_CFENE!J46-UK_CFENE!I46</f>
        <v>8.4000299999999974</v>
      </c>
      <c r="K46" s="35">
        <f>JRC_EU28_CFENE!K46-UK_CFENE!J46</f>
        <v>9.4250699999999981</v>
      </c>
      <c r="L46" s="35">
        <f>JRC_EU28_CFENE!L46-UK_CFENE!K46</f>
        <v>8.3999900000000025</v>
      </c>
      <c r="M46" s="35">
        <f>JRC_EU28_CFENE!M46-UK_CFENE!L46</f>
        <v>8.3998999999999988</v>
      </c>
      <c r="N46" s="35">
        <f>JRC_EU28_CFENE!N46-UK_CFENE!M46</f>
        <v>9.4822009043262625</v>
      </c>
      <c r="O46" s="35">
        <f>JRC_EU28_CFENE!O46-UK_CFENE!N46</f>
        <v>10.533139187579032</v>
      </c>
      <c r="P46" s="35">
        <f>JRC_EU28_CFENE!P46-UK_CFENE!O46</f>
        <v>12.654099785619287</v>
      </c>
      <c r="Q46" s="35">
        <f>JRC_EU28_CFENE!Q46-UK_CFENE!P46</f>
        <v>12.654035065816782</v>
      </c>
      <c r="R46" s="35">
        <f>JRC_EU28_CFENE!R46-UK_CFENE!Q46</f>
        <v>15.81163357157452</v>
      </c>
      <c r="S46" s="35">
        <f>JRC_EU28_CFENE!S46-UK_CFENE!R46</f>
        <v>15.811630843935774</v>
      </c>
      <c r="T46" s="35">
        <f>JRC_EU28_CFENE!T46-UK_CFENE!S46</f>
        <v>15.965920610217211</v>
      </c>
      <c r="U46" s="35">
        <f>JRC_EU28_CFENE!U46-UK_CFENE!T46</f>
        <v>16.256974380721402</v>
      </c>
      <c r="V46" s="35">
        <f>JRC_EU28_CFENE!V46-UK_CFENE!U46</f>
        <v>16.304912598185133</v>
      </c>
      <c r="W46" s="35">
        <f>JRC_EU28_CFENE!W46-UK_CFENE!V46</f>
        <v>16.162010998387792</v>
      </c>
      <c r="X46" s="35">
        <f>JRC_EU28_CFENE!X46-UK_CFENE!W46</f>
        <v>15.972513751112848</v>
      </c>
      <c r="Y46" s="35">
        <f>JRC_EU28_CFENE!Y46-UK_CFENE!X46</f>
        <v>15.836764543855299</v>
      </c>
      <c r="Z46" s="35">
        <f>JRC_EU28_CFENE!Z46-UK_CFENE!Y46</f>
        <v>15.753259491618262</v>
      </c>
      <c r="AA46" s="35">
        <f>JRC_EU28_CFENE!AA46-UK_CFENE!Z46</f>
        <v>15.292686639039321</v>
      </c>
      <c r="AB46" s="35">
        <f>JRC_EU28_CFENE!AB46-UK_CFENE!AA46</f>
        <v>14.449338823061311</v>
      </c>
      <c r="AC46" s="35">
        <f>JRC_EU28_CFENE!AC46-UK_CFENE!AB46</f>
        <v>14.155161226727182</v>
      </c>
      <c r="AD46" s="35">
        <f>JRC_EU28_CFENE!AD46-UK_CFENE!AC46</f>
        <v>13.644283562247896</v>
      </c>
      <c r="AE46" s="35">
        <f>JRC_EU28_CFENE!AE46-UK_CFENE!AD46</f>
        <v>13.14389367782185</v>
      </c>
      <c r="AF46" s="35">
        <f>JRC_EU28_CFENE!AF46-UK_CFENE!AE46</f>
        <v>13.103864538951495</v>
      </c>
      <c r="AG46" s="35">
        <f>JRC_EU28_CFENE!AG46-UK_CFENE!AF46</f>
        <v>12.892443069172543</v>
      </c>
      <c r="AH46" s="35">
        <f>JRC_EU28_CFENE!AH46-UK_CFENE!AG46</f>
        <v>12.802870421284624</v>
      </c>
      <c r="AI46" s="35">
        <f>JRC_EU28_CFENE!AI46-UK_CFENE!AH46</f>
        <v>12.758827613767171</v>
      </c>
      <c r="AJ46" s="35">
        <f>JRC_EU28_CFENE!AJ46-UK_CFENE!AI46</f>
        <v>12.712793448140113</v>
      </c>
      <c r="AK46" s="35">
        <f>JRC_EU28_CFENE!AK46-UK_CFENE!AJ46</f>
        <v>12.368142797954196</v>
      </c>
      <c r="AL46" s="35">
        <f>JRC_EU28_CFENE!AL46-UK_CFENE!AK46</f>
        <v>12.166519773400628</v>
      </c>
      <c r="AM46" s="35">
        <f>JRC_EU28_CFENE!AM46-UK_CFENE!AL46</f>
        <v>11.800144288311671</v>
      </c>
      <c r="AN46" s="35">
        <f>JRC_EU28_CFENE!AN46-UK_CFENE!AM46</f>
        <v>11.71466438078895</v>
      </c>
      <c r="AO46" s="35">
        <f>JRC_EU28_CFENE!AO46-UK_CFENE!AN46</f>
        <v>11.537038955619277</v>
      </c>
      <c r="AP46" s="35">
        <f>JRC_EU28_CFENE!AP46-UK_CFENE!AO46</f>
        <v>11.248274771308868</v>
      </c>
      <c r="AQ46" s="35">
        <f>JRC_EU28_CFENE!AQ46-UK_CFENE!AP46</f>
        <v>10.997652084571001</v>
      </c>
      <c r="AR46" s="35">
        <f>JRC_EU28_CFENE!AR46-UK_CFENE!AQ46</f>
        <v>10.749438582891271</v>
      </c>
      <c r="AS46" s="35">
        <f>JRC_EU28_CFENE!AS46-UK_CFENE!AR46</f>
        <v>10.562218836019706</v>
      </c>
      <c r="AT46" s="35">
        <f>JRC_EU28_CFENE!AT46-UK_CFENE!AS46</f>
        <v>10.409543499396984</v>
      </c>
      <c r="AU46" s="35">
        <f>JRC_EU28_CFENE!AU46-UK_CFENE!AT46</f>
        <v>10.110494208169515</v>
      </c>
      <c r="AV46" s="35">
        <f>JRC_EU28_CFENE!AV46-UK_CFENE!AU46</f>
        <v>9.7154201398106057</v>
      </c>
      <c r="AW46" s="35">
        <f>JRC_EU28_CFENE!AW46-UK_CFENE!AV46</f>
        <v>9.4948106677241668</v>
      </c>
      <c r="AX46" s="35">
        <f>JRC_EU28_CFENE!AX46-UK_CFENE!AW46</f>
        <v>9.22358762782852</v>
      </c>
      <c r="AY46" s="35">
        <f>JRC_EU28_CFENE!AY46-UK_CFENE!AX46</f>
        <v>8.9629995735691992</v>
      </c>
      <c r="AZ46" s="35">
        <f>JRC_EU28_CFENE!AZ46-UK_CFENE!AY46</f>
        <v>8.787499050672686</v>
      </c>
      <c r="BA46" s="35">
        <f>JRC_EU28_CFENE!BA46-UK_CFENE!AZ46</f>
        <v>8.5808061003305376</v>
      </c>
      <c r="BB46" s="36">
        <f>JRC_EU28_CFENE!BB46-UK_CFENE!BA46</f>
        <v>8.3996545118925336</v>
      </c>
    </row>
    <row r="47" spans="1:54" x14ac:dyDescent="0.35">
      <c r="A47" s="32" t="s">
        <v>9</v>
      </c>
      <c r="B47" s="61"/>
      <c r="C47" s="33" t="s">
        <v>298</v>
      </c>
      <c r="D47" s="34">
        <f>JRC_EU28_CFENE!D47-UK_CFENE!C47</f>
        <v>0</v>
      </c>
      <c r="E47" s="35">
        <f>JRC_EU28_CFENE!E47-UK_CFENE!D47</f>
        <v>0</v>
      </c>
      <c r="F47" s="35">
        <f>JRC_EU28_CFENE!F47-UK_CFENE!E47</f>
        <v>0</v>
      </c>
      <c r="G47" s="35">
        <f>JRC_EU28_CFENE!G47-UK_CFENE!F47</f>
        <v>0</v>
      </c>
      <c r="H47" s="35">
        <f>JRC_EU28_CFENE!H47-UK_CFENE!G47</f>
        <v>0</v>
      </c>
      <c r="I47" s="35">
        <f>JRC_EU28_CFENE!I47-UK_CFENE!H47</f>
        <v>0</v>
      </c>
      <c r="J47" s="35">
        <f>JRC_EU28_CFENE!J47-UK_CFENE!I47</f>
        <v>0</v>
      </c>
      <c r="K47" s="35">
        <f>JRC_EU28_CFENE!K47-UK_CFENE!J47</f>
        <v>0</v>
      </c>
      <c r="L47" s="35">
        <f>JRC_EU28_CFENE!L47-UK_CFENE!K47</f>
        <v>0</v>
      </c>
      <c r="M47" s="35">
        <f>JRC_EU28_CFENE!M47-UK_CFENE!L47</f>
        <v>0</v>
      </c>
      <c r="N47" s="35">
        <f>JRC_EU28_CFENE!N47-UK_CFENE!M47</f>
        <v>0</v>
      </c>
      <c r="O47" s="35">
        <f>JRC_EU28_CFENE!O47-UK_CFENE!N47</f>
        <v>0</v>
      </c>
      <c r="P47" s="35">
        <f>JRC_EU28_CFENE!P47-UK_CFENE!O47</f>
        <v>0</v>
      </c>
      <c r="Q47" s="35">
        <f>JRC_EU28_CFENE!Q47-UK_CFENE!P47</f>
        <v>0</v>
      </c>
      <c r="R47" s="35">
        <f>JRC_EU28_CFENE!R47-UK_CFENE!Q47</f>
        <v>0</v>
      </c>
      <c r="S47" s="35">
        <f>JRC_EU28_CFENE!S47-UK_CFENE!R47</f>
        <v>0</v>
      </c>
      <c r="T47" s="35">
        <f>JRC_EU28_CFENE!T47-UK_CFENE!S47</f>
        <v>0</v>
      </c>
      <c r="U47" s="35">
        <f>JRC_EU28_CFENE!U47-UK_CFENE!T47</f>
        <v>0</v>
      </c>
      <c r="V47" s="35">
        <f>JRC_EU28_CFENE!V47-UK_CFENE!U47</f>
        <v>0</v>
      </c>
      <c r="W47" s="35">
        <f>JRC_EU28_CFENE!W47-UK_CFENE!V47</f>
        <v>0</v>
      </c>
      <c r="X47" s="35">
        <f>JRC_EU28_CFENE!X47-UK_CFENE!W47</f>
        <v>0</v>
      </c>
      <c r="Y47" s="35">
        <f>JRC_EU28_CFENE!Y47-UK_CFENE!X47</f>
        <v>0</v>
      </c>
      <c r="Z47" s="35">
        <f>JRC_EU28_CFENE!Z47-UK_CFENE!Y47</f>
        <v>0</v>
      </c>
      <c r="AA47" s="35">
        <f>JRC_EU28_CFENE!AA47-UK_CFENE!Z47</f>
        <v>0</v>
      </c>
      <c r="AB47" s="35">
        <f>JRC_EU28_CFENE!AB47-UK_CFENE!AA47</f>
        <v>0</v>
      </c>
      <c r="AC47" s="35">
        <f>JRC_EU28_CFENE!AC47-UK_CFENE!AB47</f>
        <v>0</v>
      </c>
      <c r="AD47" s="35">
        <f>JRC_EU28_CFENE!AD47-UK_CFENE!AC47</f>
        <v>0</v>
      </c>
      <c r="AE47" s="35">
        <f>JRC_EU28_CFENE!AE47-UK_CFENE!AD47</f>
        <v>0</v>
      </c>
      <c r="AF47" s="35">
        <f>JRC_EU28_CFENE!AF47-UK_CFENE!AE47</f>
        <v>0</v>
      </c>
      <c r="AG47" s="35">
        <f>JRC_EU28_CFENE!AG47-UK_CFENE!AF47</f>
        <v>0</v>
      </c>
      <c r="AH47" s="35">
        <f>JRC_EU28_CFENE!AH47-UK_CFENE!AG47</f>
        <v>0</v>
      </c>
      <c r="AI47" s="35">
        <f>JRC_EU28_CFENE!AI47-UK_CFENE!AH47</f>
        <v>0</v>
      </c>
      <c r="AJ47" s="35">
        <f>JRC_EU28_CFENE!AJ47-UK_CFENE!AI47</f>
        <v>0</v>
      </c>
      <c r="AK47" s="35">
        <f>JRC_EU28_CFENE!AK47-UK_CFENE!AJ47</f>
        <v>0</v>
      </c>
      <c r="AL47" s="35">
        <f>JRC_EU28_CFENE!AL47-UK_CFENE!AK47</f>
        <v>0</v>
      </c>
      <c r="AM47" s="35">
        <f>JRC_EU28_CFENE!AM47-UK_CFENE!AL47</f>
        <v>0</v>
      </c>
      <c r="AN47" s="35">
        <f>JRC_EU28_CFENE!AN47-UK_CFENE!AM47</f>
        <v>0</v>
      </c>
      <c r="AO47" s="35">
        <f>JRC_EU28_CFENE!AO47-UK_CFENE!AN47</f>
        <v>0</v>
      </c>
      <c r="AP47" s="35">
        <f>JRC_EU28_CFENE!AP47-UK_CFENE!AO47</f>
        <v>0</v>
      </c>
      <c r="AQ47" s="35">
        <f>JRC_EU28_CFENE!AQ47-UK_CFENE!AP47</f>
        <v>0</v>
      </c>
      <c r="AR47" s="35">
        <f>JRC_EU28_CFENE!AR47-UK_CFENE!AQ47</f>
        <v>0</v>
      </c>
      <c r="AS47" s="35">
        <f>JRC_EU28_CFENE!AS47-UK_CFENE!AR47</f>
        <v>0</v>
      </c>
      <c r="AT47" s="35">
        <f>JRC_EU28_CFENE!AT47-UK_CFENE!AS47</f>
        <v>0</v>
      </c>
      <c r="AU47" s="35">
        <f>JRC_EU28_CFENE!AU47-UK_CFENE!AT47</f>
        <v>0</v>
      </c>
      <c r="AV47" s="35">
        <f>JRC_EU28_CFENE!AV47-UK_CFENE!AU47</f>
        <v>0</v>
      </c>
      <c r="AW47" s="35">
        <f>JRC_EU28_CFENE!AW47-UK_CFENE!AV47</f>
        <v>0</v>
      </c>
      <c r="AX47" s="35">
        <f>JRC_EU28_CFENE!AX47-UK_CFENE!AW47</f>
        <v>0</v>
      </c>
      <c r="AY47" s="35">
        <f>JRC_EU28_CFENE!AY47-UK_CFENE!AX47</f>
        <v>0</v>
      </c>
      <c r="AZ47" s="35">
        <f>JRC_EU28_CFENE!AZ47-UK_CFENE!AY47</f>
        <v>0</v>
      </c>
      <c r="BA47" s="35">
        <f>JRC_EU28_CFENE!BA47-UK_CFENE!AZ47</f>
        <v>0</v>
      </c>
      <c r="BB47" s="36">
        <f>JRC_EU28_CFENE!BB47-UK_CFENE!BA47</f>
        <v>0</v>
      </c>
    </row>
    <row r="48" spans="1:54" x14ac:dyDescent="0.35">
      <c r="A48" s="32" t="s">
        <v>35</v>
      </c>
      <c r="B48" s="61"/>
      <c r="C48" s="33" t="s">
        <v>299</v>
      </c>
      <c r="D48" s="34">
        <f>JRC_EU28_CFENE!D48-UK_CFENE!C48</f>
        <v>0</v>
      </c>
      <c r="E48" s="35">
        <f>JRC_EU28_CFENE!E48-UK_CFENE!D48</f>
        <v>2.9002399999999993</v>
      </c>
      <c r="F48" s="35">
        <f>JRC_EU28_CFENE!F48-UK_CFENE!E48</f>
        <v>3.8003000000000005</v>
      </c>
      <c r="G48" s="35">
        <f>JRC_EU28_CFENE!G48-UK_CFENE!F48</f>
        <v>1.9001399999999997</v>
      </c>
      <c r="H48" s="35">
        <f>JRC_EU28_CFENE!H48-UK_CFENE!G48</f>
        <v>6.7013799999999808</v>
      </c>
      <c r="I48" s="35">
        <f>JRC_EU28_CFENE!I48-UK_CFENE!H48</f>
        <v>6.7117867678678715</v>
      </c>
      <c r="J48" s="35">
        <f>JRC_EU28_CFENE!J48-UK_CFENE!I48</f>
        <v>5.7992699999999848</v>
      </c>
      <c r="K48" s="35">
        <f>JRC_EU28_CFENE!K48-UK_CFENE!J48</f>
        <v>4.8001500000000048</v>
      </c>
      <c r="L48" s="35">
        <f>JRC_EU28_CFENE!L48-UK_CFENE!K48</f>
        <v>4.8000200000000115</v>
      </c>
      <c r="M48" s="35">
        <f>JRC_EU28_CFENE!M48-UK_CFENE!L48</f>
        <v>1.9000100000000049</v>
      </c>
      <c r="N48" s="35">
        <f>JRC_EU28_CFENE!N48-UK_CFENE!M48</f>
        <v>1.9108485431510562</v>
      </c>
      <c r="O48" s="35">
        <f>JRC_EU28_CFENE!O48-UK_CFENE!N48</f>
        <v>2.8900300332142059</v>
      </c>
      <c r="P48" s="35">
        <f>JRC_EU28_CFENE!P48-UK_CFENE!O48</f>
        <v>1.910897302122111</v>
      </c>
      <c r="Q48" s="35">
        <f>JRC_EU28_CFENE!Q48-UK_CFENE!P48</f>
        <v>1.9108742431886119</v>
      </c>
      <c r="R48" s="35">
        <f>JRC_EU28_CFENE!R48-UK_CFENE!Q48</f>
        <v>1.9107530775486457</v>
      </c>
      <c r="S48" s="35">
        <f>JRC_EU28_CFENE!S48-UK_CFENE!R48</f>
        <v>1.910797497909952</v>
      </c>
      <c r="T48" s="35">
        <f>JRC_EU28_CFENE!T48-UK_CFENE!S48</f>
        <v>1.9357308596158731</v>
      </c>
      <c r="U48" s="35">
        <f>JRC_EU28_CFENE!U48-UK_CFENE!T48</f>
        <v>1.9806264048962938</v>
      </c>
      <c r="V48" s="35">
        <f>JRC_EU28_CFENE!V48-UK_CFENE!U48</f>
        <v>1.9943916772333636</v>
      </c>
      <c r="W48" s="35">
        <f>JRC_EU28_CFENE!W48-UK_CFENE!V48</f>
        <v>2.0024031649625957</v>
      </c>
      <c r="X48" s="35">
        <f>JRC_EU28_CFENE!X48-UK_CFENE!W48</f>
        <v>1.935705899603132</v>
      </c>
      <c r="Y48" s="35">
        <f>JRC_EU28_CFENE!Y48-UK_CFENE!X48</f>
        <v>1.9293872596223103</v>
      </c>
      <c r="Z48" s="35">
        <f>JRC_EU28_CFENE!Z48-UK_CFENE!Y48</f>
        <v>1.9432076319656515</v>
      </c>
      <c r="AA48" s="35">
        <f>JRC_EU28_CFENE!AA48-UK_CFENE!Z48</f>
        <v>1.9533566549639694</v>
      </c>
      <c r="AB48" s="35">
        <f>JRC_EU28_CFENE!AB48-UK_CFENE!AA48</f>
        <v>1.9589035834685347</v>
      </c>
      <c r="AC48" s="35">
        <f>JRC_EU28_CFENE!AC48-UK_CFENE!AB48</f>
        <v>1.946348377591824</v>
      </c>
      <c r="AD48" s="35">
        <f>JRC_EU28_CFENE!AD48-UK_CFENE!AC48</f>
        <v>1.950253484770299</v>
      </c>
      <c r="AE48" s="35">
        <f>JRC_EU28_CFENE!AE48-UK_CFENE!AD48</f>
        <v>1.9571678462404349</v>
      </c>
      <c r="AF48" s="35">
        <f>JRC_EU28_CFENE!AF48-UK_CFENE!AE48</f>
        <v>1.9250463176941577</v>
      </c>
      <c r="AG48" s="35">
        <f>JRC_EU28_CFENE!AG48-UK_CFENE!AF48</f>
        <v>1.9031819536481043</v>
      </c>
      <c r="AH48" s="35">
        <f>JRC_EU28_CFENE!AH48-UK_CFENE!AG48</f>
        <v>1.8640084412307507</v>
      </c>
      <c r="AI48" s="35">
        <f>JRC_EU28_CFENE!AI48-UK_CFENE!AH48</f>
        <v>1.7273561554728025</v>
      </c>
      <c r="AJ48" s="35">
        <f>JRC_EU28_CFENE!AJ48-UK_CFENE!AI48</f>
        <v>1.6765357600859763</v>
      </c>
      <c r="AK48" s="35">
        <f>JRC_EU28_CFENE!AK48-UK_CFENE!AJ48</f>
        <v>1.5844663186089776</v>
      </c>
      <c r="AL48" s="35">
        <f>JRC_EU28_CFENE!AL48-UK_CFENE!AK48</f>
        <v>1.533875124626608</v>
      </c>
      <c r="AM48" s="35">
        <f>JRC_EU28_CFENE!AM48-UK_CFENE!AL48</f>
        <v>1.4926651716641588</v>
      </c>
      <c r="AN48" s="35">
        <f>JRC_EU28_CFENE!AN48-UK_CFENE!AM48</f>
        <v>1.5004072387767196</v>
      </c>
      <c r="AO48" s="35">
        <f>JRC_EU28_CFENE!AO48-UK_CFENE!AN48</f>
        <v>1.5060932193729408</v>
      </c>
      <c r="AP48" s="35">
        <f>JRC_EU28_CFENE!AP48-UK_CFENE!AO48</f>
        <v>1.4927400330783942</v>
      </c>
      <c r="AQ48" s="35">
        <f>JRC_EU28_CFENE!AQ48-UK_CFENE!AP48</f>
        <v>1.4793127586493506</v>
      </c>
      <c r="AR48" s="35">
        <f>JRC_EU28_CFENE!AR48-UK_CFENE!AQ48</f>
        <v>1.4641031069201691</v>
      </c>
      <c r="AS48" s="35">
        <f>JRC_EU28_CFENE!AS48-UK_CFENE!AR48</f>
        <v>1.4180469366356239</v>
      </c>
      <c r="AT48" s="35">
        <f>JRC_EU28_CFENE!AT48-UK_CFENE!AS48</f>
        <v>1.3929325216453015</v>
      </c>
      <c r="AU48" s="35">
        <f>JRC_EU28_CFENE!AU48-UK_CFENE!AT48</f>
        <v>1.3562627002238068</v>
      </c>
      <c r="AV48" s="35">
        <f>JRC_EU28_CFENE!AV48-UK_CFENE!AU48</f>
        <v>1.3332143462672874</v>
      </c>
      <c r="AW48" s="35">
        <f>JRC_EU28_CFENE!AW48-UK_CFENE!AV48</f>
        <v>1.3156289756572332</v>
      </c>
      <c r="AX48" s="35">
        <f>JRC_EU28_CFENE!AX48-UK_CFENE!AW48</f>
        <v>1.3126354819767649</v>
      </c>
      <c r="AY48" s="35">
        <f>JRC_EU28_CFENE!AY48-UK_CFENE!AX48</f>
        <v>1.3091433271003132</v>
      </c>
      <c r="AZ48" s="35">
        <f>JRC_EU28_CFENE!AZ48-UK_CFENE!AY48</f>
        <v>1.302400799780852</v>
      </c>
      <c r="BA48" s="35">
        <f>JRC_EU28_CFENE!BA48-UK_CFENE!AZ48</f>
        <v>1.2939997673509729</v>
      </c>
      <c r="BB48" s="36">
        <f>JRC_EU28_CFENE!BB48-UK_CFENE!BA48</f>
        <v>1.2866607128109049</v>
      </c>
    </row>
    <row r="49" spans="1:54" x14ac:dyDescent="0.35">
      <c r="A49" s="32" t="s">
        <v>10</v>
      </c>
      <c r="B49" s="61"/>
      <c r="C49" s="33" t="s">
        <v>300</v>
      </c>
      <c r="D49" s="34">
        <f>JRC_EU28_CFENE!D49-UK_CFENE!C49</f>
        <v>7539.7209866090307</v>
      </c>
      <c r="E49" s="35">
        <f>JRC_EU28_CFENE!E49-UK_CFENE!D49</f>
        <v>7625.1973100000005</v>
      </c>
      <c r="F49" s="35">
        <f>JRC_EU28_CFENE!F49-UK_CFENE!E49</f>
        <v>7756.2437099999997</v>
      </c>
      <c r="G49" s="35">
        <f>JRC_EU28_CFENE!G49-UK_CFENE!F49</f>
        <v>8511.8074899999974</v>
      </c>
      <c r="H49" s="35">
        <f>JRC_EU28_CFENE!H49-UK_CFENE!G49</f>
        <v>9012.6950199999974</v>
      </c>
      <c r="I49" s="35">
        <f>JRC_EU28_CFENE!I49-UK_CFENE!H49</f>
        <v>9458.1371578083126</v>
      </c>
      <c r="J49" s="35">
        <f>JRC_EU28_CFENE!J49-UK_CFENE!I49</f>
        <v>9082.3620699999992</v>
      </c>
      <c r="K49" s="35">
        <f>JRC_EU28_CFENE!K49-UK_CFENE!J49</f>
        <v>8679.4934499999981</v>
      </c>
      <c r="L49" s="35">
        <f>JRC_EU28_CFENE!L49-UK_CFENE!K49</f>
        <v>8486.1772999999957</v>
      </c>
      <c r="M49" s="35">
        <f>JRC_EU28_CFENE!M49-UK_CFENE!L49</f>
        <v>7389.5469300000004</v>
      </c>
      <c r="N49" s="35">
        <f>JRC_EU28_CFENE!N49-UK_CFENE!M49</f>
        <v>7232.7602390495822</v>
      </c>
      <c r="O49" s="35">
        <f>JRC_EU28_CFENE!O49-UK_CFENE!N49</f>
        <v>6956.851076721221</v>
      </c>
      <c r="P49" s="35">
        <f>JRC_EU28_CFENE!P49-UK_CFENE!O49</f>
        <v>6054.3536899680075</v>
      </c>
      <c r="Q49" s="35">
        <f>JRC_EU28_CFENE!Q49-UK_CFENE!P49</f>
        <v>5225.4337839112632</v>
      </c>
      <c r="R49" s="35">
        <f>JRC_EU28_CFENE!R49-UK_CFENE!Q49</f>
        <v>4718.7467591377253</v>
      </c>
      <c r="S49" s="35">
        <f>JRC_EU28_CFENE!S49-UK_CFENE!R49</f>
        <v>5186.7844248088522</v>
      </c>
      <c r="T49" s="35">
        <f>JRC_EU28_CFENE!T49-UK_CFENE!S49</f>
        <v>5167.4880977464536</v>
      </c>
      <c r="U49" s="35">
        <f>JRC_EU28_CFENE!U49-UK_CFENE!T49</f>
        <v>5006.3661944004452</v>
      </c>
      <c r="V49" s="35">
        <f>JRC_EU28_CFENE!V49-UK_CFENE!U49</f>
        <v>4788.8394305459615</v>
      </c>
      <c r="W49" s="35">
        <f>JRC_EU28_CFENE!W49-UK_CFENE!V49</f>
        <v>4643.5821418505293</v>
      </c>
      <c r="X49" s="35">
        <f>JRC_EU28_CFENE!X49-UK_CFENE!W49</f>
        <v>4582.4637833822517</v>
      </c>
      <c r="Y49" s="35">
        <f>JRC_EU28_CFENE!Y49-UK_CFENE!X49</f>
        <v>4532.1282280667501</v>
      </c>
      <c r="Z49" s="35">
        <f>JRC_EU28_CFENE!Z49-UK_CFENE!Y49</f>
        <v>4487.2033787922028</v>
      </c>
      <c r="AA49" s="35">
        <f>JRC_EU28_CFENE!AA49-UK_CFENE!Z49</f>
        <v>4247.5817289228708</v>
      </c>
      <c r="AB49" s="35">
        <f>JRC_EU28_CFENE!AB49-UK_CFENE!AA49</f>
        <v>4214.014704880733</v>
      </c>
      <c r="AC49" s="35">
        <f>JRC_EU28_CFENE!AC49-UK_CFENE!AB49</f>
        <v>4101.3387371411145</v>
      </c>
      <c r="AD49" s="35">
        <f>JRC_EU28_CFENE!AD49-UK_CFENE!AC49</f>
        <v>4128.7095730263227</v>
      </c>
      <c r="AE49" s="35">
        <f>JRC_EU28_CFENE!AE49-UK_CFENE!AD49</f>
        <v>4116.6945656537282</v>
      </c>
      <c r="AF49" s="35">
        <f>JRC_EU28_CFENE!AF49-UK_CFENE!AE49</f>
        <v>4137.6259200807463</v>
      </c>
      <c r="AG49" s="35">
        <f>JRC_EU28_CFENE!AG49-UK_CFENE!AF49</f>
        <v>4141.4867287288089</v>
      </c>
      <c r="AH49" s="35">
        <f>JRC_EU28_CFENE!AH49-UK_CFENE!AG49</f>
        <v>4084.7377285925263</v>
      </c>
      <c r="AI49" s="35">
        <f>JRC_EU28_CFENE!AI49-UK_CFENE!AH49</f>
        <v>4086.2626442287324</v>
      </c>
      <c r="AJ49" s="35">
        <f>JRC_EU28_CFENE!AJ49-UK_CFENE!AI49</f>
        <v>4063.099071422972</v>
      </c>
      <c r="AK49" s="35">
        <f>JRC_EU28_CFENE!AK49-UK_CFENE!AJ49</f>
        <v>3982.469085975948</v>
      </c>
      <c r="AL49" s="35">
        <f>JRC_EU28_CFENE!AL49-UK_CFENE!AK49</f>
        <v>3912.517545672767</v>
      </c>
      <c r="AM49" s="35">
        <f>JRC_EU28_CFENE!AM49-UK_CFENE!AL49</f>
        <v>3874.5521940966955</v>
      </c>
      <c r="AN49" s="35">
        <f>JRC_EU28_CFENE!AN49-UK_CFENE!AM49</f>
        <v>3859.3137603678651</v>
      </c>
      <c r="AO49" s="35">
        <f>JRC_EU28_CFENE!AO49-UK_CFENE!AN49</f>
        <v>3796.3987088036961</v>
      </c>
      <c r="AP49" s="35">
        <f>JRC_EU28_CFENE!AP49-UK_CFENE!AO49</f>
        <v>3724.1826831785147</v>
      </c>
      <c r="AQ49" s="35">
        <f>JRC_EU28_CFENE!AQ49-UK_CFENE!AP49</f>
        <v>3568.8440427321857</v>
      </c>
      <c r="AR49" s="35">
        <f>JRC_EU28_CFENE!AR49-UK_CFENE!AQ49</f>
        <v>3281.7966173143059</v>
      </c>
      <c r="AS49" s="35">
        <f>JRC_EU28_CFENE!AS49-UK_CFENE!AR49</f>
        <v>2924.7451594174167</v>
      </c>
      <c r="AT49" s="35">
        <f>JRC_EU28_CFENE!AT49-UK_CFENE!AS49</f>
        <v>2547.3885889374542</v>
      </c>
      <c r="AU49" s="35">
        <f>JRC_EU28_CFENE!AU49-UK_CFENE!AT49</f>
        <v>2211.8979694601671</v>
      </c>
      <c r="AV49" s="35">
        <f>JRC_EU28_CFENE!AV49-UK_CFENE!AU49</f>
        <v>2151.0277634194481</v>
      </c>
      <c r="AW49" s="35">
        <f>JRC_EU28_CFENE!AW49-UK_CFENE!AV49</f>
        <v>2094.1528271052189</v>
      </c>
      <c r="AX49" s="35">
        <f>JRC_EU28_CFENE!AX49-UK_CFENE!AW49</f>
        <v>2071.8084190362033</v>
      </c>
      <c r="AY49" s="35">
        <f>JRC_EU28_CFENE!AY49-UK_CFENE!AX49</f>
        <v>1946.6843974269732</v>
      </c>
      <c r="AZ49" s="35">
        <f>JRC_EU28_CFENE!AZ49-UK_CFENE!AY49</f>
        <v>1917.7699473621333</v>
      </c>
      <c r="BA49" s="35">
        <f>JRC_EU28_CFENE!BA49-UK_CFENE!AZ49</f>
        <v>1865.9242574774248</v>
      </c>
      <c r="BB49" s="36">
        <f>JRC_EU28_CFENE!BB49-UK_CFENE!BA49</f>
        <v>1779.2995381623307</v>
      </c>
    </row>
    <row r="50" spans="1:54" x14ac:dyDescent="0.35">
      <c r="A50" s="32" t="s">
        <v>301</v>
      </c>
      <c r="B50" s="61"/>
      <c r="C50" s="33" t="s">
        <v>302</v>
      </c>
      <c r="D50" s="34">
        <f>JRC_EU28_CFENE!D50-UK_CFENE!C50</f>
        <v>0</v>
      </c>
      <c r="E50" s="35">
        <f>JRC_EU28_CFENE!E50-UK_CFENE!D50</f>
        <v>0</v>
      </c>
      <c r="F50" s="35">
        <f>JRC_EU28_CFENE!F50-UK_CFENE!E50</f>
        <v>0</v>
      </c>
      <c r="G50" s="35">
        <f>JRC_EU28_CFENE!G50-UK_CFENE!F50</f>
        <v>0</v>
      </c>
      <c r="H50" s="35">
        <f>JRC_EU28_CFENE!H50-UK_CFENE!G50</f>
        <v>0</v>
      </c>
      <c r="I50" s="35">
        <f>JRC_EU28_CFENE!I50-UK_CFENE!H50</f>
        <v>0</v>
      </c>
      <c r="J50" s="35">
        <f>JRC_EU28_CFENE!J50-UK_CFENE!I50</f>
        <v>44.872869999999999</v>
      </c>
      <c r="K50" s="35">
        <f>JRC_EU28_CFENE!K50-UK_CFENE!J50</f>
        <v>0</v>
      </c>
      <c r="L50" s="35">
        <f>JRC_EU28_CFENE!L50-UK_CFENE!K50</f>
        <v>11.19998</v>
      </c>
      <c r="M50" s="35">
        <f>JRC_EU28_CFENE!M50-UK_CFENE!L50</f>
        <v>0</v>
      </c>
      <c r="N50" s="35">
        <f>JRC_EU28_CFENE!N50-UK_CFENE!M50</f>
        <v>0</v>
      </c>
      <c r="O50" s="35">
        <f>JRC_EU28_CFENE!O50-UK_CFENE!N50</f>
        <v>0</v>
      </c>
      <c r="P50" s="35">
        <f>JRC_EU28_CFENE!P50-UK_CFENE!O50</f>
        <v>0</v>
      </c>
      <c r="Q50" s="35">
        <f>JRC_EU28_CFENE!Q50-UK_CFENE!P50</f>
        <v>0</v>
      </c>
      <c r="R50" s="35">
        <f>JRC_EU28_CFENE!R50-UK_CFENE!Q50</f>
        <v>0</v>
      </c>
      <c r="S50" s="35">
        <f>JRC_EU28_CFENE!S50-UK_CFENE!R50</f>
        <v>0</v>
      </c>
      <c r="T50" s="35">
        <f>JRC_EU28_CFENE!T50-UK_CFENE!S50</f>
        <v>0</v>
      </c>
      <c r="U50" s="35">
        <f>JRC_EU28_CFENE!U50-UK_CFENE!T50</f>
        <v>0</v>
      </c>
      <c r="V50" s="35">
        <f>JRC_EU28_CFENE!V50-UK_CFENE!U50</f>
        <v>0</v>
      </c>
      <c r="W50" s="35">
        <f>JRC_EU28_CFENE!W50-UK_CFENE!V50</f>
        <v>0</v>
      </c>
      <c r="X50" s="35">
        <f>JRC_EU28_CFENE!X50-UK_CFENE!W50</f>
        <v>0</v>
      </c>
      <c r="Y50" s="35">
        <f>JRC_EU28_CFENE!Y50-UK_CFENE!X50</f>
        <v>0</v>
      </c>
      <c r="Z50" s="35">
        <f>JRC_EU28_CFENE!Z50-UK_CFENE!Y50</f>
        <v>0</v>
      </c>
      <c r="AA50" s="35">
        <f>JRC_EU28_CFENE!AA50-UK_CFENE!Z50</f>
        <v>0</v>
      </c>
      <c r="AB50" s="35">
        <f>JRC_EU28_CFENE!AB50-UK_CFENE!AA50</f>
        <v>0</v>
      </c>
      <c r="AC50" s="35">
        <f>JRC_EU28_CFENE!AC50-UK_CFENE!AB50</f>
        <v>0</v>
      </c>
      <c r="AD50" s="35">
        <f>JRC_EU28_CFENE!AD50-UK_CFENE!AC50</f>
        <v>0</v>
      </c>
      <c r="AE50" s="35">
        <f>JRC_EU28_CFENE!AE50-UK_CFENE!AD50</f>
        <v>0</v>
      </c>
      <c r="AF50" s="35">
        <f>JRC_EU28_CFENE!AF50-UK_CFENE!AE50</f>
        <v>0</v>
      </c>
      <c r="AG50" s="35">
        <f>JRC_EU28_CFENE!AG50-UK_CFENE!AF50</f>
        <v>0</v>
      </c>
      <c r="AH50" s="35">
        <f>JRC_EU28_CFENE!AH50-UK_CFENE!AG50</f>
        <v>0</v>
      </c>
      <c r="AI50" s="35">
        <f>JRC_EU28_CFENE!AI50-UK_CFENE!AH50</f>
        <v>0</v>
      </c>
      <c r="AJ50" s="35">
        <f>JRC_EU28_CFENE!AJ50-UK_CFENE!AI50</f>
        <v>0</v>
      </c>
      <c r="AK50" s="35">
        <f>JRC_EU28_CFENE!AK50-UK_CFENE!AJ50</f>
        <v>0</v>
      </c>
      <c r="AL50" s="35">
        <f>JRC_EU28_CFENE!AL50-UK_CFENE!AK50</f>
        <v>0</v>
      </c>
      <c r="AM50" s="35">
        <f>JRC_EU28_CFENE!AM50-UK_CFENE!AL50</f>
        <v>0</v>
      </c>
      <c r="AN50" s="35">
        <f>JRC_EU28_CFENE!AN50-UK_CFENE!AM50</f>
        <v>0</v>
      </c>
      <c r="AO50" s="35">
        <f>JRC_EU28_CFENE!AO50-UK_CFENE!AN50</f>
        <v>0</v>
      </c>
      <c r="AP50" s="35">
        <f>JRC_EU28_CFENE!AP50-UK_CFENE!AO50</f>
        <v>0</v>
      </c>
      <c r="AQ50" s="35">
        <f>JRC_EU28_CFENE!AQ50-UK_CFENE!AP50</f>
        <v>0</v>
      </c>
      <c r="AR50" s="35">
        <f>JRC_EU28_CFENE!AR50-UK_CFENE!AQ50</f>
        <v>0</v>
      </c>
      <c r="AS50" s="35">
        <f>JRC_EU28_CFENE!AS50-UK_CFENE!AR50</f>
        <v>0</v>
      </c>
      <c r="AT50" s="35">
        <f>JRC_EU28_CFENE!AT50-UK_CFENE!AS50</f>
        <v>0</v>
      </c>
      <c r="AU50" s="35">
        <f>JRC_EU28_CFENE!AU50-UK_CFENE!AT50</f>
        <v>0</v>
      </c>
      <c r="AV50" s="35">
        <f>JRC_EU28_CFENE!AV50-UK_CFENE!AU50</f>
        <v>0</v>
      </c>
      <c r="AW50" s="35">
        <f>JRC_EU28_CFENE!AW50-UK_CFENE!AV50</f>
        <v>0</v>
      </c>
      <c r="AX50" s="35">
        <f>JRC_EU28_CFENE!AX50-UK_CFENE!AW50</f>
        <v>0</v>
      </c>
      <c r="AY50" s="35">
        <f>JRC_EU28_CFENE!AY50-UK_CFENE!AX50</f>
        <v>0</v>
      </c>
      <c r="AZ50" s="35">
        <f>JRC_EU28_CFENE!AZ50-UK_CFENE!AY50</f>
        <v>0</v>
      </c>
      <c r="BA50" s="35">
        <f>JRC_EU28_CFENE!BA50-UK_CFENE!AZ50</f>
        <v>0</v>
      </c>
      <c r="BB50" s="36">
        <f>JRC_EU28_CFENE!BB50-UK_CFENE!BA50</f>
        <v>0</v>
      </c>
    </row>
    <row r="51" spans="1:54" x14ac:dyDescent="0.35">
      <c r="A51" s="32" t="s">
        <v>303</v>
      </c>
      <c r="B51" s="61"/>
      <c r="C51" s="33" t="s">
        <v>304</v>
      </c>
      <c r="D51" s="34">
        <f>JRC_EU28_CFENE!D51-UK_CFENE!C51</f>
        <v>325.54449054453835</v>
      </c>
      <c r="E51" s="35">
        <f>JRC_EU28_CFENE!E51-UK_CFENE!D51</f>
        <v>715.96049999999991</v>
      </c>
      <c r="F51" s="35">
        <f>JRC_EU28_CFENE!F51-UK_CFENE!E51</f>
        <v>830.00987999999893</v>
      </c>
      <c r="G51" s="35">
        <f>JRC_EU28_CFENE!G51-UK_CFENE!F51</f>
        <v>947.22907999999939</v>
      </c>
      <c r="H51" s="35">
        <f>JRC_EU28_CFENE!H51-UK_CFENE!G51</f>
        <v>1384.8795000000007</v>
      </c>
      <c r="I51" s="35">
        <f>JRC_EU28_CFENE!I51-UK_CFENE!H51</f>
        <v>947.45924131528955</v>
      </c>
      <c r="J51" s="35">
        <f>JRC_EU28_CFENE!J51-UK_CFENE!I51</f>
        <v>922.22762999999941</v>
      </c>
      <c r="K51" s="35">
        <f>JRC_EU28_CFENE!K51-UK_CFENE!J51</f>
        <v>908.00871000000006</v>
      </c>
      <c r="L51" s="35">
        <f>JRC_EU28_CFENE!L51-UK_CFENE!K51</f>
        <v>892.89379000000122</v>
      </c>
      <c r="M51" s="35">
        <f>JRC_EU28_CFENE!M51-UK_CFENE!L51</f>
        <v>308.69474000000059</v>
      </c>
      <c r="N51" s="35">
        <f>JRC_EU28_CFENE!N51-UK_CFENE!M51</f>
        <v>390.48743159999896</v>
      </c>
      <c r="O51" s="35">
        <f>JRC_EU28_CFENE!O51-UK_CFENE!N51</f>
        <v>396.00469757568521</v>
      </c>
      <c r="P51" s="35">
        <f>JRC_EU28_CFENE!P51-UK_CFENE!O51</f>
        <v>422.65649585844926</v>
      </c>
      <c r="Q51" s="35">
        <f>JRC_EU28_CFENE!Q51-UK_CFENE!P51</f>
        <v>337.41054988391153</v>
      </c>
      <c r="R51" s="35">
        <f>JRC_EU28_CFENE!R51-UK_CFENE!Q51</f>
        <v>497.67531686034351</v>
      </c>
      <c r="S51" s="35">
        <f>JRC_EU28_CFENE!S51-UK_CFENE!R51</f>
        <v>482.94818894880996</v>
      </c>
      <c r="T51" s="35">
        <f>JRC_EU28_CFENE!T51-UK_CFENE!S51</f>
        <v>458.83178836419927</v>
      </c>
      <c r="U51" s="35">
        <f>JRC_EU28_CFENE!U51-UK_CFENE!T51</f>
        <v>461.53752186000901</v>
      </c>
      <c r="V51" s="35">
        <f>JRC_EU28_CFENE!V51-UK_CFENE!U51</f>
        <v>460.54787266670553</v>
      </c>
      <c r="W51" s="35">
        <f>JRC_EU28_CFENE!W51-UK_CFENE!V51</f>
        <v>455.27278064954709</v>
      </c>
      <c r="X51" s="35">
        <f>JRC_EU28_CFENE!X51-UK_CFENE!W51</f>
        <v>448.00124026135751</v>
      </c>
      <c r="Y51" s="35">
        <f>JRC_EU28_CFENE!Y51-UK_CFENE!X51</f>
        <v>443.79555257994696</v>
      </c>
      <c r="Z51" s="35">
        <f>JRC_EU28_CFENE!Z51-UK_CFENE!Y51</f>
        <v>434.25509415880055</v>
      </c>
      <c r="AA51" s="35">
        <f>JRC_EU28_CFENE!AA51-UK_CFENE!Z51</f>
        <v>405.42099529954112</v>
      </c>
      <c r="AB51" s="35">
        <f>JRC_EU28_CFENE!AB51-UK_CFENE!AA51</f>
        <v>378.04697502015927</v>
      </c>
      <c r="AC51" s="35">
        <f>JRC_EU28_CFENE!AC51-UK_CFENE!AB51</f>
        <v>373.3956715794796</v>
      </c>
      <c r="AD51" s="35">
        <f>JRC_EU28_CFENE!AD51-UK_CFENE!AC51</f>
        <v>355.41110661173059</v>
      </c>
      <c r="AE51" s="35">
        <f>JRC_EU28_CFENE!AE51-UK_CFENE!AD51</f>
        <v>338.28926632272584</v>
      </c>
      <c r="AF51" s="35">
        <f>JRC_EU28_CFENE!AF51-UK_CFENE!AE51</f>
        <v>316.56932698004096</v>
      </c>
      <c r="AG51" s="35">
        <f>JRC_EU28_CFENE!AG51-UK_CFENE!AF51</f>
        <v>306.41156457491439</v>
      </c>
      <c r="AH51" s="35">
        <f>JRC_EU28_CFENE!AH51-UK_CFENE!AG51</f>
        <v>289.76983272244945</v>
      </c>
      <c r="AI51" s="35">
        <f>JRC_EU28_CFENE!AI51-UK_CFENE!AH51</f>
        <v>282.17268991152525</v>
      </c>
      <c r="AJ51" s="35">
        <f>JRC_EU28_CFENE!AJ51-UK_CFENE!AI51</f>
        <v>280.02758941327795</v>
      </c>
      <c r="AK51" s="35">
        <f>JRC_EU28_CFENE!AK51-UK_CFENE!AJ51</f>
        <v>274.886362337393</v>
      </c>
      <c r="AL51" s="35">
        <f>JRC_EU28_CFENE!AL51-UK_CFENE!AK51</f>
        <v>271.07385518885985</v>
      </c>
      <c r="AM51" s="35">
        <f>JRC_EU28_CFENE!AM51-UK_CFENE!AL51</f>
        <v>233.60662678256932</v>
      </c>
      <c r="AN51" s="35">
        <f>JRC_EU28_CFENE!AN51-UK_CFENE!AM51</f>
        <v>230.9376257726926</v>
      </c>
      <c r="AO51" s="35">
        <f>JRC_EU28_CFENE!AO51-UK_CFENE!AN51</f>
        <v>229.48327780141614</v>
      </c>
      <c r="AP51" s="35">
        <f>JRC_EU28_CFENE!AP51-UK_CFENE!AO51</f>
        <v>227.85610033410654</v>
      </c>
      <c r="AQ51" s="35">
        <f>JRC_EU28_CFENE!AQ51-UK_CFENE!AP51</f>
        <v>207.31734342702291</v>
      </c>
      <c r="AR51" s="35">
        <f>JRC_EU28_CFENE!AR51-UK_CFENE!AQ51</f>
        <v>200.22183001573956</v>
      </c>
      <c r="AS51" s="35">
        <f>JRC_EU28_CFENE!AS51-UK_CFENE!AR51</f>
        <v>185.7984281392861</v>
      </c>
      <c r="AT51" s="35">
        <f>JRC_EU28_CFENE!AT51-UK_CFENE!AS51</f>
        <v>170.36604977336469</v>
      </c>
      <c r="AU51" s="35">
        <f>JRC_EU28_CFENE!AU51-UK_CFENE!AT51</f>
        <v>141.80197570161283</v>
      </c>
      <c r="AV51" s="35">
        <f>JRC_EU28_CFENE!AV51-UK_CFENE!AU51</f>
        <v>127.90552145808221</v>
      </c>
      <c r="AW51" s="35">
        <f>JRC_EU28_CFENE!AW51-UK_CFENE!AV51</f>
        <v>126.02073011667569</v>
      </c>
      <c r="AX51" s="35">
        <f>JRC_EU28_CFENE!AX51-UK_CFENE!AW51</f>
        <v>118.53984665360467</v>
      </c>
      <c r="AY51" s="35">
        <f>JRC_EU28_CFENE!AY51-UK_CFENE!AX51</f>
        <v>88.332591179579182</v>
      </c>
      <c r="AZ51" s="35">
        <f>JRC_EU28_CFENE!AZ51-UK_CFENE!AY51</f>
        <v>80.996618403772842</v>
      </c>
      <c r="BA51" s="35">
        <f>JRC_EU28_CFENE!BA51-UK_CFENE!AZ51</f>
        <v>77.666616019703753</v>
      </c>
      <c r="BB51" s="36">
        <f>JRC_EU28_CFENE!BB51-UK_CFENE!BA51</f>
        <v>48.899098878681485</v>
      </c>
    </row>
    <row r="52" spans="1:54" x14ac:dyDescent="0.35">
      <c r="A52" s="17" t="s">
        <v>305</v>
      </c>
      <c r="B52" s="60"/>
      <c r="C52" s="18" t="s">
        <v>306</v>
      </c>
      <c r="D52" s="19">
        <f>JRC_EU28_CFENE!D52-UK_CFENE!C52</f>
        <v>215385.94752293569</v>
      </c>
      <c r="E52" s="20">
        <f>JRC_EU28_CFENE!E52-UK_CFENE!D52</f>
        <v>222406.66439999995</v>
      </c>
      <c r="F52" s="20">
        <f>JRC_EU28_CFENE!F52-UK_CFENE!E52</f>
        <v>220421.57682999998</v>
      </c>
      <c r="G52" s="20">
        <f>JRC_EU28_CFENE!G52-UK_CFENE!F52</f>
        <v>228518.94535999995</v>
      </c>
      <c r="H52" s="20">
        <f>JRC_EU28_CFENE!H52-UK_CFENE!G52</f>
        <v>229288.59522999998</v>
      </c>
      <c r="I52" s="20">
        <f>JRC_EU28_CFENE!I52-UK_CFENE!H52</f>
        <v>231670.81254979136</v>
      </c>
      <c r="J52" s="20">
        <f>JRC_EU28_CFENE!J52-UK_CFENE!I52</f>
        <v>227187.46866999994</v>
      </c>
      <c r="K52" s="20">
        <f>JRC_EU28_CFENE!K52-UK_CFENE!J52</f>
        <v>217005.37850000002</v>
      </c>
      <c r="L52" s="20">
        <f>JRC_EU28_CFENE!L52-UK_CFENE!K52</f>
        <v>219983.35814000003</v>
      </c>
      <c r="M52" s="20">
        <f>JRC_EU28_CFENE!M52-UK_CFENE!L52</f>
        <v>205407.04937999998</v>
      </c>
      <c r="N52" s="20">
        <f>JRC_EU28_CFENE!N52-UK_CFENE!M52</f>
        <v>225110.76526627154</v>
      </c>
      <c r="O52" s="20">
        <f>JRC_EU28_CFENE!O52-UK_CFENE!N52</f>
        <v>204106.71678512113</v>
      </c>
      <c r="P52" s="20">
        <f>JRC_EU28_CFENE!P52-UK_CFENE!O52</f>
        <v>210971.8740930981</v>
      </c>
      <c r="Q52" s="20">
        <f>JRC_EU28_CFENE!Q52-UK_CFENE!P52</f>
        <v>216239.091950651</v>
      </c>
      <c r="R52" s="20">
        <f>JRC_EU28_CFENE!R52-UK_CFENE!Q52</f>
        <v>192383.97364721025</v>
      </c>
      <c r="S52" s="20">
        <f>JRC_EU28_CFENE!S52-UK_CFENE!R52</f>
        <v>198279.51895176939</v>
      </c>
      <c r="T52" s="20">
        <f>JRC_EU28_CFENE!T52-UK_CFENE!S52</f>
        <v>201736.53681695694</v>
      </c>
      <c r="U52" s="20">
        <f>JRC_EU28_CFENE!U52-UK_CFENE!T52</f>
        <v>202395.67567275197</v>
      </c>
      <c r="V52" s="20">
        <f>JRC_EU28_CFENE!V52-UK_CFENE!U52</f>
        <v>200601.71495322944</v>
      </c>
      <c r="W52" s="20">
        <f>JRC_EU28_CFENE!W52-UK_CFENE!V52</f>
        <v>197835.68106450309</v>
      </c>
      <c r="X52" s="20">
        <f>JRC_EU28_CFENE!X52-UK_CFENE!W52</f>
        <v>196237.30664110585</v>
      </c>
      <c r="Y52" s="20">
        <f>JRC_EU28_CFENE!Y52-UK_CFENE!X52</f>
        <v>195441.94237555514</v>
      </c>
      <c r="Z52" s="20">
        <f>JRC_EU28_CFENE!Z52-UK_CFENE!Y52</f>
        <v>195067.28399107963</v>
      </c>
      <c r="AA52" s="20">
        <f>JRC_EU28_CFENE!AA52-UK_CFENE!Z52</f>
        <v>195509.56140293583</v>
      </c>
      <c r="AB52" s="20">
        <f>JRC_EU28_CFENE!AB52-UK_CFENE!AA52</f>
        <v>194977.41337286294</v>
      </c>
      <c r="AC52" s="20">
        <f>JRC_EU28_CFENE!AC52-UK_CFENE!AB52</f>
        <v>195319.96754364867</v>
      </c>
      <c r="AD52" s="20">
        <f>JRC_EU28_CFENE!AD52-UK_CFENE!AC52</f>
        <v>196618.3636207931</v>
      </c>
      <c r="AE52" s="20">
        <f>JRC_EU28_CFENE!AE52-UK_CFENE!AD52</f>
        <v>199174.22183146764</v>
      </c>
      <c r="AF52" s="20">
        <f>JRC_EU28_CFENE!AF52-UK_CFENE!AE52</f>
        <v>199460.0756798411</v>
      </c>
      <c r="AG52" s="20">
        <f>JRC_EU28_CFENE!AG52-UK_CFENE!AF52</f>
        <v>201718.81609147417</v>
      </c>
      <c r="AH52" s="20">
        <f>JRC_EU28_CFENE!AH52-UK_CFENE!AG52</f>
        <v>204499.39476191407</v>
      </c>
      <c r="AI52" s="20">
        <f>JRC_EU28_CFENE!AI52-UK_CFENE!AH52</f>
        <v>205989.39922288191</v>
      </c>
      <c r="AJ52" s="20">
        <f>JRC_EU28_CFENE!AJ52-UK_CFENE!AI52</f>
        <v>205937.79261886061</v>
      </c>
      <c r="AK52" s="20">
        <f>JRC_EU28_CFENE!AK52-UK_CFENE!AJ52</f>
        <v>206063.99834600068</v>
      </c>
      <c r="AL52" s="20">
        <f>JRC_EU28_CFENE!AL52-UK_CFENE!AK52</f>
        <v>205968.45213576566</v>
      </c>
      <c r="AM52" s="20">
        <f>JRC_EU28_CFENE!AM52-UK_CFENE!AL52</f>
        <v>205520.05919285695</v>
      </c>
      <c r="AN52" s="20">
        <f>JRC_EU28_CFENE!AN52-UK_CFENE!AM52</f>
        <v>205681.02424231829</v>
      </c>
      <c r="AO52" s="20">
        <f>JRC_EU28_CFENE!AO52-UK_CFENE!AN52</f>
        <v>205286.56789680271</v>
      </c>
      <c r="AP52" s="20">
        <f>JRC_EU28_CFENE!AP52-UK_CFENE!AO52</f>
        <v>204958.53466667439</v>
      </c>
      <c r="AQ52" s="20">
        <f>JRC_EU28_CFENE!AQ52-UK_CFENE!AP52</f>
        <v>204592.57939892155</v>
      </c>
      <c r="AR52" s="20">
        <f>JRC_EU28_CFENE!AR52-UK_CFENE!AQ52</f>
        <v>204384.39638617702</v>
      </c>
      <c r="AS52" s="20">
        <f>JRC_EU28_CFENE!AS52-UK_CFENE!AR52</f>
        <v>204281.61837120808</v>
      </c>
      <c r="AT52" s="20">
        <f>JRC_EU28_CFENE!AT52-UK_CFENE!AS52</f>
        <v>204024.9273728666</v>
      </c>
      <c r="AU52" s="20">
        <f>JRC_EU28_CFENE!AU52-UK_CFENE!AT52</f>
        <v>203307.06649443231</v>
      </c>
      <c r="AV52" s="20">
        <f>JRC_EU28_CFENE!AV52-UK_CFENE!AU52</f>
        <v>202683.74610760706</v>
      </c>
      <c r="AW52" s="20">
        <f>JRC_EU28_CFENE!AW52-UK_CFENE!AV52</f>
        <v>202146.634561994</v>
      </c>
      <c r="AX52" s="20">
        <f>JRC_EU28_CFENE!AX52-UK_CFENE!AW52</f>
        <v>201545.71215333496</v>
      </c>
      <c r="AY52" s="20">
        <f>JRC_EU28_CFENE!AY52-UK_CFENE!AX52</f>
        <v>200304.88845802948</v>
      </c>
      <c r="AZ52" s="20">
        <f>JRC_EU28_CFENE!AZ52-UK_CFENE!AY52</f>
        <v>199711.25117231134</v>
      </c>
      <c r="BA52" s="20">
        <f>JRC_EU28_CFENE!BA52-UK_CFENE!AZ52</f>
        <v>198852.09786672951</v>
      </c>
      <c r="BB52" s="21">
        <f>JRC_EU28_CFENE!BB52-UK_CFENE!BA52</f>
        <v>197690.09388565784</v>
      </c>
    </row>
    <row r="53" spans="1:54" x14ac:dyDescent="0.35">
      <c r="A53" s="22" t="s">
        <v>37</v>
      </c>
      <c r="B53" s="61" t="s">
        <v>11</v>
      </c>
      <c r="C53" s="23" t="s">
        <v>307</v>
      </c>
      <c r="D53" s="24">
        <f>JRC_EU28_CFENE!D53-UK_CFENE!C53</f>
        <v>205146.98904035951</v>
      </c>
      <c r="E53" s="25">
        <f>JRC_EU28_CFENE!E53-UK_CFENE!D53</f>
        <v>213081.91451999993</v>
      </c>
      <c r="F53" s="25">
        <f>JRC_EU28_CFENE!F53-UK_CFENE!E53</f>
        <v>211228.85498999996</v>
      </c>
      <c r="G53" s="25">
        <f>JRC_EU28_CFENE!G53-UK_CFENE!F53</f>
        <v>219416.56162000002</v>
      </c>
      <c r="H53" s="25">
        <f>JRC_EU28_CFENE!H53-UK_CFENE!G53</f>
        <v>220004.22146</v>
      </c>
      <c r="I53" s="25">
        <f>JRC_EU28_CFENE!I53-UK_CFENE!H53</f>
        <v>222867.39734047645</v>
      </c>
      <c r="J53" s="25">
        <f>JRC_EU28_CFENE!J53-UK_CFENE!I53</f>
        <v>218290.90594999996</v>
      </c>
      <c r="K53" s="25">
        <f>JRC_EU28_CFENE!K53-UK_CFENE!J53</f>
        <v>208410.15303999995</v>
      </c>
      <c r="L53" s="25">
        <f>JRC_EU28_CFENE!L53-UK_CFENE!K53</f>
        <v>211914.03581999993</v>
      </c>
      <c r="M53" s="25">
        <f>JRC_EU28_CFENE!M53-UK_CFENE!L53</f>
        <v>199593.80897999997</v>
      </c>
      <c r="N53" s="25">
        <f>JRC_EU28_CFENE!N53-UK_CFENE!M53</f>
        <v>217804.00047905222</v>
      </c>
      <c r="O53" s="25">
        <f>JRC_EU28_CFENE!O53-UK_CFENE!N53</f>
        <v>196677.70091351078</v>
      </c>
      <c r="P53" s="25">
        <f>JRC_EU28_CFENE!P53-UK_CFENE!O53</f>
        <v>203505.01267146794</v>
      </c>
      <c r="Q53" s="25">
        <f>JRC_EU28_CFENE!Q53-UK_CFENE!P53</f>
        <v>209071.9600856521</v>
      </c>
      <c r="R53" s="25">
        <f>JRC_EU28_CFENE!R53-UK_CFENE!Q53</f>
        <v>185297.57688616961</v>
      </c>
      <c r="S53" s="25">
        <f>JRC_EU28_CFENE!S53-UK_CFENE!R53</f>
        <v>191086.67569485793</v>
      </c>
      <c r="T53" s="25">
        <f>JRC_EU28_CFENE!T53-UK_CFENE!S53</f>
        <v>194566.2603973255</v>
      </c>
      <c r="U53" s="25">
        <f>JRC_EU28_CFENE!U53-UK_CFENE!T53</f>
        <v>195139.28382709192</v>
      </c>
      <c r="V53" s="25">
        <f>JRC_EU28_CFENE!V53-UK_CFENE!U53</f>
        <v>193834.75491677568</v>
      </c>
      <c r="W53" s="25">
        <f>JRC_EU28_CFENE!W53-UK_CFENE!V53</f>
        <v>191169.96353866626</v>
      </c>
      <c r="X53" s="25">
        <f>JRC_EU28_CFENE!X53-UK_CFENE!W53</f>
        <v>189698.57227033371</v>
      </c>
      <c r="Y53" s="25">
        <f>JRC_EU28_CFENE!Y53-UK_CFENE!X53</f>
        <v>188933.48237677466</v>
      </c>
      <c r="Z53" s="25">
        <f>JRC_EU28_CFENE!Z53-UK_CFENE!Y53</f>
        <v>188666.78076720866</v>
      </c>
      <c r="AA53" s="25">
        <f>JRC_EU28_CFENE!AA53-UK_CFENE!Z53</f>
        <v>189220.67882999455</v>
      </c>
      <c r="AB53" s="25">
        <f>JRC_EU28_CFENE!AB53-UK_CFENE!AA53</f>
        <v>188753.43176615075</v>
      </c>
      <c r="AC53" s="25">
        <f>JRC_EU28_CFENE!AC53-UK_CFENE!AB53</f>
        <v>189121.37703325937</v>
      </c>
      <c r="AD53" s="25">
        <f>JRC_EU28_CFENE!AD53-UK_CFENE!AC53</f>
        <v>190428.42471588223</v>
      </c>
      <c r="AE53" s="25">
        <f>JRC_EU28_CFENE!AE53-UK_CFENE!AD53</f>
        <v>192995.57688472507</v>
      </c>
      <c r="AF53" s="25">
        <f>JRC_EU28_CFENE!AF53-UK_CFENE!AE53</f>
        <v>193292.82024965942</v>
      </c>
      <c r="AG53" s="25">
        <f>JRC_EU28_CFENE!AG53-UK_CFENE!AF53</f>
        <v>195597.9970954741</v>
      </c>
      <c r="AH53" s="25">
        <f>JRC_EU28_CFENE!AH53-UK_CFENE!AG53</f>
        <v>198466.53480821932</v>
      </c>
      <c r="AI53" s="25">
        <f>JRC_EU28_CFENE!AI53-UK_CFENE!AH53</f>
        <v>200011.23552197937</v>
      </c>
      <c r="AJ53" s="25">
        <f>JRC_EU28_CFENE!AJ53-UK_CFENE!AI53</f>
        <v>200072.26149462804</v>
      </c>
      <c r="AK53" s="25">
        <f>JRC_EU28_CFENE!AK53-UK_CFENE!AJ53</f>
        <v>200332.9382217098</v>
      </c>
      <c r="AL53" s="25">
        <f>JRC_EU28_CFENE!AL53-UK_CFENE!AK53</f>
        <v>200372.65352484322</v>
      </c>
      <c r="AM53" s="25">
        <f>JRC_EU28_CFENE!AM53-UK_CFENE!AL53</f>
        <v>200038.72423724973</v>
      </c>
      <c r="AN53" s="25">
        <f>JRC_EU28_CFENE!AN53-UK_CFENE!AM53</f>
        <v>200273.18471531762</v>
      </c>
      <c r="AO53" s="25">
        <f>JRC_EU28_CFENE!AO53-UK_CFENE!AN53</f>
        <v>199972.45048962848</v>
      </c>
      <c r="AP53" s="25">
        <f>JRC_EU28_CFENE!AP53-UK_CFENE!AO53</f>
        <v>199752.90075448155</v>
      </c>
      <c r="AQ53" s="25">
        <f>JRC_EU28_CFENE!AQ53-UK_CFENE!AP53</f>
        <v>199484.47801275886</v>
      </c>
      <c r="AR53" s="25">
        <f>JRC_EU28_CFENE!AR53-UK_CFENE!AQ53</f>
        <v>199370.73615704913</v>
      </c>
      <c r="AS53" s="25">
        <f>JRC_EU28_CFENE!AS53-UK_CFENE!AR53</f>
        <v>199357.10137490317</v>
      </c>
      <c r="AT53" s="25">
        <f>JRC_EU28_CFENE!AT53-UK_CFENE!AS53</f>
        <v>199194.72838291974</v>
      </c>
      <c r="AU53" s="25">
        <f>JRC_EU28_CFENE!AU53-UK_CFENE!AT53</f>
        <v>198575.94092052255</v>
      </c>
      <c r="AV53" s="25">
        <f>JRC_EU28_CFENE!AV53-UK_CFENE!AU53</f>
        <v>198074.49905290356</v>
      </c>
      <c r="AW53" s="25">
        <f>JRC_EU28_CFENE!AW53-UK_CFENE!AV53</f>
        <v>197642.55838184204</v>
      </c>
      <c r="AX53" s="25">
        <f>JRC_EU28_CFENE!AX53-UK_CFENE!AW53</f>
        <v>197142.53994208924</v>
      </c>
      <c r="AY53" s="25">
        <f>JRC_EU28_CFENE!AY53-UK_CFENE!AX53</f>
        <v>196049.22199885559</v>
      </c>
      <c r="AZ53" s="25">
        <f>JRC_EU28_CFENE!AZ53-UK_CFENE!AY53</f>
        <v>195631.19539802751</v>
      </c>
      <c r="BA53" s="25">
        <f>JRC_EU28_CFENE!BA53-UK_CFENE!AZ53</f>
        <v>195084.57661577506</v>
      </c>
      <c r="BB53" s="26">
        <f>JRC_EU28_CFENE!BB53-UK_CFENE!BA53</f>
        <v>194059.5656801264</v>
      </c>
    </row>
    <row r="54" spans="1:54" x14ac:dyDescent="0.35">
      <c r="A54" s="22" t="s">
        <v>308</v>
      </c>
      <c r="B54" s="61"/>
      <c r="C54" s="23" t="s">
        <v>309</v>
      </c>
      <c r="D54" s="24">
        <f>JRC_EU28_CFENE!D54-UK_CFENE!C54</f>
        <v>10238.958482576281</v>
      </c>
      <c r="E54" s="25">
        <f>JRC_EU28_CFENE!E54-UK_CFENE!D54</f>
        <v>9324.7498799999976</v>
      </c>
      <c r="F54" s="25">
        <f>JRC_EU28_CFENE!F54-UK_CFENE!E54</f>
        <v>9192.7218400000002</v>
      </c>
      <c r="G54" s="25">
        <f>JRC_EU28_CFENE!G54-UK_CFENE!F54</f>
        <v>9102.3837400000011</v>
      </c>
      <c r="H54" s="25">
        <f>JRC_EU28_CFENE!H54-UK_CFENE!G54</f>
        <v>9284.3737700000001</v>
      </c>
      <c r="I54" s="25">
        <f>JRC_EU28_CFENE!I54-UK_CFENE!H54</f>
        <v>8803.415209314915</v>
      </c>
      <c r="J54" s="25">
        <f>JRC_EU28_CFENE!J54-UK_CFENE!I54</f>
        <v>8896.5627199999981</v>
      </c>
      <c r="K54" s="25">
        <f>JRC_EU28_CFENE!K54-UK_CFENE!J54</f>
        <v>8595.2254600000015</v>
      </c>
      <c r="L54" s="25">
        <f>JRC_EU28_CFENE!L54-UK_CFENE!K54</f>
        <v>8069.3223199999993</v>
      </c>
      <c r="M54" s="25">
        <f>JRC_EU28_CFENE!M54-UK_CFENE!L54</f>
        <v>5813.2404000000015</v>
      </c>
      <c r="N54" s="25">
        <f>JRC_EU28_CFENE!N54-UK_CFENE!M54</f>
        <v>7306.7647872193038</v>
      </c>
      <c r="O54" s="25">
        <f>JRC_EU28_CFENE!O54-UK_CFENE!N54</f>
        <v>7429.0158716103397</v>
      </c>
      <c r="P54" s="25">
        <f>JRC_EU28_CFENE!P54-UK_CFENE!O54</f>
        <v>7466.8614216301239</v>
      </c>
      <c r="Q54" s="25">
        <f>JRC_EU28_CFENE!Q54-UK_CFENE!P54</f>
        <v>7167.131864998908</v>
      </c>
      <c r="R54" s="25">
        <f>JRC_EU28_CFENE!R54-UK_CFENE!Q54</f>
        <v>7086.3967610406416</v>
      </c>
      <c r="S54" s="25">
        <f>JRC_EU28_CFENE!S54-UK_CFENE!R54</f>
        <v>7192.8432569114275</v>
      </c>
      <c r="T54" s="25">
        <f>JRC_EU28_CFENE!T54-UK_CFENE!S54</f>
        <v>7170.2764196314556</v>
      </c>
      <c r="U54" s="25">
        <f>JRC_EU28_CFENE!U54-UK_CFENE!T54</f>
        <v>7256.3918456600741</v>
      </c>
      <c r="V54" s="25">
        <f>JRC_EU28_CFENE!V54-UK_CFENE!U54</f>
        <v>6766.9600364537537</v>
      </c>
      <c r="W54" s="25">
        <f>JRC_EU28_CFENE!W54-UK_CFENE!V54</f>
        <v>6665.717525836837</v>
      </c>
      <c r="X54" s="25">
        <f>JRC_EU28_CFENE!X54-UK_CFENE!W54</f>
        <v>6538.7343707721429</v>
      </c>
      <c r="Y54" s="25">
        <f>JRC_EU28_CFENE!Y54-UK_CFENE!X54</f>
        <v>6508.4599987804695</v>
      </c>
      <c r="Z54" s="25">
        <f>JRC_EU28_CFENE!Z54-UK_CFENE!Y54</f>
        <v>6400.5032238709919</v>
      </c>
      <c r="AA54" s="25">
        <f>JRC_EU28_CFENE!AA54-UK_CFENE!Z54</f>
        <v>6288.8825729412383</v>
      </c>
      <c r="AB54" s="25">
        <f>JRC_EU28_CFENE!AB54-UK_CFENE!AA54</f>
        <v>6223.9816067121455</v>
      </c>
      <c r="AC54" s="25">
        <f>JRC_EU28_CFENE!AC54-UK_CFENE!AB54</f>
        <v>6198.5905103892974</v>
      </c>
      <c r="AD54" s="25">
        <f>JRC_EU28_CFENE!AD54-UK_CFENE!AC54</f>
        <v>6189.9389049108149</v>
      </c>
      <c r="AE54" s="25">
        <f>JRC_EU28_CFENE!AE54-UK_CFENE!AD54</f>
        <v>6178.6449467425955</v>
      </c>
      <c r="AF54" s="25">
        <f>JRC_EU28_CFENE!AF54-UK_CFENE!AE54</f>
        <v>6167.2554301816726</v>
      </c>
      <c r="AG54" s="25">
        <f>JRC_EU28_CFENE!AG54-UK_CFENE!AF54</f>
        <v>6120.8189960001591</v>
      </c>
      <c r="AH54" s="25">
        <f>JRC_EU28_CFENE!AH54-UK_CFENE!AG54</f>
        <v>6032.8599536947459</v>
      </c>
      <c r="AI54" s="25">
        <f>JRC_EU28_CFENE!AI54-UK_CFENE!AH54</f>
        <v>5978.163700902559</v>
      </c>
      <c r="AJ54" s="25">
        <f>JRC_EU28_CFENE!AJ54-UK_CFENE!AI54</f>
        <v>5865.531124232567</v>
      </c>
      <c r="AK54" s="25">
        <f>JRC_EU28_CFENE!AK54-UK_CFENE!AJ54</f>
        <v>5731.0601242908924</v>
      </c>
      <c r="AL54" s="25">
        <f>JRC_EU28_CFENE!AL54-UK_CFENE!AK54</f>
        <v>5595.7986109223984</v>
      </c>
      <c r="AM54" s="25">
        <f>JRC_EU28_CFENE!AM54-UK_CFENE!AL54</f>
        <v>5481.3349556072062</v>
      </c>
      <c r="AN54" s="25">
        <f>JRC_EU28_CFENE!AN54-UK_CFENE!AM54</f>
        <v>5407.8395270006804</v>
      </c>
      <c r="AO54" s="25">
        <f>JRC_EU28_CFENE!AO54-UK_CFENE!AN54</f>
        <v>5314.1174071742644</v>
      </c>
      <c r="AP54" s="25">
        <f>JRC_EU28_CFENE!AP54-UK_CFENE!AO54</f>
        <v>5205.6339121928668</v>
      </c>
      <c r="AQ54" s="25">
        <f>JRC_EU28_CFENE!AQ54-UK_CFENE!AP54</f>
        <v>5108.1013861626734</v>
      </c>
      <c r="AR54" s="25">
        <f>JRC_EU28_CFENE!AR54-UK_CFENE!AQ54</f>
        <v>5013.6602291278823</v>
      </c>
      <c r="AS54" s="25">
        <f>JRC_EU28_CFENE!AS54-UK_CFENE!AR54</f>
        <v>4924.5169963048911</v>
      </c>
      <c r="AT54" s="25">
        <f>JRC_EU28_CFENE!AT54-UK_CFENE!AS54</f>
        <v>4830.1989899468927</v>
      </c>
      <c r="AU54" s="25">
        <f>JRC_EU28_CFENE!AU54-UK_CFENE!AT54</f>
        <v>4731.1255739097687</v>
      </c>
      <c r="AV54" s="25">
        <f>JRC_EU28_CFENE!AV54-UK_CFENE!AU54</f>
        <v>4609.2470547035045</v>
      </c>
      <c r="AW54" s="25">
        <f>JRC_EU28_CFENE!AW54-UK_CFENE!AV54</f>
        <v>4504.0761801519284</v>
      </c>
      <c r="AX54" s="25">
        <f>JRC_EU28_CFENE!AX54-UK_CFENE!AW54</f>
        <v>4403.1722112457455</v>
      </c>
      <c r="AY54" s="25">
        <f>JRC_EU28_CFENE!AY54-UK_CFENE!AX54</f>
        <v>4255.6664591739036</v>
      </c>
      <c r="AZ54" s="25">
        <f>JRC_EU28_CFENE!AZ54-UK_CFENE!AY54</f>
        <v>4080.0557742838496</v>
      </c>
      <c r="BA54" s="25">
        <f>JRC_EU28_CFENE!BA54-UK_CFENE!AZ54</f>
        <v>3767.5212509544808</v>
      </c>
      <c r="BB54" s="26">
        <f>JRC_EU28_CFENE!BB54-UK_CFENE!BA54</f>
        <v>3630.5282055314824</v>
      </c>
    </row>
    <row r="55" spans="1:54" x14ac:dyDescent="0.35">
      <c r="A55" s="27" t="s">
        <v>310</v>
      </c>
      <c r="B55" s="61"/>
      <c r="C55" s="28" t="s">
        <v>311</v>
      </c>
      <c r="D55" s="29">
        <f>JRC_EU28_CFENE!D55-UK_CFENE!C55</f>
        <v>3675.2739218942902</v>
      </c>
      <c r="E55" s="30">
        <f>JRC_EU28_CFENE!E55-UK_CFENE!D55</f>
        <v>3336.6805799999988</v>
      </c>
      <c r="F55" s="30">
        <f>JRC_EU28_CFENE!F55-UK_CFENE!E55</f>
        <v>3175.4932299999996</v>
      </c>
      <c r="G55" s="30">
        <f>JRC_EU28_CFENE!G55-UK_CFENE!F55</f>
        <v>2930.4407899999997</v>
      </c>
      <c r="H55" s="30">
        <f>JRC_EU28_CFENE!H55-UK_CFENE!G55</f>
        <v>3002.9930499999996</v>
      </c>
      <c r="I55" s="30">
        <f>JRC_EU28_CFENE!I55-UK_CFENE!H55</f>
        <v>2894.681643644089</v>
      </c>
      <c r="J55" s="30">
        <f>JRC_EU28_CFENE!J55-UK_CFENE!I55</f>
        <v>2995.588749999999</v>
      </c>
      <c r="K55" s="30">
        <f>JRC_EU28_CFENE!K55-UK_CFENE!J55</f>
        <v>2915.489759999999</v>
      </c>
      <c r="L55" s="30">
        <f>JRC_EU28_CFENE!L55-UK_CFENE!K55</f>
        <v>2736.2281599999988</v>
      </c>
      <c r="M55" s="30">
        <f>JRC_EU28_CFENE!M55-UK_CFENE!L55</f>
        <v>2016.5407799999994</v>
      </c>
      <c r="N55" s="30">
        <f>JRC_EU28_CFENE!N55-UK_CFENE!M55</f>
        <v>2521.0307163990674</v>
      </c>
      <c r="O55" s="30">
        <f>JRC_EU28_CFENE!O55-UK_CFENE!N55</f>
        <v>2765.5516195308692</v>
      </c>
      <c r="P55" s="30">
        <f>JRC_EU28_CFENE!P55-UK_CFENE!O55</f>
        <v>2912.2645202991207</v>
      </c>
      <c r="Q55" s="30">
        <f>JRC_EU28_CFENE!Q55-UK_CFENE!P55</f>
        <v>2644.3209306568538</v>
      </c>
      <c r="R55" s="30">
        <f>JRC_EU28_CFENE!R55-UK_CFENE!Q55</f>
        <v>2606.0337889579964</v>
      </c>
      <c r="S55" s="30">
        <f>JRC_EU28_CFENE!S55-UK_CFENE!R55</f>
        <v>2540.9755957525522</v>
      </c>
      <c r="T55" s="30">
        <f>JRC_EU28_CFENE!T55-UK_CFENE!S55</f>
        <v>2563.6736880568797</v>
      </c>
      <c r="U55" s="30">
        <f>JRC_EU28_CFENE!U55-UK_CFENE!T55</f>
        <v>2599.0085566800881</v>
      </c>
      <c r="V55" s="30">
        <f>JRC_EU28_CFENE!V55-UK_CFENE!U55</f>
        <v>2446.1657726535714</v>
      </c>
      <c r="W55" s="30">
        <f>JRC_EU28_CFENE!W55-UK_CFENE!V55</f>
        <v>2405.6356325991496</v>
      </c>
      <c r="X55" s="30">
        <f>JRC_EU28_CFENE!X55-UK_CFENE!W55</f>
        <v>2356.8516222322951</v>
      </c>
      <c r="Y55" s="30">
        <f>JRC_EU28_CFENE!Y55-UK_CFENE!X55</f>
        <v>2345.1065354426846</v>
      </c>
      <c r="Z55" s="30">
        <f>JRC_EU28_CFENE!Z55-UK_CFENE!Y55</f>
        <v>2309.0473787433684</v>
      </c>
      <c r="AA55" s="30">
        <f>JRC_EU28_CFENE!AA55-UK_CFENE!Z55</f>
        <v>2268.9145992360573</v>
      </c>
      <c r="AB55" s="30">
        <f>JRC_EU28_CFENE!AB55-UK_CFENE!AA55</f>
        <v>2252.8442423058391</v>
      </c>
      <c r="AC55" s="30">
        <f>JRC_EU28_CFENE!AC55-UK_CFENE!AB55</f>
        <v>2243.3119733848489</v>
      </c>
      <c r="AD55" s="30">
        <f>JRC_EU28_CFENE!AD55-UK_CFENE!AC55</f>
        <v>2236.9981916452671</v>
      </c>
      <c r="AE55" s="30">
        <f>JRC_EU28_CFENE!AE55-UK_CFENE!AD55</f>
        <v>2227.5602089000727</v>
      </c>
      <c r="AF55" s="30">
        <f>JRC_EU28_CFENE!AF55-UK_CFENE!AE55</f>
        <v>2219.7748247254008</v>
      </c>
      <c r="AG55" s="30">
        <f>JRC_EU28_CFENE!AG55-UK_CFENE!AF55</f>
        <v>2204.2836723496002</v>
      </c>
      <c r="AH55" s="30">
        <f>JRC_EU28_CFENE!AH55-UK_CFENE!AG55</f>
        <v>2168.1596229070256</v>
      </c>
      <c r="AI55" s="30">
        <f>JRC_EU28_CFENE!AI55-UK_CFENE!AH55</f>
        <v>2145.6632550697368</v>
      </c>
      <c r="AJ55" s="30">
        <f>JRC_EU28_CFENE!AJ55-UK_CFENE!AI55</f>
        <v>2102.9904205260495</v>
      </c>
      <c r="AK55" s="30">
        <f>JRC_EU28_CFENE!AK55-UK_CFENE!AJ55</f>
        <v>2047.1328834395924</v>
      </c>
      <c r="AL55" s="30">
        <f>JRC_EU28_CFENE!AL55-UK_CFENE!AK55</f>
        <v>1996.9090283941946</v>
      </c>
      <c r="AM55" s="30">
        <f>JRC_EU28_CFENE!AM55-UK_CFENE!AL55</f>
        <v>1952.8585415666271</v>
      </c>
      <c r="AN55" s="30">
        <f>JRC_EU28_CFENE!AN55-UK_CFENE!AM55</f>
        <v>1925.7524774158449</v>
      </c>
      <c r="AO55" s="30">
        <f>JRC_EU28_CFENE!AO55-UK_CFENE!AN55</f>
        <v>1890.7799961310097</v>
      </c>
      <c r="AP55" s="30">
        <f>JRC_EU28_CFENE!AP55-UK_CFENE!AO55</f>
        <v>1851.2655656218653</v>
      </c>
      <c r="AQ55" s="30">
        <f>JRC_EU28_CFENE!AQ55-UK_CFENE!AP55</f>
        <v>1816.0531858896111</v>
      </c>
      <c r="AR55" s="30">
        <f>JRC_EU28_CFENE!AR55-UK_CFENE!AQ55</f>
        <v>1782.8842340178321</v>
      </c>
      <c r="AS55" s="30">
        <f>JRC_EU28_CFENE!AS55-UK_CFENE!AR55</f>
        <v>1748.2179689122181</v>
      </c>
      <c r="AT55" s="30">
        <f>JRC_EU28_CFENE!AT55-UK_CFENE!AS55</f>
        <v>1714.1784693221614</v>
      </c>
      <c r="AU55" s="30">
        <f>JRC_EU28_CFENE!AU55-UK_CFENE!AT55</f>
        <v>1680.5675355552942</v>
      </c>
      <c r="AV55" s="30">
        <f>JRC_EU28_CFENE!AV55-UK_CFENE!AU55</f>
        <v>1638.5280427854759</v>
      </c>
      <c r="AW55" s="30">
        <f>JRC_EU28_CFENE!AW55-UK_CFENE!AV55</f>
        <v>1599.479903250794</v>
      </c>
      <c r="AX55" s="30">
        <f>JRC_EU28_CFENE!AX55-UK_CFENE!AW55</f>
        <v>1564.9739278590851</v>
      </c>
      <c r="AY55" s="30">
        <f>JRC_EU28_CFENE!AY55-UK_CFENE!AX55</f>
        <v>1513.1380099961521</v>
      </c>
      <c r="AZ55" s="30">
        <f>JRC_EU28_CFENE!AZ55-UK_CFENE!AY55</f>
        <v>1452.8529505201921</v>
      </c>
      <c r="BA55" s="30">
        <f>JRC_EU28_CFENE!BA55-UK_CFENE!AZ55</f>
        <v>1348.4003721197209</v>
      </c>
      <c r="BB55" s="31">
        <f>JRC_EU28_CFENE!BB55-UK_CFENE!BA55</f>
        <v>1298.6552739959698</v>
      </c>
    </row>
    <row r="56" spans="1:54" x14ac:dyDescent="0.35">
      <c r="A56" s="27" t="s">
        <v>312</v>
      </c>
      <c r="B56" s="61"/>
      <c r="C56" s="28" t="s">
        <v>313</v>
      </c>
      <c r="D56" s="29">
        <f>JRC_EU28_CFENE!D56-UK_CFENE!C56</f>
        <v>6019.6680708500935</v>
      </c>
      <c r="E56" s="30">
        <f>JRC_EU28_CFENE!E56-UK_CFENE!D56</f>
        <v>5530.9804999999997</v>
      </c>
      <c r="F56" s="30">
        <f>JRC_EU28_CFENE!F56-UK_CFENE!E56</f>
        <v>5554.4183300000013</v>
      </c>
      <c r="G56" s="30">
        <f>JRC_EU28_CFENE!G56-UK_CFENE!F56</f>
        <v>5678.740139999999</v>
      </c>
      <c r="H56" s="30">
        <f>JRC_EU28_CFENE!H56-UK_CFENE!G56</f>
        <v>5810.1005199999991</v>
      </c>
      <c r="I56" s="30">
        <f>JRC_EU28_CFENE!I56-UK_CFENE!H56</f>
        <v>5512.3795324885523</v>
      </c>
      <c r="J56" s="30">
        <f>JRC_EU28_CFENE!J56-UK_CFENE!I56</f>
        <v>5493.3661800000009</v>
      </c>
      <c r="K56" s="30">
        <f>JRC_EU28_CFENE!K56-UK_CFENE!J56</f>
        <v>5258.8610900000003</v>
      </c>
      <c r="L56" s="30">
        <f>JRC_EU28_CFENE!L56-UK_CFENE!K56</f>
        <v>4921.6652999999997</v>
      </c>
      <c r="M56" s="30">
        <f>JRC_EU28_CFENE!M56-UK_CFENE!L56</f>
        <v>3490.5529599999995</v>
      </c>
      <c r="N56" s="30">
        <f>JRC_EU28_CFENE!N56-UK_CFENE!M56</f>
        <v>4378.8572831370047</v>
      </c>
      <c r="O56" s="30">
        <f>JRC_EU28_CFENE!O56-UK_CFENE!N56</f>
        <v>4156.9694551689599</v>
      </c>
      <c r="P56" s="30">
        <f>JRC_EU28_CFENE!P56-UK_CFENE!O56</f>
        <v>4083.3296970815109</v>
      </c>
      <c r="Q56" s="30">
        <f>JRC_EU28_CFENE!Q56-UK_CFENE!P56</f>
        <v>4014.9408190926615</v>
      </c>
      <c r="R56" s="30">
        <f>JRC_EU28_CFENE!R56-UK_CFENE!Q56</f>
        <v>3962.8798467270235</v>
      </c>
      <c r="S56" s="30">
        <f>JRC_EU28_CFENE!S56-UK_CFENE!R56</f>
        <v>4009.6491702144413</v>
      </c>
      <c r="T56" s="30">
        <f>JRC_EU28_CFENE!T56-UK_CFENE!S56</f>
        <v>3962.230290161624</v>
      </c>
      <c r="U56" s="30">
        <f>JRC_EU28_CFENE!U56-UK_CFENE!T56</f>
        <v>4004.2558568657005</v>
      </c>
      <c r="V56" s="30">
        <f>JRC_EU28_CFENE!V56-UK_CFENE!U56</f>
        <v>3704.163675075165</v>
      </c>
      <c r="W56" s="30">
        <f>JRC_EU28_CFENE!W56-UK_CFENE!V56</f>
        <v>3652.6585046974906</v>
      </c>
      <c r="X56" s="30">
        <f>JRC_EU28_CFENE!X56-UK_CFENE!W56</f>
        <v>3586.7692689374007</v>
      </c>
      <c r="Y56" s="30">
        <f>JRC_EU28_CFENE!Y56-UK_CFENE!X56</f>
        <v>3571.278349912011</v>
      </c>
      <c r="Z56" s="30">
        <f>JRC_EU28_CFENE!Z56-UK_CFENE!Y56</f>
        <v>3513.3092395712811</v>
      </c>
      <c r="AA56" s="30">
        <f>JRC_EU28_CFENE!AA56-UK_CFENE!Z56</f>
        <v>3456.8160696828099</v>
      </c>
      <c r="AB56" s="30">
        <f>JRC_EU28_CFENE!AB56-UK_CFENE!AA56</f>
        <v>3429.1644144855627</v>
      </c>
      <c r="AC56" s="30">
        <f>JRC_EU28_CFENE!AC56-UK_CFENE!AB56</f>
        <v>3416.4629733777419</v>
      </c>
      <c r="AD56" s="30">
        <f>JRC_EU28_CFENE!AD56-UK_CFENE!AC56</f>
        <v>3416.4857622584091</v>
      </c>
      <c r="AE56" s="30">
        <f>JRC_EU28_CFENE!AE56-UK_CFENE!AD56</f>
        <v>3416.1713707351619</v>
      </c>
      <c r="AF56" s="30">
        <f>JRC_EU28_CFENE!AF56-UK_CFENE!AE56</f>
        <v>3414.8695324078972</v>
      </c>
      <c r="AG56" s="30">
        <f>JRC_EU28_CFENE!AG56-UK_CFENE!AF56</f>
        <v>3390.5415748133619</v>
      </c>
      <c r="AH56" s="30">
        <f>JRC_EU28_CFENE!AH56-UK_CFENE!AG56</f>
        <v>3347.3827885220217</v>
      </c>
      <c r="AI56" s="30">
        <f>JRC_EU28_CFENE!AI56-UK_CFENE!AH56</f>
        <v>3319.6984972777559</v>
      </c>
      <c r="AJ56" s="30">
        <f>JRC_EU28_CFENE!AJ56-UK_CFENE!AI56</f>
        <v>3259.7534915290039</v>
      </c>
      <c r="AK56" s="30">
        <f>JRC_EU28_CFENE!AK56-UK_CFENE!AJ56</f>
        <v>3191.4141352250717</v>
      </c>
      <c r="AL56" s="30">
        <f>JRC_EU28_CFENE!AL56-UK_CFENE!AK56</f>
        <v>3118.019559934773</v>
      </c>
      <c r="AM56" s="30">
        <f>JRC_EU28_CFENE!AM56-UK_CFENE!AL56</f>
        <v>3057.205970195163</v>
      </c>
      <c r="AN56" s="30">
        <f>JRC_EU28_CFENE!AN56-UK_CFENE!AM56</f>
        <v>3017.5727895189671</v>
      </c>
      <c r="AO56" s="30">
        <f>JRC_EU28_CFENE!AO56-UK_CFENE!AN56</f>
        <v>2966.8673287851393</v>
      </c>
      <c r="AP56" s="30">
        <f>JRC_EU28_CFENE!AP56-UK_CFENE!AO56</f>
        <v>2907.6276208783447</v>
      </c>
      <c r="AQ56" s="30">
        <f>JRC_EU28_CFENE!AQ56-UK_CFENE!AP56</f>
        <v>2854.3399824965841</v>
      </c>
      <c r="AR56" s="30">
        <f>JRC_EU28_CFENE!AR56-UK_CFENE!AQ56</f>
        <v>2802.1734416156451</v>
      </c>
      <c r="AS56" s="30">
        <f>JRC_EU28_CFENE!AS56-UK_CFENE!AR56</f>
        <v>2756.5559334803588</v>
      </c>
      <c r="AT56" s="30">
        <f>JRC_EU28_CFENE!AT56-UK_CFENE!AS56</f>
        <v>2708.472768896027</v>
      </c>
      <c r="AU56" s="30">
        <f>JRC_EU28_CFENE!AU56-UK_CFENE!AT56</f>
        <v>2654.2703987215427</v>
      </c>
      <c r="AV56" s="30">
        <f>JRC_EU28_CFENE!AV56-UK_CFENE!AU56</f>
        <v>2591.0083865134225</v>
      </c>
      <c r="AW56" s="30">
        <f>JRC_EU28_CFENE!AW56-UK_CFENE!AV56</f>
        <v>2533.509903090699</v>
      </c>
      <c r="AX56" s="30">
        <f>JRC_EU28_CFENE!AX56-UK_CFENE!AW56</f>
        <v>2475.809030931433</v>
      </c>
      <c r="AY56" s="30">
        <f>JRC_EU28_CFENE!AY56-UK_CFENE!AX56</f>
        <v>2388.0414363721361</v>
      </c>
      <c r="AZ56" s="30">
        <f>JRC_EU28_CFENE!AZ56-UK_CFENE!AY56</f>
        <v>2290.6443998430409</v>
      </c>
      <c r="BA56" s="30">
        <f>JRC_EU28_CFENE!BA56-UK_CFENE!AZ56</f>
        <v>2107.7038693845916</v>
      </c>
      <c r="BB56" s="31">
        <f>JRC_EU28_CFENE!BB56-UK_CFENE!BA56</f>
        <v>2023.70936054043</v>
      </c>
    </row>
    <row r="57" spans="1:54" x14ac:dyDescent="0.35">
      <c r="A57" s="27" t="s">
        <v>314</v>
      </c>
      <c r="B57" s="61"/>
      <c r="C57" s="28" t="s">
        <v>315</v>
      </c>
      <c r="D57" s="29">
        <f>JRC_EU28_CFENE!D57-UK_CFENE!C57</f>
        <v>218.99499370120174</v>
      </c>
      <c r="E57" s="30">
        <f>JRC_EU28_CFENE!E57-UK_CFENE!D57</f>
        <v>122.60127999999999</v>
      </c>
      <c r="F57" s="30">
        <f>JRC_EU28_CFENE!F57-UK_CFENE!E57</f>
        <v>117.46056999999999</v>
      </c>
      <c r="G57" s="30">
        <f>JRC_EU28_CFENE!G57-UK_CFENE!F57</f>
        <v>124.74190999999999</v>
      </c>
      <c r="H57" s="30">
        <f>JRC_EU28_CFENE!H57-UK_CFENE!G57</f>
        <v>102.03897000000002</v>
      </c>
      <c r="I57" s="30">
        <f>JRC_EU28_CFENE!I57-UK_CFENE!H57</f>
        <v>102.93184917539594</v>
      </c>
      <c r="J57" s="30">
        <f>JRC_EU28_CFENE!J57-UK_CFENE!I57</f>
        <v>96.905039999999985</v>
      </c>
      <c r="K57" s="30">
        <f>JRC_EU28_CFENE!K57-UK_CFENE!J57</f>
        <v>90.561009999999982</v>
      </c>
      <c r="L57" s="30">
        <f>JRC_EU28_CFENE!L57-UK_CFENE!K57</f>
        <v>98.499549999999985</v>
      </c>
      <c r="M57" s="30">
        <f>JRC_EU28_CFENE!M57-UK_CFENE!L57</f>
        <v>71.455560000000006</v>
      </c>
      <c r="N57" s="30">
        <f>JRC_EU28_CFENE!N57-UK_CFENE!M57</f>
        <v>63.413639131268354</v>
      </c>
      <c r="O57" s="30">
        <f>JRC_EU28_CFENE!O57-UK_CFENE!N57</f>
        <v>26.916188100322593</v>
      </c>
      <c r="P57" s="30">
        <f>JRC_EU28_CFENE!P57-UK_CFENE!O57</f>
        <v>23.741661225009185</v>
      </c>
      <c r="Q57" s="30">
        <f>JRC_EU28_CFENE!Q57-UK_CFENE!P57</f>
        <v>23.920675105072959</v>
      </c>
      <c r="R57" s="30">
        <f>JRC_EU28_CFENE!R57-UK_CFENE!Q57</f>
        <v>23.096447589191708</v>
      </c>
      <c r="S57" s="30">
        <f>JRC_EU28_CFENE!S57-UK_CFENE!R57</f>
        <v>19.547125202068699</v>
      </c>
      <c r="T57" s="30">
        <f>JRC_EU28_CFENE!T57-UK_CFENE!S57</f>
        <v>19.794533247739253</v>
      </c>
      <c r="U57" s="30">
        <f>JRC_EU28_CFENE!U57-UK_CFENE!T57</f>
        <v>18.992382906504094</v>
      </c>
      <c r="V57" s="30">
        <f>JRC_EU28_CFENE!V57-UK_CFENE!U57</f>
        <v>18.392969656553955</v>
      </c>
      <c r="W57" s="30">
        <f>JRC_EU28_CFENE!W57-UK_CFENE!V57</f>
        <v>17.019022379185724</v>
      </c>
      <c r="X57" s="30">
        <f>JRC_EU28_CFENE!X57-UK_CFENE!W57</f>
        <v>16.210245447846773</v>
      </c>
      <c r="Y57" s="30">
        <f>JRC_EU28_CFENE!Y57-UK_CFENE!X57</f>
        <v>15.182147486815214</v>
      </c>
      <c r="Z57" s="30">
        <f>JRC_EU28_CFENE!Z57-UK_CFENE!Y57</f>
        <v>14.438403621862271</v>
      </c>
      <c r="AA57" s="30">
        <f>JRC_EU28_CFENE!AA57-UK_CFENE!Z57</f>
        <v>13.848410927706109</v>
      </c>
      <c r="AB57" s="30">
        <f>JRC_EU28_CFENE!AB57-UK_CFENE!AA57</f>
        <v>12.215085748060826</v>
      </c>
      <c r="AC57" s="30">
        <f>JRC_EU28_CFENE!AC57-UK_CFENE!AB57</f>
        <v>10.764404925779914</v>
      </c>
      <c r="AD57" s="30">
        <f>JRC_EU28_CFENE!AD57-UK_CFENE!AC57</f>
        <v>9.4835632864163877</v>
      </c>
      <c r="AE57" s="30">
        <f>JRC_EU28_CFENE!AE57-UK_CFENE!AD57</f>
        <v>8.4825429116617883</v>
      </c>
      <c r="AF57" s="30">
        <f>JRC_EU28_CFENE!AF57-UK_CFENE!AE57</f>
        <v>7.105988331302834</v>
      </c>
      <c r="AG57" s="30">
        <f>JRC_EU28_CFENE!AG57-UK_CFENE!AF57</f>
        <v>5.8591664702863833</v>
      </c>
      <c r="AH57" s="30">
        <f>JRC_EU28_CFENE!AH57-UK_CFENE!AG57</f>
        <v>4.3989640211837235</v>
      </c>
      <c r="AI57" s="30">
        <f>JRC_EU28_CFENE!AI57-UK_CFENE!AH57</f>
        <v>4.0837224538470336</v>
      </c>
      <c r="AJ57" s="30">
        <f>JRC_EU28_CFENE!AJ57-UK_CFENE!AI57</f>
        <v>3.7451921813572389</v>
      </c>
      <c r="AK57" s="30">
        <f>JRC_EU28_CFENE!AK57-UK_CFENE!AJ57</f>
        <v>3.7352301746777825</v>
      </c>
      <c r="AL57" s="30">
        <f>JRC_EU28_CFENE!AL57-UK_CFENE!AK57</f>
        <v>3.3551044718885716</v>
      </c>
      <c r="AM57" s="30">
        <f>JRC_EU28_CFENE!AM57-UK_CFENE!AL57</f>
        <v>3.0195673360700797</v>
      </c>
      <c r="AN57" s="30">
        <f>JRC_EU28_CFENE!AN57-UK_CFENE!AM57</f>
        <v>2.9419833651200693</v>
      </c>
      <c r="AO57" s="30">
        <f>JRC_EU28_CFENE!AO57-UK_CFENE!AN57</f>
        <v>2.6932034263388096</v>
      </c>
      <c r="AP57" s="30">
        <f>JRC_EU28_CFENE!AP57-UK_CFENE!AO57</f>
        <v>2.4718000059622476</v>
      </c>
      <c r="AQ57" s="30">
        <f>JRC_EU28_CFENE!AQ57-UK_CFENE!AP57</f>
        <v>2.2874299672962457</v>
      </c>
      <c r="AR57" s="30">
        <f>JRC_EU28_CFENE!AR57-UK_CFENE!AQ57</f>
        <v>2.1355524026922583</v>
      </c>
      <c r="AS57" s="30">
        <f>JRC_EU28_CFENE!AS57-UK_CFENE!AR57</f>
        <v>1.8052308233227676</v>
      </c>
      <c r="AT57" s="30">
        <f>JRC_EU28_CFENE!AT57-UK_CFENE!AS57</f>
        <v>1.692166633546869</v>
      </c>
      <c r="AU57" s="30">
        <f>JRC_EU28_CFENE!AU57-UK_CFENE!AT57</f>
        <v>1.5960779708817039</v>
      </c>
      <c r="AV57" s="30">
        <f>JRC_EU28_CFENE!AV57-UK_CFENE!AU57</f>
        <v>1.3193873253201052</v>
      </c>
      <c r="AW57" s="30">
        <f>JRC_EU28_CFENE!AW57-UK_CFENE!AV57</f>
        <v>1.2491198831167114</v>
      </c>
      <c r="AX57" s="30">
        <f>JRC_EU28_CFENE!AX57-UK_CFENE!AW57</f>
        <v>1.007861963692825</v>
      </c>
      <c r="AY57" s="30">
        <f>JRC_EU28_CFENE!AY57-UK_CFENE!AX57</f>
        <v>0.95324639181815152</v>
      </c>
      <c r="AZ57" s="30">
        <f>JRC_EU28_CFENE!AZ57-UK_CFENE!AY57</f>
        <v>0.76171075313413494</v>
      </c>
      <c r="BA57" s="30">
        <f>JRC_EU28_CFENE!BA57-UK_CFENE!AZ57</f>
        <v>0.58329203460169354</v>
      </c>
      <c r="BB57" s="31">
        <f>JRC_EU28_CFENE!BB57-UK_CFENE!BA57</f>
        <v>0.43303695558056332</v>
      </c>
    </row>
    <row r="58" spans="1:54" x14ac:dyDescent="0.35">
      <c r="A58" s="27" t="s">
        <v>108</v>
      </c>
      <c r="B58" s="61"/>
      <c r="C58" s="28" t="s">
        <v>316</v>
      </c>
      <c r="D58" s="29">
        <f>JRC_EU28_CFENE!D58-UK_CFENE!C58</f>
        <v>325.02149613069611</v>
      </c>
      <c r="E58" s="30">
        <f>JRC_EU28_CFENE!E58-UK_CFENE!D58</f>
        <v>334.48751999999996</v>
      </c>
      <c r="F58" s="30">
        <f>JRC_EU28_CFENE!F58-UK_CFENE!E58</f>
        <v>345.3497099999999</v>
      </c>
      <c r="G58" s="30">
        <f>JRC_EU28_CFENE!G58-UK_CFENE!F58</f>
        <v>368.46090000000009</v>
      </c>
      <c r="H58" s="30">
        <f>JRC_EU28_CFENE!H58-UK_CFENE!G58</f>
        <v>369.24122999999997</v>
      </c>
      <c r="I58" s="30">
        <f>JRC_EU28_CFENE!I58-UK_CFENE!H58</f>
        <v>293.42218400687847</v>
      </c>
      <c r="J58" s="30">
        <f>JRC_EU28_CFENE!J58-UK_CFENE!I58</f>
        <v>310.70274999999992</v>
      </c>
      <c r="K58" s="30">
        <f>JRC_EU28_CFENE!K58-UK_CFENE!J58</f>
        <v>330.31359999999989</v>
      </c>
      <c r="L58" s="30">
        <f>JRC_EU28_CFENE!L58-UK_CFENE!K58</f>
        <v>312.92930999999999</v>
      </c>
      <c r="M58" s="30">
        <f>JRC_EU28_CFENE!M58-UK_CFENE!L58</f>
        <v>234.69110000000003</v>
      </c>
      <c r="N58" s="30">
        <f>JRC_EU28_CFENE!N58-UK_CFENE!M58</f>
        <v>343.46314855196624</v>
      </c>
      <c r="O58" s="30">
        <f>JRC_EU28_CFENE!O58-UK_CFENE!N58</f>
        <v>479.57860881018792</v>
      </c>
      <c r="P58" s="30">
        <f>JRC_EU28_CFENE!P58-UK_CFENE!O58</f>
        <v>447.5255430244822</v>
      </c>
      <c r="Q58" s="30">
        <f>JRC_EU28_CFENE!Q58-UK_CFENE!P58</f>
        <v>483.94944014432053</v>
      </c>
      <c r="R58" s="30">
        <f>JRC_EU28_CFENE!R58-UK_CFENE!Q58</f>
        <v>494.38667776643013</v>
      </c>
      <c r="S58" s="30">
        <f>JRC_EU28_CFENE!S58-UK_CFENE!R58</f>
        <v>622.67136574236645</v>
      </c>
      <c r="T58" s="30">
        <f>JRC_EU28_CFENE!T58-UK_CFENE!S58</f>
        <v>624.5779081652139</v>
      </c>
      <c r="U58" s="30">
        <f>JRC_EU28_CFENE!U58-UK_CFENE!T58</f>
        <v>634.135049207782</v>
      </c>
      <c r="V58" s="30">
        <f>JRC_EU28_CFENE!V58-UK_CFENE!U58</f>
        <v>598.23761906846289</v>
      </c>
      <c r="W58" s="30">
        <f>JRC_EU28_CFENE!W58-UK_CFENE!V58</f>
        <v>590.40436616101022</v>
      </c>
      <c r="X58" s="30">
        <f>JRC_EU28_CFENE!X58-UK_CFENE!W58</f>
        <v>578.90323415460057</v>
      </c>
      <c r="Y58" s="30">
        <f>JRC_EU28_CFENE!Y58-UK_CFENE!X58</f>
        <v>576.89296593895824</v>
      </c>
      <c r="Z58" s="30">
        <f>JRC_EU28_CFENE!Z58-UK_CFENE!Y58</f>
        <v>563.70820193447867</v>
      </c>
      <c r="AA58" s="30">
        <f>JRC_EU28_CFENE!AA58-UK_CFENE!Z58</f>
        <v>549.30349309466271</v>
      </c>
      <c r="AB58" s="30">
        <f>JRC_EU28_CFENE!AB58-UK_CFENE!AA58</f>
        <v>529.75786417268193</v>
      </c>
      <c r="AC58" s="30">
        <f>JRC_EU28_CFENE!AC58-UK_CFENE!AB58</f>
        <v>528.05115870092607</v>
      </c>
      <c r="AD58" s="30">
        <f>JRC_EU28_CFENE!AD58-UK_CFENE!AC58</f>
        <v>526.97138772072253</v>
      </c>
      <c r="AE58" s="30">
        <f>JRC_EU28_CFENE!AE58-UK_CFENE!AD58</f>
        <v>526.43082419570055</v>
      </c>
      <c r="AF58" s="30">
        <f>JRC_EU28_CFENE!AF58-UK_CFENE!AE58</f>
        <v>525.5050847170711</v>
      </c>
      <c r="AG58" s="30">
        <f>JRC_EU28_CFENE!AG58-UK_CFENE!AF58</f>
        <v>520.13458236690906</v>
      </c>
      <c r="AH58" s="30">
        <f>JRC_EU28_CFENE!AH58-UK_CFENE!AG58</f>
        <v>512.91857824451392</v>
      </c>
      <c r="AI58" s="30">
        <f>JRC_EU28_CFENE!AI58-UK_CFENE!AH58</f>
        <v>508.7182261012187</v>
      </c>
      <c r="AJ58" s="30">
        <f>JRC_EU28_CFENE!AJ58-UK_CFENE!AI58</f>
        <v>499.04201999615657</v>
      </c>
      <c r="AK58" s="30">
        <f>JRC_EU28_CFENE!AK58-UK_CFENE!AJ58</f>
        <v>488.77787545155036</v>
      </c>
      <c r="AL58" s="30">
        <f>JRC_EU28_CFENE!AL58-UK_CFENE!AK58</f>
        <v>477.51491812154467</v>
      </c>
      <c r="AM58" s="30">
        <f>JRC_EU28_CFENE!AM58-UK_CFENE!AL58</f>
        <v>468.25087650934665</v>
      </c>
      <c r="AN58" s="30">
        <f>JRC_EU28_CFENE!AN58-UK_CFENE!AM58</f>
        <v>461.5722767007482</v>
      </c>
      <c r="AO58" s="30">
        <f>JRC_EU28_CFENE!AO58-UK_CFENE!AN58</f>
        <v>453.77687883177668</v>
      </c>
      <c r="AP58" s="30">
        <f>JRC_EU28_CFENE!AP58-UK_CFENE!AO58</f>
        <v>444.26892568669155</v>
      </c>
      <c r="AQ58" s="30">
        <f>JRC_EU28_CFENE!AQ58-UK_CFENE!AP58</f>
        <v>435.42078780918183</v>
      </c>
      <c r="AR58" s="30">
        <f>JRC_EU28_CFENE!AR58-UK_CFENE!AQ58</f>
        <v>426.46700109171337</v>
      </c>
      <c r="AS58" s="30">
        <f>JRC_EU28_CFENE!AS58-UK_CFENE!AR58</f>
        <v>417.93786308898922</v>
      </c>
      <c r="AT58" s="30">
        <f>JRC_EU28_CFENE!AT58-UK_CFENE!AS58</f>
        <v>405.85558509515596</v>
      </c>
      <c r="AU58" s="30">
        <f>JRC_EU28_CFENE!AU58-UK_CFENE!AT58</f>
        <v>394.69156166205136</v>
      </c>
      <c r="AV58" s="30">
        <f>JRC_EU28_CFENE!AV58-UK_CFENE!AU58</f>
        <v>378.39123807928536</v>
      </c>
      <c r="AW58" s="30">
        <f>JRC_EU28_CFENE!AW58-UK_CFENE!AV58</f>
        <v>369.83725392731816</v>
      </c>
      <c r="AX58" s="30">
        <f>JRC_EU28_CFENE!AX58-UK_CFENE!AW58</f>
        <v>361.38139049153438</v>
      </c>
      <c r="AY58" s="30">
        <f>JRC_EU28_CFENE!AY58-UK_CFENE!AX58</f>
        <v>353.53376641379674</v>
      </c>
      <c r="AZ58" s="30">
        <f>JRC_EU28_CFENE!AZ58-UK_CFENE!AY58</f>
        <v>335.79671316748198</v>
      </c>
      <c r="BA58" s="30">
        <f>JRC_EU28_CFENE!BA58-UK_CFENE!AZ58</f>
        <v>310.83371741556601</v>
      </c>
      <c r="BB58" s="31">
        <f>JRC_EU28_CFENE!BB58-UK_CFENE!BA58</f>
        <v>307.73053403950314</v>
      </c>
    </row>
    <row r="59" spans="1:54" x14ac:dyDescent="0.35">
      <c r="A59" s="17" t="s">
        <v>201</v>
      </c>
      <c r="B59" s="60" t="s">
        <v>19</v>
      </c>
      <c r="C59" s="18" t="s">
        <v>317</v>
      </c>
      <c r="D59" s="19">
        <f>JRC_EU28_CFENE!D59-UK_CFENE!C59</f>
        <v>0</v>
      </c>
      <c r="E59" s="20">
        <f>JRC_EU28_CFENE!E59-UK_CFENE!D59</f>
        <v>0</v>
      </c>
      <c r="F59" s="20">
        <f>JRC_EU28_CFENE!F59-UK_CFENE!E59</f>
        <v>0</v>
      </c>
      <c r="G59" s="20">
        <f>JRC_EU28_CFENE!G59-UK_CFENE!F59</f>
        <v>0</v>
      </c>
      <c r="H59" s="20">
        <f>JRC_EU28_CFENE!H59-UK_CFENE!G59</f>
        <v>0</v>
      </c>
      <c r="I59" s="20">
        <f>JRC_EU28_CFENE!I59-UK_CFENE!H59</f>
        <v>0</v>
      </c>
      <c r="J59" s="20">
        <f>JRC_EU28_CFENE!J59-UK_CFENE!I59</f>
        <v>0</v>
      </c>
      <c r="K59" s="20">
        <f>JRC_EU28_CFENE!K59-UK_CFENE!J59</f>
        <v>0</v>
      </c>
      <c r="L59" s="20">
        <f>JRC_EU28_CFENE!L59-UK_CFENE!K59</f>
        <v>0</v>
      </c>
      <c r="M59" s="20">
        <f>JRC_EU28_CFENE!M59-UK_CFENE!L59</f>
        <v>0</v>
      </c>
      <c r="N59" s="20">
        <f>JRC_EU28_CFENE!N59-UK_CFENE!M59</f>
        <v>0</v>
      </c>
      <c r="O59" s="20">
        <f>JRC_EU28_CFENE!O59-UK_CFENE!N59</f>
        <v>0</v>
      </c>
      <c r="P59" s="20">
        <f>JRC_EU28_CFENE!P59-UK_CFENE!O59</f>
        <v>0</v>
      </c>
      <c r="Q59" s="20">
        <f>JRC_EU28_CFENE!Q59-UK_CFENE!P59</f>
        <v>0</v>
      </c>
      <c r="R59" s="20">
        <f>JRC_EU28_CFENE!R59-UK_CFENE!Q59</f>
        <v>0</v>
      </c>
      <c r="S59" s="20">
        <f>JRC_EU28_CFENE!S59-UK_CFENE!R59</f>
        <v>0</v>
      </c>
      <c r="T59" s="20">
        <f>JRC_EU28_CFENE!T59-UK_CFENE!S59</f>
        <v>0</v>
      </c>
      <c r="U59" s="20">
        <f>JRC_EU28_CFENE!U59-UK_CFENE!T59</f>
        <v>0</v>
      </c>
      <c r="V59" s="20">
        <f>JRC_EU28_CFENE!V59-UK_CFENE!U59</f>
        <v>0</v>
      </c>
      <c r="W59" s="20">
        <f>JRC_EU28_CFENE!W59-UK_CFENE!V59</f>
        <v>0</v>
      </c>
      <c r="X59" s="20">
        <f>JRC_EU28_CFENE!X59-UK_CFENE!W59</f>
        <v>0</v>
      </c>
      <c r="Y59" s="20">
        <f>JRC_EU28_CFENE!Y59-UK_CFENE!X59</f>
        <v>0</v>
      </c>
      <c r="Z59" s="20">
        <f>JRC_EU28_CFENE!Z59-UK_CFENE!Y59</f>
        <v>0</v>
      </c>
      <c r="AA59" s="20">
        <f>JRC_EU28_CFENE!AA59-UK_CFENE!Z59</f>
        <v>0</v>
      </c>
      <c r="AB59" s="20">
        <f>JRC_EU28_CFENE!AB59-UK_CFENE!AA59</f>
        <v>0</v>
      </c>
      <c r="AC59" s="20">
        <f>JRC_EU28_CFENE!AC59-UK_CFENE!AB59</f>
        <v>0</v>
      </c>
      <c r="AD59" s="20">
        <f>JRC_EU28_CFENE!AD59-UK_CFENE!AC59</f>
        <v>0</v>
      </c>
      <c r="AE59" s="20">
        <f>JRC_EU28_CFENE!AE59-UK_CFENE!AD59</f>
        <v>0</v>
      </c>
      <c r="AF59" s="20">
        <f>JRC_EU28_CFENE!AF59-UK_CFENE!AE59</f>
        <v>0</v>
      </c>
      <c r="AG59" s="20">
        <f>JRC_EU28_CFENE!AG59-UK_CFENE!AF59</f>
        <v>0</v>
      </c>
      <c r="AH59" s="20">
        <f>JRC_EU28_CFENE!AH59-UK_CFENE!AG59</f>
        <v>0</v>
      </c>
      <c r="AI59" s="20">
        <f>JRC_EU28_CFENE!AI59-UK_CFENE!AH59</f>
        <v>0</v>
      </c>
      <c r="AJ59" s="20">
        <f>JRC_EU28_CFENE!AJ59-UK_CFENE!AI59</f>
        <v>0</v>
      </c>
      <c r="AK59" s="20">
        <f>JRC_EU28_CFENE!AK59-UK_CFENE!AJ59</f>
        <v>0</v>
      </c>
      <c r="AL59" s="20">
        <f>JRC_EU28_CFENE!AL59-UK_CFENE!AK59</f>
        <v>0</v>
      </c>
      <c r="AM59" s="20">
        <f>JRC_EU28_CFENE!AM59-UK_CFENE!AL59</f>
        <v>0</v>
      </c>
      <c r="AN59" s="20">
        <f>JRC_EU28_CFENE!AN59-UK_CFENE!AM59</f>
        <v>0</v>
      </c>
      <c r="AO59" s="20">
        <f>JRC_EU28_CFENE!AO59-UK_CFENE!AN59</f>
        <v>0</v>
      </c>
      <c r="AP59" s="20">
        <f>JRC_EU28_CFENE!AP59-UK_CFENE!AO59</f>
        <v>0</v>
      </c>
      <c r="AQ59" s="20">
        <f>JRC_EU28_CFENE!AQ59-UK_CFENE!AP59</f>
        <v>0</v>
      </c>
      <c r="AR59" s="20">
        <f>JRC_EU28_CFENE!AR59-UK_CFENE!AQ59</f>
        <v>0</v>
      </c>
      <c r="AS59" s="20">
        <f>JRC_EU28_CFENE!AS59-UK_CFENE!AR59</f>
        <v>0</v>
      </c>
      <c r="AT59" s="20">
        <f>JRC_EU28_CFENE!AT59-UK_CFENE!AS59</f>
        <v>0</v>
      </c>
      <c r="AU59" s="20">
        <f>JRC_EU28_CFENE!AU59-UK_CFENE!AT59</f>
        <v>0</v>
      </c>
      <c r="AV59" s="20">
        <f>JRC_EU28_CFENE!AV59-UK_CFENE!AU59</f>
        <v>0</v>
      </c>
      <c r="AW59" s="20">
        <f>JRC_EU28_CFENE!AW59-UK_CFENE!AV59</f>
        <v>0</v>
      </c>
      <c r="AX59" s="20">
        <f>JRC_EU28_CFENE!AX59-UK_CFENE!AW59</f>
        <v>0</v>
      </c>
      <c r="AY59" s="20">
        <f>JRC_EU28_CFENE!AY59-UK_CFENE!AX59</f>
        <v>0</v>
      </c>
      <c r="AZ59" s="20">
        <f>JRC_EU28_CFENE!AZ59-UK_CFENE!AY59</f>
        <v>0</v>
      </c>
      <c r="BA59" s="20">
        <f>JRC_EU28_CFENE!BA59-UK_CFENE!AZ59</f>
        <v>0</v>
      </c>
      <c r="BB59" s="21">
        <f>JRC_EU28_CFENE!BB59-UK_CFENE!BA59</f>
        <v>0</v>
      </c>
    </row>
    <row r="60" spans="1:54" x14ac:dyDescent="0.35">
      <c r="A60" s="17" t="s">
        <v>318</v>
      </c>
      <c r="B60" s="60" t="s">
        <v>26</v>
      </c>
      <c r="C60" s="18" t="s">
        <v>319</v>
      </c>
      <c r="D60" s="19">
        <f>JRC_EU28_CFENE!D60-UK_CFENE!C60</f>
        <v>42894.258634020538</v>
      </c>
      <c r="E60" s="20">
        <f>JRC_EU28_CFENE!E60-UK_CFENE!D60</f>
        <v>45871.095229999992</v>
      </c>
      <c r="F60" s="20">
        <f>JRC_EU28_CFENE!F60-UK_CFENE!E60</f>
        <v>44992.228640000001</v>
      </c>
      <c r="G60" s="20">
        <f>JRC_EU28_CFENE!G60-UK_CFENE!F60</f>
        <v>48930.774139999994</v>
      </c>
      <c r="H60" s="20">
        <f>JRC_EU28_CFENE!H60-UK_CFENE!G60</f>
        <v>51524.70846999999</v>
      </c>
      <c r="I60" s="20">
        <f>JRC_EU28_CFENE!I60-UK_CFENE!H60</f>
        <v>51404.829830646675</v>
      </c>
      <c r="J60" s="20">
        <f>JRC_EU28_CFENE!J60-UK_CFENE!I60</f>
        <v>50433.930839999994</v>
      </c>
      <c r="K60" s="20">
        <f>JRC_EU28_CFENE!K60-UK_CFENE!J60</f>
        <v>48433.247940000001</v>
      </c>
      <c r="L60" s="20">
        <f>JRC_EU28_CFENE!L60-UK_CFENE!K60</f>
        <v>48624.158159999999</v>
      </c>
      <c r="M60" s="20">
        <f>JRC_EU28_CFENE!M60-UK_CFENE!L60</f>
        <v>47286.048589999999</v>
      </c>
      <c r="N60" s="20">
        <f>JRC_EU28_CFENE!N60-UK_CFENE!M60</f>
        <v>52685.41603841343</v>
      </c>
      <c r="O60" s="20">
        <f>JRC_EU28_CFENE!O60-UK_CFENE!N60</f>
        <v>47763.250186691163</v>
      </c>
      <c r="P60" s="20">
        <f>JRC_EU28_CFENE!P60-UK_CFENE!O60</f>
        <v>48066.363800982333</v>
      </c>
      <c r="Q60" s="20">
        <f>JRC_EU28_CFENE!Q60-UK_CFENE!P60</f>
        <v>47801.589435725713</v>
      </c>
      <c r="R60" s="20">
        <f>JRC_EU28_CFENE!R60-UK_CFENE!Q60</f>
        <v>44100.964190573075</v>
      </c>
      <c r="S60" s="20">
        <f>JRC_EU28_CFENE!S60-UK_CFENE!R60</f>
        <v>44730.653046736974</v>
      </c>
      <c r="T60" s="20">
        <f>JRC_EU28_CFENE!T60-UK_CFENE!S60</f>
        <v>46386.359658906411</v>
      </c>
      <c r="U60" s="20">
        <f>JRC_EU28_CFENE!U60-UK_CFENE!T60</f>
        <v>46804.708523819849</v>
      </c>
      <c r="V60" s="20">
        <f>JRC_EU28_CFENE!V60-UK_CFENE!U60</f>
        <v>47215.561096687103</v>
      </c>
      <c r="W60" s="20">
        <f>JRC_EU28_CFENE!W60-UK_CFENE!V60</f>
        <v>46752.226249084299</v>
      </c>
      <c r="X60" s="20">
        <f>JRC_EU28_CFENE!X60-UK_CFENE!W60</f>
        <v>46821.049367148</v>
      </c>
      <c r="Y60" s="20">
        <f>JRC_EU28_CFENE!Y60-UK_CFENE!X60</f>
        <v>47733.161511687205</v>
      </c>
      <c r="Z60" s="20">
        <f>JRC_EU28_CFENE!Z60-UK_CFENE!Y60</f>
        <v>48803.763824090609</v>
      </c>
      <c r="AA60" s="20">
        <f>JRC_EU28_CFENE!AA60-UK_CFENE!Z60</f>
        <v>49229.502349301474</v>
      </c>
      <c r="AB60" s="20">
        <f>JRC_EU28_CFENE!AB60-UK_CFENE!AA60</f>
        <v>50168.913139526325</v>
      </c>
      <c r="AC60" s="20">
        <f>JRC_EU28_CFENE!AC60-UK_CFENE!AB60</f>
        <v>50817.218366319074</v>
      </c>
      <c r="AD60" s="20">
        <f>JRC_EU28_CFENE!AD60-UK_CFENE!AC60</f>
        <v>50934.535601783798</v>
      </c>
      <c r="AE60" s="20">
        <f>JRC_EU28_CFENE!AE60-UK_CFENE!AD60</f>
        <v>51520.863207022754</v>
      </c>
      <c r="AF60" s="20">
        <f>JRC_EU28_CFENE!AF60-UK_CFENE!AE60</f>
        <v>52599.390331742536</v>
      </c>
      <c r="AG60" s="20">
        <f>JRC_EU28_CFENE!AG60-UK_CFENE!AF60</f>
        <v>52387.225269476352</v>
      </c>
      <c r="AH60" s="20">
        <f>JRC_EU28_CFENE!AH60-UK_CFENE!AG60</f>
        <v>52996.776733757011</v>
      </c>
      <c r="AI60" s="20">
        <f>JRC_EU28_CFENE!AI60-UK_CFENE!AH60</f>
        <v>53775.609580042437</v>
      </c>
      <c r="AJ60" s="20">
        <f>JRC_EU28_CFENE!AJ60-UK_CFENE!AI60</f>
        <v>54580.520269164015</v>
      </c>
      <c r="AK60" s="20">
        <f>JRC_EU28_CFENE!AK60-UK_CFENE!AJ60</f>
        <v>55424.937127429585</v>
      </c>
      <c r="AL60" s="20">
        <f>JRC_EU28_CFENE!AL60-UK_CFENE!AK60</f>
        <v>55911.596376590824</v>
      </c>
      <c r="AM60" s="20">
        <f>JRC_EU28_CFENE!AM60-UK_CFENE!AL60</f>
        <v>56499.927553932539</v>
      </c>
      <c r="AN60" s="20">
        <f>JRC_EU28_CFENE!AN60-UK_CFENE!AM60</f>
        <v>56678.048831358574</v>
      </c>
      <c r="AO60" s="20">
        <f>JRC_EU28_CFENE!AO60-UK_CFENE!AN60</f>
        <v>57180.516633525171</v>
      </c>
      <c r="AP60" s="20">
        <f>JRC_EU28_CFENE!AP60-UK_CFENE!AO60</f>
        <v>57583.217963178518</v>
      </c>
      <c r="AQ60" s="20">
        <f>JRC_EU28_CFENE!AQ60-UK_CFENE!AP60</f>
        <v>57877.87168133309</v>
      </c>
      <c r="AR60" s="20">
        <f>JRC_EU28_CFENE!AR60-UK_CFENE!AQ60</f>
        <v>58357.325903219178</v>
      </c>
      <c r="AS60" s="20">
        <f>JRC_EU28_CFENE!AS60-UK_CFENE!AR60</f>
        <v>58968.02718071967</v>
      </c>
      <c r="AT60" s="20">
        <f>JRC_EU28_CFENE!AT60-UK_CFENE!AS60</f>
        <v>59576.856120418859</v>
      </c>
      <c r="AU60" s="20">
        <f>JRC_EU28_CFENE!AU60-UK_CFENE!AT60</f>
        <v>60218.854457263253</v>
      </c>
      <c r="AV60" s="20">
        <f>JRC_EU28_CFENE!AV60-UK_CFENE!AU60</f>
        <v>60599.768534474191</v>
      </c>
      <c r="AW60" s="20">
        <f>JRC_EU28_CFENE!AW60-UK_CFENE!AV60</f>
        <v>60928.793950193241</v>
      </c>
      <c r="AX60" s="20">
        <f>JRC_EU28_CFENE!AX60-UK_CFENE!AW60</f>
        <v>61303.341651821713</v>
      </c>
      <c r="AY60" s="20">
        <f>JRC_EU28_CFENE!AY60-UK_CFENE!AX60</f>
        <v>62081.71974249692</v>
      </c>
      <c r="AZ60" s="20">
        <f>JRC_EU28_CFENE!AZ60-UK_CFENE!AY60</f>
        <v>62757.7879515452</v>
      </c>
      <c r="BA60" s="20">
        <f>JRC_EU28_CFENE!BA60-UK_CFENE!AZ60</f>
        <v>63210.078724326399</v>
      </c>
      <c r="BB60" s="21">
        <f>JRC_EU28_CFENE!BB60-UK_CFENE!BA60</f>
        <v>63861.536448835628</v>
      </c>
    </row>
    <row r="61" spans="1:54" x14ac:dyDescent="0.35">
      <c r="A61" s="17" t="s">
        <v>320</v>
      </c>
      <c r="B61" s="60"/>
      <c r="C61" s="18" t="s">
        <v>321</v>
      </c>
      <c r="D61" s="19">
        <f>JRC_EU28_CFENE!D61-UK_CFENE!C61</f>
        <v>48559.30912578779</v>
      </c>
      <c r="E61" s="20">
        <f>JRC_EU28_CFENE!E61-UK_CFENE!D61</f>
        <v>48621.327870000001</v>
      </c>
      <c r="F61" s="20">
        <f>JRC_EU28_CFENE!F61-UK_CFENE!E61</f>
        <v>49849.03155</v>
      </c>
      <c r="G61" s="20">
        <f>JRC_EU28_CFENE!G61-UK_CFENE!F61</f>
        <v>54310.754389999995</v>
      </c>
      <c r="H61" s="20">
        <f>JRC_EU28_CFENE!H61-UK_CFENE!G61</f>
        <v>54750.884939999982</v>
      </c>
      <c r="I61" s="20">
        <f>JRC_EU28_CFENE!I61-UK_CFENE!H61</f>
        <v>58338.95024342434</v>
      </c>
      <c r="J61" s="20">
        <f>JRC_EU28_CFENE!J61-UK_CFENE!I61</f>
        <v>61793.361589999993</v>
      </c>
      <c r="K61" s="20">
        <f>JRC_EU28_CFENE!K61-UK_CFENE!J61</f>
        <v>67252.555789999984</v>
      </c>
      <c r="L61" s="20">
        <f>JRC_EU28_CFENE!L61-UK_CFENE!K61</f>
        <v>70597.058720000001</v>
      </c>
      <c r="M61" s="20">
        <f>JRC_EU28_CFENE!M61-UK_CFENE!L61</f>
        <v>74031.74351</v>
      </c>
      <c r="N61" s="20">
        <f>JRC_EU28_CFENE!N61-UK_CFENE!M61</f>
        <v>80055.468614860962</v>
      </c>
      <c r="O61" s="20">
        <f>JRC_EU28_CFENE!O61-UK_CFENE!N61</f>
        <v>76286.289171331431</v>
      </c>
      <c r="P61" s="20">
        <f>JRC_EU28_CFENE!P61-UK_CFENE!O61</f>
        <v>81014.897084560289</v>
      </c>
      <c r="Q61" s="20">
        <f>JRC_EU28_CFENE!Q61-UK_CFENE!P61</f>
        <v>81564.293117777444</v>
      </c>
      <c r="R61" s="20">
        <f>JRC_EU28_CFENE!R61-UK_CFENE!Q61</f>
        <v>79382.081107759659</v>
      </c>
      <c r="S61" s="20">
        <f>JRC_EU28_CFENE!S61-UK_CFENE!R61</f>
        <v>83080.123059775957</v>
      </c>
      <c r="T61" s="20">
        <f>JRC_EU28_CFENE!T61-UK_CFENE!S61</f>
        <v>85759.58669842167</v>
      </c>
      <c r="U61" s="20">
        <f>JRC_EU28_CFENE!U61-UK_CFENE!T61</f>
        <v>88850.467562096906</v>
      </c>
      <c r="V61" s="20">
        <f>JRC_EU28_CFENE!V61-UK_CFENE!U61</f>
        <v>89704.566596369987</v>
      </c>
      <c r="W61" s="20">
        <f>JRC_EU28_CFENE!W61-UK_CFENE!V61</f>
        <v>90148.0385914246</v>
      </c>
      <c r="X61" s="20">
        <f>JRC_EU28_CFENE!X61-UK_CFENE!W61</f>
        <v>91340.353168145666</v>
      </c>
      <c r="Y61" s="20">
        <f>JRC_EU28_CFENE!Y61-UK_CFENE!X61</f>
        <v>92161.888708176295</v>
      </c>
      <c r="Z61" s="20">
        <f>JRC_EU28_CFENE!Z61-UK_CFENE!Y61</f>
        <v>92455.736969389225</v>
      </c>
      <c r="AA61" s="20">
        <f>JRC_EU28_CFENE!AA61-UK_CFENE!Z61</f>
        <v>90978.600480146968</v>
      </c>
      <c r="AB61" s="20">
        <f>JRC_EU28_CFENE!AB61-UK_CFENE!AA61</f>
        <v>92011.601677574348</v>
      </c>
      <c r="AC61" s="20">
        <f>JRC_EU28_CFENE!AC61-UK_CFENE!AB61</f>
        <v>92633.85109552271</v>
      </c>
      <c r="AD61" s="20">
        <f>JRC_EU28_CFENE!AD61-UK_CFENE!AC61</f>
        <v>93139.454993775726</v>
      </c>
      <c r="AE61" s="20">
        <f>JRC_EU28_CFENE!AE61-UK_CFENE!AD61</f>
        <v>93305.014116608305</v>
      </c>
      <c r="AF61" s="20">
        <f>JRC_EU28_CFENE!AF61-UK_CFENE!AE61</f>
        <v>94340.540009863718</v>
      </c>
      <c r="AG61" s="20">
        <f>JRC_EU28_CFENE!AG61-UK_CFENE!AF61</f>
        <v>95030.569815085575</v>
      </c>
      <c r="AH61" s="20">
        <f>JRC_EU28_CFENE!AH61-UK_CFENE!AG61</f>
        <v>95371.090066964127</v>
      </c>
      <c r="AI61" s="20">
        <f>JRC_EU28_CFENE!AI61-UK_CFENE!AH61</f>
        <v>96720.710387798899</v>
      </c>
      <c r="AJ61" s="20">
        <f>JRC_EU28_CFENE!AJ61-UK_CFENE!AI61</f>
        <v>97546.35464557432</v>
      </c>
      <c r="AK61" s="20">
        <f>JRC_EU28_CFENE!AK61-UK_CFENE!AJ61</f>
        <v>98630.532241196066</v>
      </c>
      <c r="AL61" s="20">
        <f>JRC_EU28_CFENE!AL61-UK_CFENE!AK61</f>
        <v>99696.272257262128</v>
      </c>
      <c r="AM61" s="20">
        <f>JRC_EU28_CFENE!AM61-UK_CFENE!AL61</f>
        <v>100594.97218631093</v>
      </c>
      <c r="AN61" s="20">
        <f>JRC_EU28_CFENE!AN61-UK_CFENE!AM61</f>
        <v>101241.88808891441</v>
      </c>
      <c r="AO61" s="20">
        <f>JRC_EU28_CFENE!AO61-UK_CFENE!AN61</f>
        <v>102153.95720094528</v>
      </c>
      <c r="AP61" s="20">
        <f>JRC_EU28_CFENE!AP61-UK_CFENE!AO61</f>
        <v>102908.5750192515</v>
      </c>
      <c r="AQ61" s="20">
        <f>JRC_EU28_CFENE!AQ61-UK_CFENE!AP61</f>
        <v>103649.59779145813</v>
      </c>
      <c r="AR61" s="20">
        <f>JRC_EU28_CFENE!AR61-UK_CFENE!AQ61</f>
        <v>104536.12135712133</v>
      </c>
      <c r="AS61" s="20">
        <f>JRC_EU28_CFENE!AS61-UK_CFENE!AR61</f>
        <v>105543.54361437546</v>
      </c>
      <c r="AT61" s="20">
        <f>JRC_EU28_CFENE!AT61-UK_CFENE!AS61</f>
        <v>106444.05699979566</v>
      </c>
      <c r="AU61" s="20">
        <f>JRC_EU28_CFENE!AU61-UK_CFENE!AT61</f>
        <v>107397.73236157109</v>
      </c>
      <c r="AV61" s="20">
        <f>JRC_EU28_CFENE!AV61-UK_CFENE!AU61</f>
        <v>108317.87201244048</v>
      </c>
      <c r="AW61" s="20">
        <f>JRC_EU28_CFENE!AW61-UK_CFENE!AV61</f>
        <v>109152.48660940214</v>
      </c>
      <c r="AX61" s="20">
        <f>JRC_EU28_CFENE!AX61-UK_CFENE!AW61</f>
        <v>110063.58813073878</v>
      </c>
      <c r="AY61" s="20">
        <f>JRC_EU28_CFENE!AY61-UK_CFENE!AX61</f>
        <v>111479.34791253484</v>
      </c>
      <c r="AZ61" s="20">
        <f>JRC_EU28_CFENE!AZ61-UK_CFENE!AY61</f>
        <v>112577.07999480708</v>
      </c>
      <c r="BA61" s="20">
        <f>JRC_EU28_CFENE!BA61-UK_CFENE!AZ61</f>
        <v>114232.91061039454</v>
      </c>
      <c r="BB61" s="21">
        <f>JRC_EU28_CFENE!BB61-UK_CFENE!BA61</f>
        <v>115978.98128541016</v>
      </c>
    </row>
    <row r="62" spans="1:54" x14ac:dyDescent="0.35">
      <c r="A62" s="22" t="s">
        <v>322</v>
      </c>
      <c r="B62" s="61" t="s">
        <v>20</v>
      </c>
      <c r="C62" s="23" t="s">
        <v>323</v>
      </c>
      <c r="D62" s="24">
        <f>JRC_EU28_CFENE!D62-UK_CFENE!C62</f>
        <v>0</v>
      </c>
      <c r="E62" s="25">
        <f>JRC_EU28_CFENE!E62-UK_CFENE!D62</f>
        <v>0</v>
      </c>
      <c r="F62" s="25">
        <f>JRC_EU28_CFENE!F62-UK_CFENE!E62</f>
        <v>0</v>
      </c>
      <c r="G62" s="25">
        <f>JRC_EU28_CFENE!G62-UK_CFENE!F62</f>
        <v>0</v>
      </c>
      <c r="H62" s="25">
        <f>JRC_EU28_CFENE!H62-UK_CFENE!G62</f>
        <v>0</v>
      </c>
      <c r="I62" s="25">
        <f>JRC_EU28_CFENE!I62-UK_CFENE!H62</f>
        <v>0</v>
      </c>
      <c r="J62" s="25">
        <f>JRC_EU28_CFENE!J62-UK_CFENE!I62</f>
        <v>0</v>
      </c>
      <c r="K62" s="25">
        <f>JRC_EU28_CFENE!K62-UK_CFENE!J62</f>
        <v>0</v>
      </c>
      <c r="L62" s="25">
        <f>JRC_EU28_CFENE!L62-UK_CFENE!K62</f>
        <v>0</v>
      </c>
      <c r="M62" s="25">
        <f>JRC_EU28_CFENE!M62-UK_CFENE!L62</f>
        <v>0</v>
      </c>
      <c r="N62" s="25">
        <f>JRC_EU28_CFENE!N62-UK_CFENE!M62</f>
        <v>0</v>
      </c>
      <c r="O62" s="25">
        <f>JRC_EU28_CFENE!O62-UK_CFENE!N62</f>
        <v>0</v>
      </c>
      <c r="P62" s="25">
        <f>JRC_EU28_CFENE!P62-UK_CFENE!O62</f>
        <v>0</v>
      </c>
      <c r="Q62" s="25">
        <f>JRC_EU28_CFENE!Q62-UK_CFENE!P62</f>
        <v>0</v>
      </c>
      <c r="R62" s="25">
        <f>JRC_EU28_CFENE!R62-UK_CFENE!Q62</f>
        <v>0</v>
      </c>
      <c r="S62" s="25">
        <f>JRC_EU28_CFENE!S62-UK_CFENE!R62</f>
        <v>0</v>
      </c>
      <c r="T62" s="25">
        <f>JRC_EU28_CFENE!T62-UK_CFENE!S62</f>
        <v>0</v>
      </c>
      <c r="U62" s="25">
        <f>JRC_EU28_CFENE!U62-UK_CFENE!T62</f>
        <v>0</v>
      </c>
      <c r="V62" s="25">
        <f>JRC_EU28_CFENE!V62-UK_CFENE!U62</f>
        <v>0</v>
      </c>
      <c r="W62" s="25">
        <f>JRC_EU28_CFENE!W62-UK_CFENE!V62</f>
        <v>0</v>
      </c>
      <c r="X62" s="25">
        <f>JRC_EU28_CFENE!X62-UK_CFENE!W62</f>
        <v>0</v>
      </c>
      <c r="Y62" s="25">
        <f>JRC_EU28_CFENE!Y62-UK_CFENE!X62</f>
        <v>0</v>
      </c>
      <c r="Z62" s="25">
        <f>JRC_EU28_CFENE!Z62-UK_CFENE!Y62</f>
        <v>0</v>
      </c>
      <c r="AA62" s="25">
        <f>JRC_EU28_CFENE!AA62-UK_CFENE!Z62</f>
        <v>0</v>
      </c>
      <c r="AB62" s="25">
        <f>JRC_EU28_CFENE!AB62-UK_CFENE!AA62</f>
        <v>0</v>
      </c>
      <c r="AC62" s="25">
        <f>JRC_EU28_CFENE!AC62-UK_CFENE!AB62</f>
        <v>0</v>
      </c>
      <c r="AD62" s="25">
        <f>JRC_EU28_CFENE!AD62-UK_CFENE!AC62</f>
        <v>0</v>
      </c>
      <c r="AE62" s="25">
        <f>JRC_EU28_CFENE!AE62-UK_CFENE!AD62</f>
        <v>0</v>
      </c>
      <c r="AF62" s="25">
        <f>JRC_EU28_CFENE!AF62-UK_CFENE!AE62</f>
        <v>0</v>
      </c>
      <c r="AG62" s="25">
        <f>JRC_EU28_CFENE!AG62-UK_CFENE!AF62</f>
        <v>0</v>
      </c>
      <c r="AH62" s="25">
        <f>JRC_EU28_CFENE!AH62-UK_CFENE!AG62</f>
        <v>0</v>
      </c>
      <c r="AI62" s="25">
        <f>JRC_EU28_CFENE!AI62-UK_CFENE!AH62</f>
        <v>0</v>
      </c>
      <c r="AJ62" s="25">
        <f>JRC_EU28_CFENE!AJ62-UK_CFENE!AI62</f>
        <v>0</v>
      </c>
      <c r="AK62" s="25">
        <f>JRC_EU28_CFENE!AK62-UK_CFENE!AJ62</f>
        <v>0</v>
      </c>
      <c r="AL62" s="25">
        <f>JRC_EU28_CFENE!AL62-UK_CFENE!AK62</f>
        <v>0</v>
      </c>
      <c r="AM62" s="25">
        <f>JRC_EU28_CFENE!AM62-UK_CFENE!AL62</f>
        <v>0</v>
      </c>
      <c r="AN62" s="25">
        <f>JRC_EU28_CFENE!AN62-UK_CFENE!AM62</f>
        <v>0</v>
      </c>
      <c r="AO62" s="25">
        <f>JRC_EU28_CFENE!AO62-UK_CFENE!AN62</f>
        <v>0</v>
      </c>
      <c r="AP62" s="25">
        <f>JRC_EU28_CFENE!AP62-UK_CFENE!AO62</f>
        <v>0</v>
      </c>
      <c r="AQ62" s="25">
        <f>JRC_EU28_CFENE!AQ62-UK_CFENE!AP62</f>
        <v>0</v>
      </c>
      <c r="AR62" s="25">
        <f>JRC_EU28_CFENE!AR62-UK_CFENE!AQ62</f>
        <v>0</v>
      </c>
      <c r="AS62" s="25">
        <f>JRC_EU28_CFENE!AS62-UK_CFENE!AR62</f>
        <v>0</v>
      </c>
      <c r="AT62" s="25">
        <f>JRC_EU28_CFENE!AT62-UK_CFENE!AS62</f>
        <v>0</v>
      </c>
      <c r="AU62" s="25">
        <f>JRC_EU28_CFENE!AU62-UK_CFENE!AT62</f>
        <v>0</v>
      </c>
      <c r="AV62" s="25">
        <f>JRC_EU28_CFENE!AV62-UK_CFENE!AU62</f>
        <v>0</v>
      </c>
      <c r="AW62" s="25">
        <f>JRC_EU28_CFENE!AW62-UK_CFENE!AV62</f>
        <v>0</v>
      </c>
      <c r="AX62" s="25">
        <f>JRC_EU28_CFENE!AX62-UK_CFENE!AW62</f>
        <v>0</v>
      </c>
      <c r="AY62" s="25">
        <f>JRC_EU28_CFENE!AY62-UK_CFENE!AX62</f>
        <v>0</v>
      </c>
      <c r="AZ62" s="25">
        <f>JRC_EU28_CFENE!AZ62-UK_CFENE!AY62</f>
        <v>0</v>
      </c>
      <c r="BA62" s="25">
        <f>JRC_EU28_CFENE!BA62-UK_CFENE!AZ62</f>
        <v>0</v>
      </c>
      <c r="BB62" s="26">
        <f>JRC_EU28_CFENE!BB62-UK_CFENE!BA62</f>
        <v>0</v>
      </c>
    </row>
    <row r="63" spans="1:54" x14ac:dyDescent="0.35">
      <c r="A63" s="22" t="s">
        <v>324</v>
      </c>
      <c r="B63" s="61" t="s">
        <v>21</v>
      </c>
      <c r="C63" s="23" t="s">
        <v>325</v>
      </c>
      <c r="D63" s="24">
        <f>JRC_EU28_CFENE!D63-UK_CFENE!C63</f>
        <v>0</v>
      </c>
      <c r="E63" s="25">
        <f>JRC_EU28_CFENE!E63-UK_CFENE!D63</f>
        <v>0</v>
      </c>
      <c r="F63" s="25">
        <f>JRC_EU28_CFENE!F63-UK_CFENE!E63</f>
        <v>0</v>
      </c>
      <c r="G63" s="25">
        <f>JRC_EU28_CFENE!G63-UK_CFENE!F63</f>
        <v>0</v>
      </c>
      <c r="H63" s="25">
        <f>JRC_EU28_CFENE!H63-UK_CFENE!G63</f>
        <v>0</v>
      </c>
      <c r="I63" s="25">
        <f>JRC_EU28_CFENE!I63-UK_CFENE!H63</f>
        <v>0</v>
      </c>
      <c r="J63" s="25">
        <f>JRC_EU28_CFENE!J63-UK_CFENE!I63</f>
        <v>0</v>
      </c>
      <c r="K63" s="25">
        <f>JRC_EU28_CFENE!K63-UK_CFENE!J63</f>
        <v>0</v>
      </c>
      <c r="L63" s="25">
        <f>JRC_EU28_CFENE!L63-UK_CFENE!K63</f>
        <v>0</v>
      </c>
      <c r="M63" s="25">
        <f>JRC_EU28_CFENE!M63-UK_CFENE!L63</f>
        <v>0</v>
      </c>
      <c r="N63" s="25">
        <f>JRC_EU28_CFENE!N63-UK_CFENE!M63</f>
        <v>0</v>
      </c>
      <c r="O63" s="25">
        <f>JRC_EU28_CFENE!O63-UK_CFENE!N63</f>
        <v>0</v>
      </c>
      <c r="P63" s="25">
        <f>JRC_EU28_CFENE!P63-UK_CFENE!O63</f>
        <v>0</v>
      </c>
      <c r="Q63" s="25">
        <f>JRC_EU28_CFENE!Q63-UK_CFENE!P63</f>
        <v>0</v>
      </c>
      <c r="R63" s="25">
        <f>JRC_EU28_CFENE!R63-UK_CFENE!Q63</f>
        <v>0</v>
      </c>
      <c r="S63" s="25">
        <f>JRC_EU28_CFENE!S63-UK_CFENE!R63</f>
        <v>0</v>
      </c>
      <c r="T63" s="25">
        <f>JRC_EU28_CFENE!T63-UK_CFENE!S63</f>
        <v>0</v>
      </c>
      <c r="U63" s="25">
        <f>JRC_EU28_CFENE!U63-UK_CFENE!T63</f>
        <v>0</v>
      </c>
      <c r="V63" s="25">
        <f>JRC_EU28_CFENE!V63-UK_CFENE!U63</f>
        <v>0</v>
      </c>
      <c r="W63" s="25">
        <f>JRC_EU28_CFENE!W63-UK_CFENE!V63</f>
        <v>0</v>
      </c>
      <c r="X63" s="25">
        <f>JRC_EU28_CFENE!X63-UK_CFENE!W63</f>
        <v>0</v>
      </c>
      <c r="Y63" s="25">
        <f>JRC_EU28_CFENE!Y63-UK_CFENE!X63</f>
        <v>0</v>
      </c>
      <c r="Z63" s="25">
        <f>JRC_EU28_CFENE!Z63-UK_CFENE!Y63</f>
        <v>0</v>
      </c>
      <c r="AA63" s="25">
        <f>JRC_EU28_CFENE!AA63-UK_CFENE!Z63</f>
        <v>0</v>
      </c>
      <c r="AB63" s="25">
        <f>JRC_EU28_CFENE!AB63-UK_CFENE!AA63</f>
        <v>0</v>
      </c>
      <c r="AC63" s="25">
        <f>JRC_EU28_CFENE!AC63-UK_CFENE!AB63</f>
        <v>0</v>
      </c>
      <c r="AD63" s="25">
        <f>JRC_EU28_CFENE!AD63-UK_CFENE!AC63</f>
        <v>0</v>
      </c>
      <c r="AE63" s="25">
        <f>JRC_EU28_CFENE!AE63-UK_CFENE!AD63</f>
        <v>0</v>
      </c>
      <c r="AF63" s="25">
        <f>JRC_EU28_CFENE!AF63-UK_CFENE!AE63</f>
        <v>0</v>
      </c>
      <c r="AG63" s="25">
        <f>JRC_EU28_CFENE!AG63-UK_CFENE!AF63</f>
        <v>0</v>
      </c>
      <c r="AH63" s="25">
        <f>JRC_EU28_CFENE!AH63-UK_CFENE!AG63</f>
        <v>0</v>
      </c>
      <c r="AI63" s="25">
        <f>JRC_EU28_CFENE!AI63-UK_CFENE!AH63</f>
        <v>0</v>
      </c>
      <c r="AJ63" s="25">
        <f>JRC_EU28_CFENE!AJ63-UK_CFENE!AI63</f>
        <v>0</v>
      </c>
      <c r="AK63" s="25">
        <f>JRC_EU28_CFENE!AK63-UK_CFENE!AJ63</f>
        <v>0</v>
      </c>
      <c r="AL63" s="25">
        <f>JRC_EU28_CFENE!AL63-UK_CFENE!AK63</f>
        <v>0</v>
      </c>
      <c r="AM63" s="25">
        <f>JRC_EU28_CFENE!AM63-UK_CFENE!AL63</f>
        <v>0</v>
      </c>
      <c r="AN63" s="25">
        <f>JRC_EU28_CFENE!AN63-UK_CFENE!AM63</f>
        <v>0</v>
      </c>
      <c r="AO63" s="25">
        <f>JRC_EU28_CFENE!AO63-UK_CFENE!AN63</f>
        <v>0</v>
      </c>
      <c r="AP63" s="25">
        <f>JRC_EU28_CFENE!AP63-UK_CFENE!AO63</f>
        <v>0</v>
      </c>
      <c r="AQ63" s="25">
        <f>JRC_EU28_CFENE!AQ63-UK_CFENE!AP63</f>
        <v>0</v>
      </c>
      <c r="AR63" s="25">
        <f>JRC_EU28_CFENE!AR63-UK_CFENE!AQ63</f>
        <v>0</v>
      </c>
      <c r="AS63" s="25">
        <f>JRC_EU28_CFENE!AS63-UK_CFENE!AR63</f>
        <v>0</v>
      </c>
      <c r="AT63" s="25">
        <f>JRC_EU28_CFENE!AT63-UK_CFENE!AS63</f>
        <v>0</v>
      </c>
      <c r="AU63" s="25">
        <f>JRC_EU28_CFENE!AU63-UK_CFENE!AT63</f>
        <v>0</v>
      </c>
      <c r="AV63" s="25">
        <f>JRC_EU28_CFENE!AV63-UK_CFENE!AU63</f>
        <v>0</v>
      </c>
      <c r="AW63" s="25">
        <f>JRC_EU28_CFENE!AW63-UK_CFENE!AV63</f>
        <v>0</v>
      </c>
      <c r="AX63" s="25">
        <f>JRC_EU28_CFENE!AX63-UK_CFENE!AW63</f>
        <v>0</v>
      </c>
      <c r="AY63" s="25">
        <f>JRC_EU28_CFENE!AY63-UK_CFENE!AX63</f>
        <v>0</v>
      </c>
      <c r="AZ63" s="25">
        <f>JRC_EU28_CFENE!AZ63-UK_CFENE!AY63</f>
        <v>0</v>
      </c>
      <c r="BA63" s="25">
        <f>JRC_EU28_CFENE!BA63-UK_CFENE!AZ63</f>
        <v>0</v>
      </c>
      <c r="BB63" s="26">
        <f>JRC_EU28_CFENE!BB63-UK_CFENE!BA63</f>
        <v>0</v>
      </c>
    </row>
    <row r="64" spans="1:54" x14ac:dyDescent="0.35">
      <c r="A64" s="22" t="s">
        <v>326</v>
      </c>
      <c r="B64" s="61" t="s">
        <v>22</v>
      </c>
      <c r="C64" s="23" t="s">
        <v>327</v>
      </c>
      <c r="D64" s="24">
        <f>JRC_EU28_CFENE!D64-UK_CFENE!C64</f>
        <v>414.94697621094792</v>
      </c>
      <c r="E64" s="25">
        <f>JRC_EU28_CFENE!E64-UK_CFENE!D64</f>
        <v>455.70000000000005</v>
      </c>
      <c r="F64" s="25">
        <f>JRC_EU28_CFENE!F64-UK_CFENE!E64</f>
        <v>492.40024999999952</v>
      </c>
      <c r="G64" s="25">
        <f>JRC_EU28_CFENE!G64-UK_CFENE!F64</f>
        <v>568.90000000000009</v>
      </c>
      <c r="H64" s="25">
        <f>JRC_EU28_CFENE!H64-UK_CFENE!G64</f>
        <v>605.69999999999993</v>
      </c>
      <c r="I64" s="25">
        <f>JRC_EU28_CFENE!I64-UK_CFENE!H64</f>
        <v>672.25566064775057</v>
      </c>
      <c r="J64" s="25">
        <f>JRC_EU28_CFENE!J64-UK_CFENE!I64</f>
        <v>766.70000000000073</v>
      </c>
      <c r="K64" s="25">
        <f>JRC_EU28_CFENE!K64-UK_CFENE!J64</f>
        <v>922.9</v>
      </c>
      <c r="L64" s="25">
        <f>JRC_EU28_CFENE!L64-UK_CFENE!K64</f>
        <v>1067.1000000000001</v>
      </c>
      <c r="M64" s="25">
        <f>JRC_EU28_CFENE!M64-UK_CFENE!L64</f>
        <v>1243.4214499999998</v>
      </c>
      <c r="N64" s="25">
        <f>JRC_EU28_CFENE!N64-UK_CFENE!M64</f>
        <v>1445.3998280309545</v>
      </c>
      <c r="O64" s="25">
        <f>JRC_EU28_CFENE!O64-UK_CFENE!N64</f>
        <v>1581.8524887282049</v>
      </c>
      <c r="P64" s="25">
        <f>JRC_EU28_CFENE!P64-UK_CFENE!O64</f>
        <v>1678.0357295597507</v>
      </c>
      <c r="Q64" s="25">
        <f>JRC_EU28_CFENE!Q64-UK_CFENE!P64</f>
        <v>1761.2974109104796</v>
      </c>
      <c r="R64" s="25">
        <f>JRC_EU28_CFENE!R64-UK_CFENE!Q64</f>
        <v>1874.5581350912382</v>
      </c>
      <c r="S64" s="25">
        <f>JRC_EU28_CFENE!S64-UK_CFENE!R64</f>
        <v>1982.34889061597</v>
      </c>
      <c r="T64" s="25">
        <f>JRC_EU28_CFENE!T64-UK_CFENE!S64</f>
        <v>2151.1268627146969</v>
      </c>
      <c r="U64" s="25">
        <f>JRC_EU28_CFENE!U64-UK_CFENE!T64</f>
        <v>2317.0820824402567</v>
      </c>
      <c r="V64" s="25">
        <f>JRC_EU28_CFENE!V64-UK_CFENE!U64</f>
        <v>2494.3605646442111</v>
      </c>
      <c r="W64" s="25">
        <f>JRC_EU28_CFENE!W64-UK_CFENE!V64</f>
        <v>2677.4307926288448</v>
      </c>
      <c r="X64" s="25">
        <f>JRC_EU28_CFENE!X64-UK_CFENE!W64</f>
        <v>2895.9582171291345</v>
      </c>
      <c r="Y64" s="25">
        <f>JRC_EU28_CFENE!Y64-UK_CFENE!X64</f>
        <v>3104.83208811751</v>
      </c>
      <c r="Z64" s="25">
        <f>JRC_EU28_CFENE!Z64-UK_CFENE!Y64</f>
        <v>3335.7631184423699</v>
      </c>
      <c r="AA64" s="25">
        <f>JRC_EU28_CFENE!AA64-UK_CFENE!Z64</f>
        <v>3540.4267090377853</v>
      </c>
      <c r="AB64" s="25">
        <f>JRC_EU28_CFENE!AB64-UK_CFENE!AA64</f>
        <v>3761.5504006660776</v>
      </c>
      <c r="AC64" s="25">
        <f>JRC_EU28_CFENE!AC64-UK_CFENE!AB64</f>
        <v>3964.2932519897527</v>
      </c>
      <c r="AD64" s="25">
        <f>JRC_EU28_CFENE!AD64-UK_CFENE!AC64</f>
        <v>4183.9293487010027</v>
      </c>
      <c r="AE64" s="25">
        <f>JRC_EU28_CFENE!AE64-UK_CFENE!AD64</f>
        <v>4400.7391136021406</v>
      </c>
      <c r="AF64" s="25">
        <f>JRC_EU28_CFENE!AF64-UK_CFENE!AE64</f>
        <v>4669.8577974103755</v>
      </c>
      <c r="AG64" s="25">
        <f>JRC_EU28_CFENE!AG64-UK_CFENE!AF64</f>
        <v>4912.3280611413693</v>
      </c>
      <c r="AH64" s="25">
        <f>JRC_EU28_CFENE!AH64-UK_CFENE!AG64</f>
        <v>5169.2593487102777</v>
      </c>
      <c r="AI64" s="25">
        <f>JRC_EU28_CFENE!AI64-UK_CFENE!AH64</f>
        <v>5409.6831959127931</v>
      </c>
      <c r="AJ64" s="25">
        <f>JRC_EU28_CFENE!AJ64-UK_CFENE!AI64</f>
        <v>5561.9432111243395</v>
      </c>
      <c r="AK64" s="25">
        <f>JRC_EU28_CFENE!AK64-UK_CFENE!AJ64</f>
        <v>5772.4760928109317</v>
      </c>
      <c r="AL64" s="25">
        <f>JRC_EU28_CFENE!AL64-UK_CFENE!AK64</f>
        <v>5986.4460124851021</v>
      </c>
      <c r="AM64" s="25">
        <f>JRC_EU28_CFENE!AM64-UK_CFENE!AL64</f>
        <v>6219.3617408575492</v>
      </c>
      <c r="AN64" s="25">
        <f>JRC_EU28_CFENE!AN64-UK_CFENE!AM64</f>
        <v>6402.2451909700521</v>
      </c>
      <c r="AO64" s="25">
        <f>JRC_EU28_CFENE!AO64-UK_CFENE!AN64</f>
        <v>6595.3862679039967</v>
      </c>
      <c r="AP64" s="25">
        <f>JRC_EU28_CFENE!AP64-UK_CFENE!AO64</f>
        <v>6795.3943333275784</v>
      </c>
      <c r="AQ64" s="25">
        <f>JRC_EU28_CFENE!AQ64-UK_CFENE!AP64</f>
        <v>6991.3077050899901</v>
      </c>
      <c r="AR64" s="25">
        <f>JRC_EU28_CFENE!AR64-UK_CFENE!AQ64</f>
        <v>7189.7014725209829</v>
      </c>
      <c r="AS64" s="25">
        <f>JRC_EU28_CFENE!AS64-UK_CFENE!AR64</f>
        <v>7376.0690341538393</v>
      </c>
      <c r="AT64" s="25">
        <f>JRC_EU28_CFENE!AT64-UK_CFENE!AS64</f>
        <v>7564.6654181171907</v>
      </c>
      <c r="AU64" s="25">
        <f>JRC_EU28_CFENE!AU64-UK_CFENE!AT64</f>
        <v>7736.7793524844974</v>
      </c>
      <c r="AV64" s="25">
        <f>JRC_EU28_CFENE!AV64-UK_CFENE!AU64</f>
        <v>7905.341322741433</v>
      </c>
      <c r="AW64" s="25">
        <f>JRC_EU28_CFENE!AW64-UK_CFENE!AV64</f>
        <v>8063.501836141686</v>
      </c>
      <c r="AX64" s="25">
        <f>JRC_EU28_CFENE!AX64-UK_CFENE!AW64</f>
        <v>8233.9169086300353</v>
      </c>
      <c r="AY64" s="25">
        <f>JRC_EU28_CFENE!AY64-UK_CFENE!AX64</f>
        <v>8372.7019298509076</v>
      </c>
      <c r="AZ64" s="25">
        <f>JRC_EU28_CFENE!AZ64-UK_CFENE!AY64</f>
        <v>8462.7355576558093</v>
      </c>
      <c r="BA64" s="25">
        <f>JRC_EU28_CFENE!BA64-UK_CFENE!AZ64</f>
        <v>8587.1037300756507</v>
      </c>
      <c r="BB64" s="26">
        <f>JRC_EU28_CFENE!BB64-UK_CFENE!BA64</f>
        <v>8729.4015905037904</v>
      </c>
    </row>
    <row r="65" spans="1:54" x14ac:dyDescent="0.35">
      <c r="A65" s="27" t="s">
        <v>185</v>
      </c>
      <c r="B65" s="61"/>
      <c r="C65" s="28" t="s">
        <v>328</v>
      </c>
      <c r="D65" s="29">
        <f>JRC_EU28_CFENE!D65-UK_CFENE!C65</f>
        <v>414.94697621094792</v>
      </c>
      <c r="E65" s="30">
        <f>JRC_EU28_CFENE!E65-UK_CFENE!D65</f>
        <v>455.70000000000005</v>
      </c>
      <c r="F65" s="30">
        <f>JRC_EU28_CFENE!F65-UK_CFENE!E65</f>
        <v>492.40024999999952</v>
      </c>
      <c r="G65" s="30">
        <f>JRC_EU28_CFENE!G65-UK_CFENE!F65</f>
        <v>568.90000000000009</v>
      </c>
      <c r="H65" s="30">
        <f>JRC_EU28_CFENE!H65-UK_CFENE!G65</f>
        <v>605.69999999999993</v>
      </c>
      <c r="I65" s="30">
        <f>JRC_EU28_CFENE!I65-UK_CFENE!H65</f>
        <v>672.25566064775057</v>
      </c>
      <c r="J65" s="30">
        <f>JRC_EU28_CFENE!J65-UK_CFENE!I65</f>
        <v>766.70000000000073</v>
      </c>
      <c r="K65" s="30">
        <f>JRC_EU28_CFENE!K65-UK_CFENE!J65</f>
        <v>922.9</v>
      </c>
      <c r="L65" s="30">
        <f>JRC_EU28_CFENE!L65-UK_CFENE!K65</f>
        <v>1067.1000000000001</v>
      </c>
      <c r="M65" s="30">
        <f>JRC_EU28_CFENE!M65-UK_CFENE!L65</f>
        <v>1243.4214499999998</v>
      </c>
      <c r="N65" s="30">
        <f>JRC_EU28_CFENE!N65-UK_CFENE!M65</f>
        <v>1445.3998280309545</v>
      </c>
      <c r="O65" s="30">
        <f>JRC_EU28_CFENE!O65-UK_CFENE!N65</f>
        <v>1581.8524887282049</v>
      </c>
      <c r="P65" s="30">
        <f>JRC_EU28_CFENE!P65-UK_CFENE!O65</f>
        <v>1678.0357295597507</v>
      </c>
      <c r="Q65" s="30">
        <f>JRC_EU28_CFENE!Q65-UK_CFENE!P65</f>
        <v>1761.2974109104796</v>
      </c>
      <c r="R65" s="30">
        <f>JRC_EU28_CFENE!R65-UK_CFENE!Q65</f>
        <v>1874.5581350912382</v>
      </c>
      <c r="S65" s="30">
        <f>JRC_EU28_CFENE!S65-UK_CFENE!R65</f>
        <v>1982.34889061597</v>
      </c>
      <c r="T65" s="30">
        <f>JRC_EU28_CFENE!T65-UK_CFENE!S65</f>
        <v>2151.1268627146969</v>
      </c>
      <c r="U65" s="30">
        <f>JRC_EU28_CFENE!U65-UK_CFENE!T65</f>
        <v>2317.0820824402567</v>
      </c>
      <c r="V65" s="30">
        <f>JRC_EU28_CFENE!V65-UK_CFENE!U65</f>
        <v>2494.3605646442111</v>
      </c>
      <c r="W65" s="30">
        <f>JRC_EU28_CFENE!W65-UK_CFENE!V65</f>
        <v>2677.4307926288448</v>
      </c>
      <c r="X65" s="30">
        <f>JRC_EU28_CFENE!X65-UK_CFENE!W65</f>
        <v>2895.9582171291345</v>
      </c>
      <c r="Y65" s="30">
        <f>JRC_EU28_CFENE!Y65-UK_CFENE!X65</f>
        <v>3104.83208811751</v>
      </c>
      <c r="Z65" s="30">
        <f>JRC_EU28_CFENE!Z65-UK_CFENE!Y65</f>
        <v>3335.7631184423699</v>
      </c>
      <c r="AA65" s="30">
        <f>JRC_EU28_CFENE!AA65-UK_CFENE!Z65</f>
        <v>3540.4267090377853</v>
      </c>
      <c r="AB65" s="30">
        <f>JRC_EU28_CFENE!AB65-UK_CFENE!AA65</f>
        <v>3761.5504006660776</v>
      </c>
      <c r="AC65" s="30">
        <f>JRC_EU28_CFENE!AC65-UK_CFENE!AB65</f>
        <v>3964.2932519897527</v>
      </c>
      <c r="AD65" s="30">
        <f>JRC_EU28_CFENE!AD65-UK_CFENE!AC65</f>
        <v>4183.9293487010027</v>
      </c>
      <c r="AE65" s="30">
        <f>JRC_EU28_CFENE!AE65-UK_CFENE!AD65</f>
        <v>4400.7391136021406</v>
      </c>
      <c r="AF65" s="30">
        <f>JRC_EU28_CFENE!AF65-UK_CFENE!AE65</f>
        <v>4669.8577974103755</v>
      </c>
      <c r="AG65" s="30">
        <f>JRC_EU28_CFENE!AG65-UK_CFENE!AF65</f>
        <v>4912.3280611413693</v>
      </c>
      <c r="AH65" s="30">
        <f>JRC_EU28_CFENE!AH65-UK_CFENE!AG65</f>
        <v>5169.2593487102777</v>
      </c>
      <c r="AI65" s="30">
        <f>JRC_EU28_CFENE!AI65-UK_CFENE!AH65</f>
        <v>5409.6831959127931</v>
      </c>
      <c r="AJ65" s="30">
        <f>JRC_EU28_CFENE!AJ65-UK_CFENE!AI65</f>
        <v>5561.9432111243395</v>
      </c>
      <c r="AK65" s="30">
        <f>JRC_EU28_CFENE!AK65-UK_CFENE!AJ65</f>
        <v>5772.4760928109317</v>
      </c>
      <c r="AL65" s="30">
        <f>JRC_EU28_CFENE!AL65-UK_CFENE!AK65</f>
        <v>5986.4460124851021</v>
      </c>
      <c r="AM65" s="30">
        <f>JRC_EU28_CFENE!AM65-UK_CFENE!AL65</f>
        <v>6219.3617408575492</v>
      </c>
      <c r="AN65" s="30">
        <f>JRC_EU28_CFENE!AN65-UK_CFENE!AM65</f>
        <v>6402.2451909700521</v>
      </c>
      <c r="AO65" s="30">
        <f>JRC_EU28_CFENE!AO65-UK_CFENE!AN65</f>
        <v>6595.3862679039967</v>
      </c>
      <c r="AP65" s="30">
        <f>JRC_EU28_CFENE!AP65-UK_CFENE!AO65</f>
        <v>6795.3943333275784</v>
      </c>
      <c r="AQ65" s="30">
        <f>JRC_EU28_CFENE!AQ65-UK_CFENE!AP65</f>
        <v>6991.3077050899901</v>
      </c>
      <c r="AR65" s="30">
        <f>JRC_EU28_CFENE!AR65-UK_CFENE!AQ65</f>
        <v>7189.7014725209829</v>
      </c>
      <c r="AS65" s="30">
        <f>JRC_EU28_CFENE!AS65-UK_CFENE!AR65</f>
        <v>7376.0690341538393</v>
      </c>
      <c r="AT65" s="30">
        <f>JRC_EU28_CFENE!AT65-UK_CFENE!AS65</f>
        <v>7564.6654181171907</v>
      </c>
      <c r="AU65" s="30">
        <f>JRC_EU28_CFENE!AU65-UK_CFENE!AT65</f>
        <v>7736.7793524844974</v>
      </c>
      <c r="AV65" s="30">
        <f>JRC_EU28_CFENE!AV65-UK_CFENE!AU65</f>
        <v>7905.341322741433</v>
      </c>
      <c r="AW65" s="30">
        <f>JRC_EU28_CFENE!AW65-UK_CFENE!AV65</f>
        <v>8063.501836141686</v>
      </c>
      <c r="AX65" s="30">
        <f>JRC_EU28_CFENE!AX65-UK_CFENE!AW65</f>
        <v>8233.9169086300353</v>
      </c>
      <c r="AY65" s="30">
        <f>JRC_EU28_CFENE!AY65-UK_CFENE!AX65</f>
        <v>8372.7019298509076</v>
      </c>
      <c r="AZ65" s="30">
        <f>JRC_EU28_CFENE!AZ65-UK_CFENE!AY65</f>
        <v>8462.7355576558093</v>
      </c>
      <c r="BA65" s="30">
        <f>JRC_EU28_CFENE!BA65-UK_CFENE!AZ65</f>
        <v>8587.1037300756507</v>
      </c>
      <c r="BB65" s="31">
        <f>JRC_EU28_CFENE!BB65-UK_CFENE!BA65</f>
        <v>8729.4015905037904</v>
      </c>
    </row>
    <row r="66" spans="1:54" x14ac:dyDescent="0.35">
      <c r="A66" s="27" t="s">
        <v>329</v>
      </c>
      <c r="B66" s="61"/>
      <c r="C66" s="28" t="s">
        <v>330</v>
      </c>
      <c r="D66" s="29">
        <f>JRC_EU28_CFENE!D66-UK_CFENE!C66</f>
        <v>0</v>
      </c>
      <c r="E66" s="30">
        <f>JRC_EU28_CFENE!E66-UK_CFENE!D66</f>
        <v>0</v>
      </c>
      <c r="F66" s="30">
        <f>JRC_EU28_CFENE!F66-UK_CFENE!E66</f>
        <v>0</v>
      </c>
      <c r="G66" s="30">
        <f>JRC_EU28_CFENE!G66-UK_CFENE!F66</f>
        <v>0</v>
      </c>
      <c r="H66" s="30">
        <f>JRC_EU28_CFENE!H66-UK_CFENE!G66</f>
        <v>0</v>
      </c>
      <c r="I66" s="30">
        <f>JRC_EU28_CFENE!I66-UK_CFENE!H66</f>
        <v>0</v>
      </c>
      <c r="J66" s="30">
        <f>JRC_EU28_CFENE!J66-UK_CFENE!I66</f>
        <v>0</v>
      </c>
      <c r="K66" s="30">
        <f>JRC_EU28_CFENE!K66-UK_CFENE!J66</f>
        <v>0</v>
      </c>
      <c r="L66" s="30">
        <f>JRC_EU28_CFENE!L66-UK_CFENE!K66</f>
        <v>0</v>
      </c>
      <c r="M66" s="30">
        <f>JRC_EU28_CFENE!M66-UK_CFENE!L66</f>
        <v>0</v>
      </c>
      <c r="N66" s="30">
        <f>JRC_EU28_CFENE!N66-UK_CFENE!M66</f>
        <v>0</v>
      </c>
      <c r="O66" s="30">
        <f>JRC_EU28_CFENE!O66-UK_CFENE!N66</f>
        <v>0</v>
      </c>
      <c r="P66" s="30">
        <f>JRC_EU28_CFENE!P66-UK_CFENE!O66</f>
        <v>0</v>
      </c>
      <c r="Q66" s="30">
        <f>JRC_EU28_CFENE!Q66-UK_CFENE!P66</f>
        <v>0</v>
      </c>
      <c r="R66" s="30">
        <f>JRC_EU28_CFENE!R66-UK_CFENE!Q66</f>
        <v>0</v>
      </c>
      <c r="S66" s="30">
        <f>JRC_EU28_CFENE!S66-UK_CFENE!R66</f>
        <v>0</v>
      </c>
      <c r="T66" s="30">
        <f>JRC_EU28_CFENE!T66-UK_CFENE!S66</f>
        <v>0</v>
      </c>
      <c r="U66" s="30">
        <f>JRC_EU28_CFENE!U66-UK_CFENE!T66</f>
        <v>0</v>
      </c>
      <c r="V66" s="30">
        <f>JRC_EU28_CFENE!V66-UK_CFENE!U66</f>
        <v>0</v>
      </c>
      <c r="W66" s="30">
        <f>JRC_EU28_CFENE!W66-UK_CFENE!V66</f>
        <v>0</v>
      </c>
      <c r="X66" s="30">
        <f>JRC_EU28_CFENE!X66-UK_CFENE!W66</f>
        <v>0</v>
      </c>
      <c r="Y66" s="30">
        <f>JRC_EU28_CFENE!Y66-UK_CFENE!X66</f>
        <v>0</v>
      </c>
      <c r="Z66" s="30">
        <f>JRC_EU28_CFENE!Z66-UK_CFENE!Y66</f>
        <v>0</v>
      </c>
      <c r="AA66" s="30">
        <f>JRC_EU28_CFENE!AA66-UK_CFENE!Z66</f>
        <v>0</v>
      </c>
      <c r="AB66" s="30">
        <f>JRC_EU28_CFENE!AB66-UK_CFENE!AA66</f>
        <v>0</v>
      </c>
      <c r="AC66" s="30">
        <f>JRC_EU28_CFENE!AC66-UK_CFENE!AB66</f>
        <v>0</v>
      </c>
      <c r="AD66" s="30">
        <f>JRC_EU28_CFENE!AD66-UK_CFENE!AC66</f>
        <v>0</v>
      </c>
      <c r="AE66" s="30">
        <f>JRC_EU28_CFENE!AE66-UK_CFENE!AD66</f>
        <v>0</v>
      </c>
      <c r="AF66" s="30">
        <f>JRC_EU28_CFENE!AF66-UK_CFENE!AE66</f>
        <v>0</v>
      </c>
      <c r="AG66" s="30">
        <f>JRC_EU28_CFENE!AG66-UK_CFENE!AF66</f>
        <v>0</v>
      </c>
      <c r="AH66" s="30">
        <f>JRC_EU28_CFENE!AH66-UK_CFENE!AG66</f>
        <v>0</v>
      </c>
      <c r="AI66" s="30">
        <f>JRC_EU28_CFENE!AI66-UK_CFENE!AH66</f>
        <v>0</v>
      </c>
      <c r="AJ66" s="30">
        <f>JRC_EU28_CFENE!AJ66-UK_CFENE!AI66</f>
        <v>0</v>
      </c>
      <c r="AK66" s="30">
        <f>JRC_EU28_CFENE!AK66-UK_CFENE!AJ66</f>
        <v>0</v>
      </c>
      <c r="AL66" s="30">
        <f>JRC_EU28_CFENE!AL66-UK_CFENE!AK66</f>
        <v>0</v>
      </c>
      <c r="AM66" s="30">
        <f>JRC_EU28_CFENE!AM66-UK_CFENE!AL66</f>
        <v>0</v>
      </c>
      <c r="AN66" s="30">
        <f>JRC_EU28_CFENE!AN66-UK_CFENE!AM66</f>
        <v>0</v>
      </c>
      <c r="AO66" s="30">
        <f>JRC_EU28_CFENE!AO66-UK_CFENE!AN66</f>
        <v>0</v>
      </c>
      <c r="AP66" s="30">
        <f>JRC_EU28_CFENE!AP66-UK_CFENE!AO66</f>
        <v>0</v>
      </c>
      <c r="AQ66" s="30">
        <f>JRC_EU28_CFENE!AQ66-UK_CFENE!AP66</f>
        <v>0</v>
      </c>
      <c r="AR66" s="30">
        <f>JRC_EU28_CFENE!AR66-UK_CFENE!AQ66</f>
        <v>0</v>
      </c>
      <c r="AS66" s="30">
        <f>JRC_EU28_CFENE!AS66-UK_CFENE!AR66</f>
        <v>0</v>
      </c>
      <c r="AT66" s="30">
        <f>JRC_EU28_CFENE!AT66-UK_CFENE!AS66</f>
        <v>0</v>
      </c>
      <c r="AU66" s="30">
        <f>JRC_EU28_CFENE!AU66-UK_CFENE!AT66</f>
        <v>0</v>
      </c>
      <c r="AV66" s="30">
        <f>JRC_EU28_CFENE!AV66-UK_CFENE!AU66</f>
        <v>0</v>
      </c>
      <c r="AW66" s="30">
        <f>JRC_EU28_CFENE!AW66-UK_CFENE!AV66</f>
        <v>0</v>
      </c>
      <c r="AX66" s="30">
        <f>JRC_EU28_CFENE!AX66-UK_CFENE!AW66</f>
        <v>0</v>
      </c>
      <c r="AY66" s="30">
        <f>JRC_EU28_CFENE!AY66-UK_CFENE!AX66</f>
        <v>0</v>
      </c>
      <c r="AZ66" s="30">
        <f>JRC_EU28_CFENE!AZ66-UK_CFENE!AY66</f>
        <v>0</v>
      </c>
      <c r="BA66" s="30">
        <f>JRC_EU28_CFENE!BA66-UK_CFENE!AZ66</f>
        <v>0</v>
      </c>
      <c r="BB66" s="31">
        <f>JRC_EU28_CFENE!BB66-UK_CFENE!BA66</f>
        <v>0</v>
      </c>
    </row>
    <row r="67" spans="1:54" x14ac:dyDescent="0.35">
      <c r="A67" s="22" t="s">
        <v>331</v>
      </c>
      <c r="B67" s="61"/>
      <c r="C67" s="23" t="s">
        <v>332</v>
      </c>
      <c r="D67" s="24">
        <f>JRC_EU28_CFENE!D67-UK_CFENE!C67</f>
        <v>0</v>
      </c>
      <c r="E67" s="25">
        <f>JRC_EU28_CFENE!E67-UK_CFENE!D67</f>
        <v>0</v>
      </c>
      <c r="F67" s="25">
        <f>JRC_EU28_CFENE!F67-UK_CFENE!E67</f>
        <v>0</v>
      </c>
      <c r="G67" s="25">
        <f>JRC_EU28_CFENE!G67-UK_CFENE!F67</f>
        <v>0</v>
      </c>
      <c r="H67" s="25">
        <f>JRC_EU28_CFENE!H67-UK_CFENE!G67</f>
        <v>0</v>
      </c>
      <c r="I67" s="25">
        <f>JRC_EU28_CFENE!I67-UK_CFENE!H67</f>
        <v>0</v>
      </c>
      <c r="J67" s="25">
        <f>JRC_EU28_CFENE!J67-UK_CFENE!I67</f>
        <v>0</v>
      </c>
      <c r="K67" s="25">
        <f>JRC_EU28_CFENE!K67-UK_CFENE!J67</f>
        <v>0</v>
      </c>
      <c r="L67" s="25">
        <f>JRC_EU28_CFENE!L67-UK_CFENE!K67</f>
        <v>0</v>
      </c>
      <c r="M67" s="25">
        <f>JRC_EU28_CFENE!M67-UK_CFENE!L67</f>
        <v>0</v>
      </c>
      <c r="N67" s="25">
        <f>JRC_EU28_CFENE!N67-UK_CFENE!M67</f>
        <v>0</v>
      </c>
      <c r="O67" s="25">
        <f>JRC_EU28_CFENE!O67-UK_CFENE!N67</f>
        <v>0</v>
      </c>
      <c r="P67" s="25">
        <f>JRC_EU28_CFENE!P67-UK_CFENE!O67</f>
        <v>0</v>
      </c>
      <c r="Q67" s="25">
        <f>JRC_EU28_CFENE!Q67-UK_CFENE!P67</f>
        <v>0</v>
      </c>
      <c r="R67" s="25">
        <f>JRC_EU28_CFENE!R67-UK_CFENE!Q67</f>
        <v>0</v>
      </c>
      <c r="S67" s="25">
        <f>JRC_EU28_CFENE!S67-UK_CFENE!R67</f>
        <v>0</v>
      </c>
      <c r="T67" s="25">
        <f>JRC_EU28_CFENE!T67-UK_CFENE!S67</f>
        <v>0</v>
      </c>
      <c r="U67" s="25">
        <f>JRC_EU28_CFENE!U67-UK_CFENE!T67</f>
        <v>0</v>
      </c>
      <c r="V67" s="25">
        <f>JRC_EU28_CFENE!V67-UK_CFENE!U67</f>
        <v>0</v>
      </c>
      <c r="W67" s="25">
        <f>JRC_EU28_CFENE!W67-UK_CFENE!V67</f>
        <v>0</v>
      </c>
      <c r="X67" s="25">
        <f>JRC_EU28_CFENE!X67-UK_CFENE!W67</f>
        <v>0</v>
      </c>
      <c r="Y67" s="25">
        <f>JRC_EU28_CFENE!Y67-UK_CFENE!X67</f>
        <v>0</v>
      </c>
      <c r="Z67" s="25">
        <f>JRC_EU28_CFENE!Z67-UK_CFENE!Y67</f>
        <v>0</v>
      </c>
      <c r="AA67" s="25">
        <f>JRC_EU28_CFENE!AA67-UK_CFENE!Z67</f>
        <v>0</v>
      </c>
      <c r="AB67" s="25">
        <f>JRC_EU28_CFENE!AB67-UK_CFENE!AA67</f>
        <v>0</v>
      </c>
      <c r="AC67" s="25">
        <f>JRC_EU28_CFENE!AC67-UK_CFENE!AB67</f>
        <v>0</v>
      </c>
      <c r="AD67" s="25">
        <f>JRC_EU28_CFENE!AD67-UK_CFENE!AC67</f>
        <v>0</v>
      </c>
      <c r="AE67" s="25">
        <f>JRC_EU28_CFENE!AE67-UK_CFENE!AD67</f>
        <v>0</v>
      </c>
      <c r="AF67" s="25">
        <f>JRC_EU28_CFENE!AF67-UK_CFENE!AE67</f>
        <v>0</v>
      </c>
      <c r="AG67" s="25">
        <f>JRC_EU28_CFENE!AG67-UK_CFENE!AF67</f>
        <v>0</v>
      </c>
      <c r="AH67" s="25">
        <f>JRC_EU28_CFENE!AH67-UK_CFENE!AG67</f>
        <v>0</v>
      </c>
      <c r="AI67" s="25">
        <f>JRC_EU28_CFENE!AI67-UK_CFENE!AH67</f>
        <v>0</v>
      </c>
      <c r="AJ67" s="25">
        <f>JRC_EU28_CFENE!AJ67-UK_CFENE!AI67</f>
        <v>0</v>
      </c>
      <c r="AK67" s="25">
        <f>JRC_EU28_CFENE!AK67-UK_CFENE!AJ67</f>
        <v>0</v>
      </c>
      <c r="AL67" s="25">
        <f>JRC_EU28_CFENE!AL67-UK_CFENE!AK67</f>
        <v>0</v>
      </c>
      <c r="AM67" s="25">
        <f>JRC_EU28_CFENE!AM67-UK_CFENE!AL67</f>
        <v>0</v>
      </c>
      <c r="AN67" s="25">
        <f>JRC_EU28_CFENE!AN67-UK_CFENE!AM67</f>
        <v>0</v>
      </c>
      <c r="AO67" s="25">
        <f>JRC_EU28_CFENE!AO67-UK_CFENE!AN67</f>
        <v>0</v>
      </c>
      <c r="AP67" s="25">
        <f>JRC_EU28_CFENE!AP67-UK_CFENE!AO67</f>
        <v>0</v>
      </c>
      <c r="AQ67" s="25">
        <f>JRC_EU28_CFENE!AQ67-UK_CFENE!AP67</f>
        <v>0</v>
      </c>
      <c r="AR67" s="25">
        <f>JRC_EU28_CFENE!AR67-UK_CFENE!AQ67</f>
        <v>0</v>
      </c>
      <c r="AS67" s="25">
        <f>JRC_EU28_CFENE!AS67-UK_CFENE!AR67</f>
        <v>0</v>
      </c>
      <c r="AT67" s="25">
        <f>JRC_EU28_CFENE!AT67-UK_CFENE!AS67</f>
        <v>0</v>
      </c>
      <c r="AU67" s="25">
        <f>JRC_EU28_CFENE!AU67-UK_CFENE!AT67</f>
        <v>0</v>
      </c>
      <c r="AV67" s="25">
        <f>JRC_EU28_CFENE!AV67-UK_CFENE!AU67</f>
        <v>0</v>
      </c>
      <c r="AW67" s="25">
        <f>JRC_EU28_CFENE!AW67-UK_CFENE!AV67</f>
        <v>0</v>
      </c>
      <c r="AX67" s="25">
        <f>JRC_EU28_CFENE!AX67-UK_CFENE!AW67</f>
        <v>0</v>
      </c>
      <c r="AY67" s="25">
        <f>JRC_EU28_CFENE!AY67-UK_CFENE!AX67</f>
        <v>0</v>
      </c>
      <c r="AZ67" s="25">
        <f>JRC_EU28_CFENE!AZ67-UK_CFENE!AY67</f>
        <v>0</v>
      </c>
      <c r="BA67" s="25">
        <f>JRC_EU28_CFENE!BA67-UK_CFENE!AZ67</f>
        <v>0</v>
      </c>
      <c r="BB67" s="26">
        <f>JRC_EU28_CFENE!BB67-UK_CFENE!BA67</f>
        <v>0</v>
      </c>
    </row>
    <row r="68" spans="1:54" x14ac:dyDescent="0.35">
      <c r="A68" s="22" t="s">
        <v>333</v>
      </c>
      <c r="B68" s="61"/>
      <c r="C68" s="23" t="s">
        <v>334</v>
      </c>
      <c r="D68" s="24">
        <f>JRC_EU28_CFENE!D68-UK_CFENE!C68</f>
        <v>47702.640548353935</v>
      </c>
      <c r="E68" s="25">
        <f>JRC_EU28_CFENE!E68-UK_CFENE!D68</f>
        <v>47718.930719999997</v>
      </c>
      <c r="F68" s="25">
        <f>JRC_EU28_CFENE!F68-UK_CFENE!E68</f>
        <v>48894.431300000011</v>
      </c>
      <c r="G68" s="25">
        <f>JRC_EU28_CFENE!G68-UK_CFENE!F68</f>
        <v>53239.030430000006</v>
      </c>
      <c r="H68" s="25">
        <f>JRC_EU28_CFENE!H68-UK_CFENE!G68</f>
        <v>53638.28493999999</v>
      </c>
      <c r="I68" s="25">
        <f>JRC_EU28_CFENE!I68-UK_CFENE!H68</f>
        <v>57222.226253742476</v>
      </c>
      <c r="J68" s="25">
        <f>JRC_EU28_CFENE!J68-UK_CFENE!I68</f>
        <v>60580.865879999998</v>
      </c>
      <c r="K68" s="25">
        <f>JRC_EU28_CFENE!K68-UK_CFENE!J68</f>
        <v>65882.654110000018</v>
      </c>
      <c r="L68" s="25">
        <f>JRC_EU28_CFENE!L68-UK_CFENE!K68</f>
        <v>69058.165460000004</v>
      </c>
      <c r="M68" s="25">
        <f>JRC_EU28_CFENE!M68-UK_CFENE!L68</f>
        <v>72293.430039999992</v>
      </c>
      <c r="N68" s="25">
        <f>JRC_EU28_CFENE!N68-UK_CFENE!M68</f>
        <v>78167.344032841298</v>
      </c>
      <c r="O68" s="25">
        <f>JRC_EU28_CFENE!O68-UK_CFENE!N68</f>
        <v>74238.711068769262</v>
      </c>
      <c r="P68" s="25">
        <f>JRC_EU28_CFENE!P68-UK_CFENE!O68</f>
        <v>78864.376402305774</v>
      </c>
      <c r="Q68" s="25">
        <f>JRC_EU28_CFENE!Q68-UK_CFENE!P68</f>
        <v>79304.046633887163</v>
      </c>
      <c r="R68" s="25">
        <f>JRC_EU28_CFENE!R68-UK_CFENE!Q68</f>
        <v>77026.702297978351</v>
      </c>
      <c r="S68" s="25">
        <f>JRC_EU28_CFENE!S68-UK_CFENE!R68</f>
        <v>80606.444275088143</v>
      </c>
      <c r="T68" s="25">
        <f>JRC_EU28_CFENE!T68-UK_CFENE!S68</f>
        <v>83099.823149708114</v>
      </c>
      <c r="U68" s="25">
        <f>JRC_EU28_CFENE!U68-UK_CFENE!T68</f>
        <v>86002.061859276218</v>
      </c>
      <c r="V68" s="25">
        <f>JRC_EU28_CFENE!V68-UK_CFENE!U68</f>
        <v>86686.607472174524</v>
      </c>
      <c r="W68" s="25">
        <f>JRC_EU28_CFENE!W68-UK_CFENE!V68</f>
        <v>86980.147735599865</v>
      </c>
      <c r="X68" s="25">
        <f>JRC_EU28_CFENE!X68-UK_CFENE!W68</f>
        <v>87939.31125268538</v>
      </c>
      <c r="Y68" s="25">
        <f>JRC_EU28_CFENE!Y68-UK_CFENE!X68</f>
        <v>88565.918639399664</v>
      </c>
      <c r="Z68" s="25">
        <f>JRC_EU28_CFENE!Z68-UK_CFENE!Y68</f>
        <v>88622.660675032719</v>
      </c>
      <c r="AA68" s="25">
        <f>JRC_EU28_CFENE!AA68-UK_CFENE!Z68</f>
        <v>86940.105717081315</v>
      </c>
      <c r="AB68" s="25">
        <f>JRC_EU28_CFENE!AB68-UK_CFENE!AA68</f>
        <v>87731.486770078132</v>
      </c>
      <c r="AC68" s="25">
        <f>JRC_EU28_CFENE!AC68-UK_CFENE!AB68</f>
        <v>88141.107207340639</v>
      </c>
      <c r="AD68" s="25">
        <f>JRC_EU28_CFENE!AD68-UK_CFENE!AC68</f>
        <v>88429.172381712749</v>
      </c>
      <c r="AE68" s="25">
        <f>JRC_EU28_CFENE!AE68-UK_CFENE!AD68</f>
        <v>88380.188701885214</v>
      </c>
      <c r="AF68" s="25">
        <f>JRC_EU28_CFENE!AF68-UK_CFENE!AE68</f>
        <v>89143.542183310652</v>
      </c>
      <c r="AG68" s="25">
        <f>JRC_EU28_CFENE!AG68-UK_CFENE!AF68</f>
        <v>89579.649465068156</v>
      </c>
      <c r="AH68" s="25">
        <f>JRC_EU28_CFENE!AH68-UK_CFENE!AG68</f>
        <v>89668.971028497544</v>
      </c>
      <c r="AI68" s="25">
        <f>JRC_EU28_CFENE!AI68-UK_CFENE!AH68</f>
        <v>90732.604698284485</v>
      </c>
      <c r="AJ68" s="25">
        <f>JRC_EU28_CFENE!AJ68-UK_CFENE!AI68</f>
        <v>91395.24340213713</v>
      </c>
      <c r="AK68" s="25">
        <f>JRC_EU28_CFENE!AK68-UK_CFENE!AJ68</f>
        <v>92234.885531729829</v>
      </c>
      <c r="AL68" s="25">
        <f>JRC_EU28_CFENE!AL68-UK_CFENE!AK68</f>
        <v>93048.817567823629</v>
      </c>
      <c r="AM68" s="25">
        <f>JRC_EU28_CFENE!AM68-UK_CFENE!AL68</f>
        <v>93674.778079956901</v>
      </c>
      <c r="AN68" s="25">
        <f>JRC_EU28_CFENE!AN68-UK_CFENE!AM68</f>
        <v>94126.753582857404</v>
      </c>
      <c r="AO68" s="25">
        <f>JRC_EU28_CFENE!AO68-UK_CFENE!AN68</f>
        <v>94826.616072219011</v>
      </c>
      <c r="AP68" s="25">
        <f>JRC_EU28_CFENE!AP68-UK_CFENE!AO68</f>
        <v>95360.655943177699</v>
      </c>
      <c r="AQ68" s="25">
        <f>JRC_EU28_CFENE!AQ68-UK_CFENE!AP68</f>
        <v>95882.987010500699</v>
      </c>
      <c r="AR68" s="25">
        <f>JRC_EU28_CFENE!AR68-UK_CFENE!AQ68</f>
        <v>96553.761414970184</v>
      </c>
      <c r="AS68" s="25">
        <f>JRC_EU28_CFENE!AS68-UK_CFENE!AR68</f>
        <v>97352.613620270553</v>
      </c>
      <c r="AT68" s="25">
        <f>JRC_EU28_CFENE!AT68-UK_CFENE!AS68</f>
        <v>98050.719810117764</v>
      </c>
      <c r="AU68" s="25">
        <f>JRC_EU28_CFENE!AU68-UK_CFENE!AT68</f>
        <v>98810.757647900682</v>
      </c>
      <c r="AV68" s="25">
        <f>JRC_EU28_CFENE!AV68-UK_CFENE!AU68</f>
        <v>99541.971273201445</v>
      </c>
      <c r="AW68" s="25">
        <f>JRC_EU28_CFENE!AW68-UK_CFENE!AV68</f>
        <v>100198.89551056118</v>
      </c>
      <c r="AX68" s="25">
        <f>JRC_EU28_CFENE!AX68-UK_CFENE!AW68</f>
        <v>100925.62019814433</v>
      </c>
      <c r="AY68" s="25">
        <f>JRC_EU28_CFENE!AY68-UK_CFENE!AX68</f>
        <v>102188.51078395563</v>
      </c>
      <c r="AZ68" s="25">
        <f>JRC_EU28_CFENE!AZ68-UK_CFENE!AY68</f>
        <v>103183.92163874341</v>
      </c>
      <c r="BA68" s="25">
        <f>JRC_EU28_CFENE!BA68-UK_CFENE!AZ68</f>
        <v>104702.41723685731</v>
      </c>
      <c r="BB68" s="26">
        <f>JRC_EU28_CFENE!BB68-UK_CFENE!BA68</f>
        <v>106292.72987767386</v>
      </c>
    </row>
    <row r="69" spans="1:54" x14ac:dyDescent="0.35">
      <c r="A69" s="27" t="s">
        <v>335</v>
      </c>
      <c r="B69" s="61" t="s">
        <v>12</v>
      </c>
      <c r="C69" s="28" t="s">
        <v>336</v>
      </c>
      <c r="D69" s="29">
        <f>JRC_EU28_CFENE!D69-UK_CFENE!C69</f>
        <v>46312.510339290755</v>
      </c>
      <c r="E69" s="30">
        <f>JRC_EU28_CFENE!E69-UK_CFENE!D69</f>
        <v>45956.72479</v>
      </c>
      <c r="F69" s="30">
        <f>JRC_EU28_CFENE!F69-UK_CFENE!E69</f>
        <v>46716.612260000016</v>
      </c>
      <c r="G69" s="30">
        <f>JRC_EU28_CFENE!G69-UK_CFENE!F69</f>
        <v>50728.579869999987</v>
      </c>
      <c r="H69" s="30">
        <f>JRC_EU28_CFENE!H69-UK_CFENE!G69</f>
        <v>50498.883609999997</v>
      </c>
      <c r="I69" s="30">
        <f>JRC_EU28_CFENE!I69-UK_CFENE!H69</f>
        <v>52967.372763474035</v>
      </c>
      <c r="J69" s="30">
        <f>JRC_EU28_CFENE!J69-UK_CFENE!I69</f>
        <v>54021.078359999992</v>
      </c>
      <c r="K69" s="30">
        <f>JRC_EU28_CFENE!K69-UK_CFENE!J69</f>
        <v>56745.132610000001</v>
      </c>
      <c r="L69" s="30">
        <f>JRC_EU28_CFENE!L69-UK_CFENE!K69</f>
        <v>58481.883520000003</v>
      </c>
      <c r="M69" s="30">
        <f>JRC_EU28_CFENE!M69-UK_CFENE!L69</f>
        <v>59745.59874999999</v>
      </c>
      <c r="N69" s="30">
        <f>JRC_EU28_CFENE!N69-UK_CFENE!M69</f>
        <v>63927.769080686179</v>
      </c>
      <c r="O69" s="30">
        <f>JRC_EU28_CFENE!O69-UK_CFENE!N69</f>
        <v>59133.999811230788</v>
      </c>
      <c r="P69" s="30">
        <f>JRC_EU28_CFENE!P69-UK_CFENE!O69</f>
        <v>62577.717562457037</v>
      </c>
      <c r="Q69" s="30">
        <f>JRC_EU28_CFENE!Q69-UK_CFENE!P69</f>
        <v>63977.344592821333</v>
      </c>
      <c r="R69" s="30">
        <f>JRC_EU28_CFENE!R69-UK_CFENE!Q69</f>
        <v>60578.449357435784</v>
      </c>
      <c r="S69" s="30">
        <f>JRC_EU28_CFENE!S69-UK_CFENE!R69</f>
        <v>63808.453414385345</v>
      </c>
      <c r="T69" s="30">
        <f>JRC_EU28_CFENE!T69-UK_CFENE!S69</f>
        <v>65714.991307184682</v>
      </c>
      <c r="U69" s="30">
        <f>JRC_EU28_CFENE!U69-UK_CFENE!T69</f>
        <v>67849.920962419943</v>
      </c>
      <c r="V69" s="30">
        <f>JRC_EU28_CFENE!V69-UK_CFENE!U69</f>
        <v>68054.553862044137</v>
      </c>
      <c r="W69" s="30">
        <f>JRC_EU28_CFENE!W69-UK_CFENE!V69</f>
        <v>67826.053972142108</v>
      </c>
      <c r="X69" s="30">
        <f>JRC_EU28_CFENE!X69-UK_CFENE!W69</f>
        <v>68424.044378574763</v>
      </c>
      <c r="Y69" s="30">
        <f>JRC_EU28_CFENE!Y69-UK_CFENE!X69</f>
        <v>68860.267229541365</v>
      </c>
      <c r="Z69" s="30">
        <f>JRC_EU28_CFENE!Z69-UK_CFENE!Y69</f>
        <v>68676.464263396178</v>
      </c>
      <c r="AA69" s="30">
        <f>JRC_EU28_CFENE!AA69-UK_CFENE!Z69</f>
        <v>66988.314483235139</v>
      </c>
      <c r="AB69" s="30">
        <f>JRC_EU28_CFENE!AB69-UK_CFENE!AA69</f>
        <v>67687.88036957194</v>
      </c>
      <c r="AC69" s="30">
        <f>JRC_EU28_CFENE!AC69-UK_CFENE!AB69</f>
        <v>68010.991577359178</v>
      </c>
      <c r="AD69" s="30">
        <f>JRC_EU28_CFENE!AD69-UK_CFENE!AC69</f>
        <v>68168.114935789112</v>
      </c>
      <c r="AE69" s="30">
        <f>JRC_EU28_CFENE!AE69-UK_CFENE!AD69</f>
        <v>67973.285435125596</v>
      </c>
      <c r="AF69" s="30">
        <f>JRC_EU28_CFENE!AF69-UK_CFENE!AE69</f>
        <v>68528.069295653317</v>
      </c>
      <c r="AG69" s="30">
        <f>JRC_EU28_CFENE!AG69-UK_CFENE!AF69</f>
        <v>68736.640161455056</v>
      </c>
      <c r="AH69" s="30">
        <f>JRC_EU28_CFENE!AH69-UK_CFENE!AG69</f>
        <v>68501.915208328777</v>
      </c>
      <c r="AI69" s="30">
        <f>JRC_EU28_CFENE!AI69-UK_CFENE!AH69</f>
        <v>69295.300459272039</v>
      </c>
      <c r="AJ69" s="30">
        <f>JRC_EU28_CFENE!AJ69-UK_CFENE!AI69</f>
        <v>69670.328606128212</v>
      </c>
      <c r="AK69" s="30">
        <f>JRC_EU28_CFENE!AK69-UK_CFENE!AJ69</f>
        <v>70245.625224783173</v>
      </c>
      <c r="AL69" s="30">
        <f>JRC_EU28_CFENE!AL69-UK_CFENE!AK69</f>
        <v>70761.040814097971</v>
      </c>
      <c r="AM69" s="30">
        <f>JRC_EU28_CFENE!AM69-UK_CFENE!AL69</f>
        <v>71101.546326529264</v>
      </c>
      <c r="AN69" s="30">
        <f>JRC_EU28_CFENE!AN69-UK_CFENE!AM69</f>
        <v>71316.60682839081</v>
      </c>
      <c r="AO69" s="30">
        <f>JRC_EU28_CFENE!AO69-UK_CFENE!AN69</f>
        <v>71698.23636784016</v>
      </c>
      <c r="AP69" s="30">
        <f>JRC_EU28_CFENE!AP69-UK_CFENE!AO69</f>
        <v>71902.28396294167</v>
      </c>
      <c r="AQ69" s="30">
        <f>JRC_EU28_CFENE!AQ69-UK_CFENE!AP69</f>
        <v>72090.916983876188</v>
      </c>
      <c r="AR69" s="30">
        <f>JRC_EU28_CFENE!AR69-UK_CFENE!AQ69</f>
        <v>72371.74556666534</v>
      </c>
      <c r="AS69" s="30">
        <f>JRC_EU28_CFENE!AS69-UK_CFENE!AR69</f>
        <v>72807.948519780592</v>
      </c>
      <c r="AT69" s="30">
        <f>JRC_EU28_CFENE!AT69-UK_CFENE!AS69</f>
        <v>73044.830444277046</v>
      </c>
      <c r="AU69" s="30">
        <f>JRC_EU28_CFENE!AU69-UK_CFENE!AT69</f>
        <v>73307.027092436809</v>
      </c>
      <c r="AV69" s="30">
        <f>JRC_EU28_CFENE!AV69-UK_CFENE!AU69</f>
        <v>73393.022396245462</v>
      </c>
      <c r="AW69" s="30">
        <f>JRC_EU28_CFENE!AW69-UK_CFENE!AV69</f>
        <v>73522.400265544507</v>
      </c>
      <c r="AX69" s="30">
        <f>JRC_EU28_CFENE!AX69-UK_CFENE!AW69</f>
        <v>73516.747056146283</v>
      </c>
      <c r="AY69" s="30">
        <f>JRC_EU28_CFENE!AY69-UK_CFENE!AX69</f>
        <v>73642.279656691651</v>
      </c>
      <c r="AZ69" s="30">
        <f>JRC_EU28_CFENE!AZ69-UK_CFENE!AY69</f>
        <v>73847.57325351586</v>
      </c>
      <c r="BA69" s="30">
        <f>JRC_EU28_CFENE!BA69-UK_CFENE!AZ69</f>
        <v>73887.091810206359</v>
      </c>
      <c r="BB69" s="31">
        <f>JRC_EU28_CFENE!BB69-UK_CFENE!BA69</f>
        <v>73912.819112965633</v>
      </c>
    </row>
    <row r="70" spans="1:54" x14ac:dyDescent="0.35">
      <c r="A70" s="27" t="s">
        <v>163</v>
      </c>
      <c r="B70" s="61" t="s">
        <v>12</v>
      </c>
      <c r="C70" s="28" t="s">
        <v>337</v>
      </c>
      <c r="D70" s="29">
        <f>JRC_EU28_CFENE!D70-UK_CFENE!C70</f>
        <v>103.51558591254518</v>
      </c>
      <c r="E70" s="30">
        <f>JRC_EU28_CFENE!E70-UK_CFENE!D70</f>
        <v>96.102599999999967</v>
      </c>
      <c r="F70" s="30">
        <f>JRC_EU28_CFENE!F70-UK_CFENE!E70</f>
        <v>87.901270000000011</v>
      </c>
      <c r="G70" s="30">
        <f>JRC_EU28_CFENE!G70-UK_CFENE!F70</f>
        <v>82.141609999999986</v>
      </c>
      <c r="H70" s="30">
        <f>JRC_EU28_CFENE!H70-UK_CFENE!G70</f>
        <v>82.098230000000029</v>
      </c>
      <c r="I70" s="30">
        <f>JRC_EU28_CFENE!I70-UK_CFENE!H70</f>
        <v>79.703214987641772</v>
      </c>
      <c r="J70" s="30">
        <f>JRC_EU28_CFENE!J70-UK_CFENE!I70</f>
        <v>88.098819999999975</v>
      </c>
      <c r="K70" s="30">
        <f>JRC_EU28_CFENE!K70-UK_CFENE!J70</f>
        <v>134.79915</v>
      </c>
      <c r="L70" s="30">
        <f>JRC_EU28_CFENE!L70-UK_CFENE!K70</f>
        <v>148.26945000000001</v>
      </c>
      <c r="M70" s="30">
        <f>JRC_EU28_CFENE!M70-UK_CFENE!L70</f>
        <v>179.89840999999998</v>
      </c>
      <c r="N70" s="30">
        <f>JRC_EU28_CFENE!N70-UK_CFENE!M70</f>
        <v>164.99480788611152</v>
      </c>
      <c r="O70" s="30">
        <f>JRC_EU28_CFENE!O70-UK_CFENE!N70</f>
        <v>166.90031640966652</v>
      </c>
      <c r="P70" s="30">
        <f>JRC_EU28_CFENE!P70-UK_CFENE!O70</f>
        <v>204.66210981752022</v>
      </c>
      <c r="Q70" s="30">
        <f>JRC_EU28_CFENE!Q70-UK_CFENE!P70</f>
        <v>191.76915050821515</v>
      </c>
      <c r="R70" s="30">
        <f>JRC_EU28_CFENE!R70-UK_CFENE!Q70</f>
        <v>189.42884326945355</v>
      </c>
      <c r="S70" s="30">
        <f>JRC_EU28_CFENE!S70-UK_CFENE!R70</f>
        <v>194.49812301199219</v>
      </c>
      <c r="T70" s="30">
        <f>JRC_EU28_CFENE!T70-UK_CFENE!S70</f>
        <v>197.157744006255</v>
      </c>
      <c r="U70" s="30">
        <f>JRC_EU28_CFENE!U70-UK_CFENE!T70</f>
        <v>206.6758269606056</v>
      </c>
      <c r="V70" s="30">
        <f>JRC_EU28_CFENE!V70-UK_CFENE!U70</f>
        <v>202.6423477073858</v>
      </c>
      <c r="W70" s="30">
        <f>JRC_EU28_CFENE!W70-UK_CFENE!V70</f>
        <v>203.74370744028559</v>
      </c>
      <c r="X70" s="30">
        <f>JRC_EU28_CFENE!X70-UK_CFENE!W70</f>
        <v>208.66896098534025</v>
      </c>
      <c r="Y70" s="30">
        <f>JRC_EU28_CFENE!Y70-UK_CFENE!X70</f>
        <v>212.1106389592874</v>
      </c>
      <c r="Z70" s="30">
        <f>JRC_EU28_CFENE!Z70-UK_CFENE!Y70</f>
        <v>212.61168459948863</v>
      </c>
      <c r="AA70" s="30">
        <f>JRC_EU28_CFENE!AA70-UK_CFENE!Z70</f>
        <v>205.15737356746436</v>
      </c>
      <c r="AB70" s="30">
        <f>JRC_EU28_CFENE!AB70-UK_CFENE!AA70</f>
        <v>196.38385550438392</v>
      </c>
      <c r="AC70" s="30">
        <f>JRC_EU28_CFENE!AC70-UK_CFENE!AB70</f>
        <v>200.72789543679031</v>
      </c>
      <c r="AD70" s="30">
        <f>JRC_EU28_CFENE!AD70-UK_CFENE!AC70</f>
        <v>206.27660334935572</v>
      </c>
      <c r="AE70" s="30">
        <f>JRC_EU28_CFENE!AE70-UK_CFENE!AD70</f>
        <v>200.498609328952</v>
      </c>
      <c r="AF70" s="30">
        <f>JRC_EU28_CFENE!AF70-UK_CFENE!AE70</f>
        <v>190.07000143188088</v>
      </c>
      <c r="AG70" s="30">
        <f>JRC_EU28_CFENE!AG70-UK_CFENE!AF70</f>
        <v>177.72427253842739</v>
      </c>
      <c r="AH70" s="30">
        <f>JRC_EU28_CFENE!AH70-UK_CFENE!AG70</f>
        <v>181.18610885709725</v>
      </c>
      <c r="AI70" s="30">
        <f>JRC_EU28_CFENE!AI70-UK_CFENE!AH70</f>
        <v>187.64978468265133</v>
      </c>
      <c r="AJ70" s="30">
        <f>JRC_EU28_CFENE!AJ70-UK_CFENE!AI70</f>
        <v>193.49854031304466</v>
      </c>
      <c r="AK70" s="30">
        <f>JRC_EU28_CFENE!AK70-UK_CFENE!AJ70</f>
        <v>200.42250161954397</v>
      </c>
      <c r="AL70" s="30">
        <f>JRC_EU28_CFENE!AL70-UK_CFENE!AK70</f>
        <v>212.84704374797923</v>
      </c>
      <c r="AM70" s="30">
        <f>JRC_EU28_CFENE!AM70-UK_CFENE!AL70</f>
        <v>226.81743183026688</v>
      </c>
      <c r="AN70" s="30">
        <f>JRC_EU28_CFENE!AN70-UK_CFENE!AM70</f>
        <v>236.39412647959361</v>
      </c>
      <c r="AO70" s="30">
        <f>JRC_EU28_CFENE!AO70-UK_CFENE!AN70</f>
        <v>262.14848131648347</v>
      </c>
      <c r="AP70" s="30">
        <f>JRC_EU28_CFENE!AP70-UK_CFENE!AO70</f>
        <v>294.43457922352212</v>
      </c>
      <c r="AQ70" s="30">
        <f>JRC_EU28_CFENE!AQ70-UK_CFENE!AP70</f>
        <v>329.72728370762684</v>
      </c>
      <c r="AR70" s="30">
        <f>JRC_EU28_CFENE!AR70-UK_CFENE!AQ70</f>
        <v>376.33980876133734</v>
      </c>
      <c r="AS70" s="30">
        <f>JRC_EU28_CFENE!AS70-UK_CFENE!AR70</f>
        <v>408.89024475091077</v>
      </c>
      <c r="AT70" s="30">
        <f>JRC_EU28_CFENE!AT70-UK_CFENE!AS70</f>
        <v>465.80207914292811</v>
      </c>
      <c r="AU70" s="30">
        <f>JRC_EU28_CFENE!AU70-UK_CFENE!AT70</f>
        <v>533.33223786017311</v>
      </c>
      <c r="AV70" s="30">
        <f>JRC_EU28_CFENE!AV70-UK_CFENE!AU70</f>
        <v>646.72526678962117</v>
      </c>
      <c r="AW70" s="30">
        <f>JRC_EU28_CFENE!AW70-UK_CFENE!AV70</f>
        <v>704.38135923665027</v>
      </c>
      <c r="AX70" s="30">
        <f>JRC_EU28_CFENE!AX70-UK_CFENE!AW70</f>
        <v>817.33424982868269</v>
      </c>
      <c r="AY70" s="30">
        <f>JRC_EU28_CFENE!AY70-UK_CFENE!AX70</f>
        <v>1066.5925183179447</v>
      </c>
      <c r="AZ70" s="30">
        <f>JRC_EU28_CFENE!AZ70-UK_CFENE!AY70</f>
        <v>1131.1408557052835</v>
      </c>
      <c r="BA70" s="30">
        <f>JRC_EU28_CFENE!BA70-UK_CFENE!AZ70</f>
        <v>1401.5414027027959</v>
      </c>
      <c r="BB70" s="31">
        <f>JRC_EU28_CFENE!BB70-UK_CFENE!BA70</f>
        <v>1649.0001852040789</v>
      </c>
    </row>
    <row r="71" spans="1:54" x14ac:dyDescent="0.35">
      <c r="A71" s="27" t="s">
        <v>338</v>
      </c>
      <c r="B71" s="61" t="s">
        <v>12</v>
      </c>
      <c r="C71" s="28" t="s">
        <v>339</v>
      </c>
      <c r="D71" s="29">
        <f>JRC_EU28_CFENE!D71-UK_CFENE!C71</f>
        <v>344.7501450505244</v>
      </c>
      <c r="E71" s="30">
        <f>JRC_EU28_CFENE!E71-UK_CFENE!D71</f>
        <v>543.20795999999984</v>
      </c>
      <c r="F71" s="30">
        <f>JRC_EU28_CFENE!F71-UK_CFENE!E71</f>
        <v>672.01440999999966</v>
      </c>
      <c r="G71" s="30">
        <f>JRC_EU28_CFENE!G71-UK_CFENE!F71</f>
        <v>446.31535999999994</v>
      </c>
      <c r="H71" s="30">
        <f>JRC_EU28_CFENE!H71-UK_CFENE!G71</f>
        <v>502.01858999999979</v>
      </c>
      <c r="I71" s="30">
        <f>JRC_EU28_CFENE!I71-UK_CFENE!H71</f>
        <v>521.99868691130723</v>
      </c>
      <c r="J71" s="30">
        <f>JRC_EU28_CFENE!J71-UK_CFENE!I71</f>
        <v>600.19824000000006</v>
      </c>
      <c r="K71" s="30">
        <f>JRC_EU28_CFENE!K71-UK_CFENE!J71</f>
        <v>789.40430999999978</v>
      </c>
      <c r="L71" s="30">
        <f>JRC_EU28_CFENE!L71-UK_CFENE!K71</f>
        <v>840.41304000000014</v>
      </c>
      <c r="M71" s="30">
        <f>JRC_EU28_CFENE!M71-UK_CFENE!L71</f>
        <v>1043.8996599999994</v>
      </c>
      <c r="N71" s="30">
        <f>JRC_EU28_CFENE!N71-UK_CFENE!M71</f>
        <v>1339.4032193968583</v>
      </c>
      <c r="O71" s="30">
        <f>JRC_EU28_CFENE!O71-UK_CFENE!N71</f>
        <v>1591.2350492960441</v>
      </c>
      <c r="P71" s="30">
        <f>JRC_EU28_CFENE!P71-UK_CFENE!O71</f>
        <v>1809.2053489455752</v>
      </c>
      <c r="Q71" s="30">
        <f>JRC_EU28_CFENE!Q71-UK_CFENE!P71</f>
        <v>2153.8872178851248</v>
      </c>
      <c r="R71" s="30">
        <f>JRC_EU28_CFENE!R71-UK_CFENE!Q71</f>
        <v>2354.3763289743702</v>
      </c>
      <c r="S71" s="30">
        <f>JRC_EU28_CFENE!S71-UK_CFENE!R71</f>
        <v>2471.6761024219081</v>
      </c>
      <c r="T71" s="30">
        <f>JRC_EU28_CFENE!T71-UK_CFENE!S71</f>
        <v>2555.7897317739598</v>
      </c>
      <c r="U71" s="30">
        <f>JRC_EU28_CFENE!U71-UK_CFENE!T71</f>
        <v>2702.1613032624209</v>
      </c>
      <c r="V71" s="30">
        <f>JRC_EU28_CFENE!V71-UK_CFENE!U71</f>
        <v>2865.7999826048876</v>
      </c>
      <c r="W71" s="30">
        <f>JRC_EU28_CFENE!W71-UK_CFENE!V71</f>
        <v>3057.7065138563771</v>
      </c>
      <c r="X71" s="30">
        <f>JRC_EU28_CFENE!X71-UK_CFENE!W71</f>
        <v>3164.5702159165357</v>
      </c>
      <c r="Y71" s="30">
        <f>JRC_EU28_CFENE!Y71-UK_CFENE!X71</f>
        <v>3212.4206607250076</v>
      </c>
      <c r="Z71" s="30">
        <f>JRC_EU28_CFENE!Z71-UK_CFENE!Y71</f>
        <v>3344.9342788083732</v>
      </c>
      <c r="AA71" s="30">
        <f>JRC_EU28_CFENE!AA71-UK_CFENE!Z71</f>
        <v>3393.4442345526263</v>
      </c>
      <c r="AB71" s="30">
        <f>JRC_EU28_CFENE!AB71-UK_CFENE!AA71</f>
        <v>3555.9385619679433</v>
      </c>
      <c r="AC71" s="30">
        <f>JRC_EU28_CFENE!AC71-UK_CFENE!AB71</f>
        <v>3673.5387748374196</v>
      </c>
      <c r="AD71" s="30">
        <f>JRC_EU28_CFENE!AD71-UK_CFENE!AC71</f>
        <v>3796.7550935932159</v>
      </c>
      <c r="AE71" s="30">
        <f>JRC_EU28_CFENE!AE71-UK_CFENE!AD71</f>
        <v>3952.2411136083128</v>
      </c>
      <c r="AF71" s="30">
        <f>JRC_EU28_CFENE!AF71-UK_CFENE!AE71</f>
        <v>4131.8805909056628</v>
      </c>
      <c r="AG71" s="30">
        <f>JRC_EU28_CFENE!AG71-UK_CFENE!AF71</f>
        <v>4317.6848690150864</v>
      </c>
      <c r="AH71" s="30">
        <f>JRC_EU28_CFENE!AH71-UK_CFENE!AG71</f>
        <v>4604.4185399629223</v>
      </c>
      <c r="AI71" s="30">
        <f>JRC_EU28_CFENE!AI71-UK_CFENE!AH71</f>
        <v>4859.4506732718428</v>
      </c>
      <c r="AJ71" s="30">
        <f>JRC_EU28_CFENE!AJ71-UK_CFENE!AI71</f>
        <v>5119.2201196733668</v>
      </c>
      <c r="AK71" s="30">
        <f>JRC_EU28_CFENE!AK71-UK_CFENE!AJ71</f>
        <v>5381.4711028507236</v>
      </c>
      <c r="AL71" s="30">
        <f>JRC_EU28_CFENE!AL71-UK_CFENE!AK71</f>
        <v>5668.6713215622785</v>
      </c>
      <c r="AM71" s="30">
        <f>JRC_EU28_CFENE!AM71-UK_CFENE!AL71</f>
        <v>5937.739482312877</v>
      </c>
      <c r="AN71" s="30">
        <f>JRC_EU28_CFENE!AN71-UK_CFENE!AM71</f>
        <v>6180.1119894357362</v>
      </c>
      <c r="AO71" s="30">
        <f>JRC_EU28_CFENE!AO71-UK_CFENE!AN71</f>
        <v>6482.0891356202037</v>
      </c>
      <c r="AP71" s="30">
        <f>JRC_EU28_CFENE!AP71-UK_CFENE!AO71</f>
        <v>6797.6364145709631</v>
      </c>
      <c r="AQ71" s="30">
        <f>JRC_EU28_CFENE!AQ71-UK_CFENE!AP71</f>
        <v>7106.525981929406</v>
      </c>
      <c r="AR71" s="30">
        <f>JRC_EU28_CFENE!AR71-UK_CFENE!AQ71</f>
        <v>7449.0197849829437</v>
      </c>
      <c r="AS71" s="30">
        <f>JRC_EU28_CFENE!AS71-UK_CFENE!AR71</f>
        <v>7769.9245828359562</v>
      </c>
      <c r="AT71" s="30">
        <f>JRC_EU28_CFENE!AT71-UK_CFENE!AS71</f>
        <v>8134.7317844676845</v>
      </c>
      <c r="AU71" s="30">
        <f>JRC_EU28_CFENE!AU71-UK_CFENE!AT71</f>
        <v>8506.8321050495106</v>
      </c>
      <c r="AV71" s="30">
        <f>JRC_EU28_CFENE!AV71-UK_CFENE!AU71</f>
        <v>8934.9534827026364</v>
      </c>
      <c r="AW71" s="30">
        <f>JRC_EU28_CFENE!AW71-UK_CFENE!AV71</f>
        <v>9303.3961654839004</v>
      </c>
      <c r="AX71" s="30">
        <f>JRC_EU28_CFENE!AX71-UK_CFENE!AW71</f>
        <v>9747.2078284772233</v>
      </c>
      <c r="AY71" s="30">
        <f>JRC_EU28_CFENE!AY71-UK_CFENE!AX71</f>
        <v>10315.308590107936</v>
      </c>
      <c r="AZ71" s="30">
        <f>JRC_EU28_CFENE!AZ71-UK_CFENE!AY71</f>
        <v>10761.489654796538</v>
      </c>
      <c r="BA71" s="30">
        <f>JRC_EU28_CFENE!BA71-UK_CFENE!AZ71</f>
        <v>11411.125678010922</v>
      </c>
      <c r="BB71" s="31">
        <f>JRC_EU28_CFENE!BB71-UK_CFENE!BA71</f>
        <v>12052.032890659728</v>
      </c>
    </row>
    <row r="72" spans="1:54" x14ac:dyDescent="0.35">
      <c r="A72" s="27" t="s">
        <v>340</v>
      </c>
      <c r="B72" s="61" t="s">
        <v>30</v>
      </c>
      <c r="C72" s="28" t="s">
        <v>341</v>
      </c>
      <c r="D72" s="29">
        <f>JRC_EU28_CFENE!D72-UK_CFENE!C72</f>
        <v>231.39389403667982</v>
      </c>
      <c r="E72" s="30">
        <f>JRC_EU28_CFENE!E72-UK_CFENE!D72</f>
        <v>285.61268999999993</v>
      </c>
      <c r="F72" s="30">
        <f>JRC_EU28_CFENE!F72-UK_CFENE!E72</f>
        <v>309.41321999999991</v>
      </c>
      <c r="G72" s="30">
        <f>JRC_EU28_CFENE!G72-UK_CFENE!F72</f>
        <v>558.61133999999993</v>
      </c>
      <c r="H72" s="30">
        <f>JRC_EU28_CFENE!H72-UK_CFENE!G72</f>
        <v>604.89960999999994</v>
      </c>
      <c r="I72" s="30">
        <f>JRC_EU28_CFENE!I72-UK_CFENE!H72</f>
        <v>446.8090970244827</v>
      </c>
      <c r="J72" s="30">
        <f>JRC_EU28_CFENE!J72-UK_CFENE!I72</f>
        <v>477.99894</v>
      </c>
      <c r="K72" s="30">
        <f>JRC_EU28_CFENE!K72-UK_CFENE!J72</f>
        <v>689.1004999999999</v>
      </c>
      <c r="L72" s="30">
        <f>JRC_EU28_CFENE!L72-UK_CFENE!K72</f>
        <v>315.40283999999997</v>
      </c>
      <c r="M72" s="30">
        <f>JRC_EU28_CFENE!M72-UK_CFENE!L72</f>
        <v>344.19885999999991</v>
      </c>
      <c r="N72" s="30">
        <f>JRC_EU28_CFENE!N72-UK_CFENE!M72</f>
        <v>381.66839501157216</v>
      </c>
      <c r="O72" s="30">
        <f>JRC_EU28_CFENE!O72-UK_CFENE!N72</f>
        <v>503.03141281995977</v>
      </c>
      <c r="P72" s="30">
        <f>JRC_EU28_CFENE!P72-UK_CFENE!O72</f>
        <v>560.18762937458507</v>
      </c>
      <c r="Q72" s="30">
        <f>JRC_EU28_CFENE!Q72-UK_CFENE!P72</f>
        <v>709.49193050612303</v>
      </c>
      <c r="R72" s="30">
        <f>JRC_EU28_CFENE!R72-UK_CFENE!Q72</f>
        <v>709.06384822309326</v>
      </c>
      <c r="S72" s="30">
        <f>JRC_EU28_CFENE!S72-UK_CFENE!R72</f>
        <v>735.19672395737427</v>
      </c>
      <c r="T72" s="30">
        <f>JRC_EU28_CFENE!T72-UK_CFENE!S72</f>
        <v>751.3813610724178</v>
      </c>
      <c r="U72" s="30">
        <f>JRC_EU28_CFENE!U72-UK_CFENE!T72</f>
        <v>768.6968580963121</v>
      </c>
      <c r="V72" s="30">
        <f>JRC_EU28_CFENE!V72-UK_CFENE!U72</f>
        <v>749.92620341555164</v>
      </c>
      <c r="W72" s="30">
        <f>JRC_EU28_CFENE!W72-UK_CFENE!V72</f>
        <v>744.3703391689304</v>
      </c>
      <c r="X72" s="30">
        <f>JRC_EU28_CFENE!X72-UK_CFENE!W72</f>
        <v>737.83000008033127</v>
      </c>
      <c r="Y72" s="30">
        <f>JRC_EU28_CFENE!Y72-UK_CFENE!X72</f>
        <v>747.07392694678083</v>
      </c>
      <c r="Z72" s="30">
        <f>JRC_EU28_CFENE!Z72-UK_CFENE!Y72</f>
        <v>749.26048733167215</v>
      </c>
      <c r="AA72" s="30">
        <f>JRC_EU28_CFENE!AA72-UK_CFENE!Z72</f>
        <v>732.59344793137575</v>
      </c>
      <c r="AB72" s="30">
        <f>JRC_EU28_CFENE!AB72-UK_CFENE!AA72</f>
        <v>726.29738784397296</v>
      </c>
      <c r="AC72" s="30">
        <f>JRC_EU28_CFENE!AC72-UK_CFENE!AB72</f>
        <v>730.42164849724543</v>
      </c>
      <c r="AD72" s="30">
        <f>JRC_EU28_CFENE!AD72-UK_CFENE!AC72</f>
        <v>737.17564661765937</v>
      </c>
      <c r="AE72" s="30">
        <f>JRC_EU28_CFENE!AE72-UK_CFENE!AD72</f>
        <v>732.04230402312658</v>
      </c>
      <c r="AF72" s="30">
        <f>JRC_EU28_CFENE!AF72-UK_CFENE!AE72</f>
        <v>735.14539167173962</v>
      </c>
      <c r="AG72" s="30">
        <f>JRC_EU28_CFENE!AG72-UK_CFENE!AF72</f>
        <v>731.42042729023274</v>
      </c>
      <c r="AH72" s="30">
        <f>JRC_EU28_CFENE!AH72-UK_CFENE!AG72</f>
        <v>702.91224003776551</v>
      </c>
      <c r="AI72" s="30">
        <f>JRC_EU28_CFENE!AI72-UK_CFENE!AH72</f>
        <v>696.62419949007392</v>
      </c>
      <c r="AJ72" s="30">
        <f>JRC_EU28_CFENE!AJ72-UK_CFENE!AI72</f>
        <v>706.17474833588449</v>
      </c>
      <c r="AK72" s="30">
        <f>JRC_EU28_CFENE!AK72-UK_CFENE!AJ72</f>
        <v>705.95640680248505</v>
      </c>
      <c r="AL72" s="30">
        <f>JRC_EU28_CFENE!AL72-UK_CFENE!AK72</f>
        <v>708.7534070265599</v>
      </c>
      <c r="AM72" s="30">
        <f>JRC_EU28_CFENE!AM72-UK_CFENE!AL72</f>
        <v>716.66124792947937</v>
      </c>
      <c r="AN72" s="30">
        <f>JRC_EU28_CFENE!AN72-UK_CFENE!AM72</f>
        <v>723.22726321161861</v>
      </c>
      <c r="AO72" s="30">
        <f>JRC_EU28_CFENE!AO72-UK_CFENE!AN72</f>
        <v>735.23911697862718</v>
      </c>
      <c r="AP72" s="30">
        <f>JRC_EU28_CFENE!AP72-UK_CFENE!AO72</f>
        <v>740.86566904903782</v>
      </c>
      <c r="AQ72" s="30">
        <f>JRC_EU28_CFENE!AQ72-UK_CFENE!AP72</f>
        <v>753.8961491539842</v>
      </c>
      <c r="AR72" s="30">
        <f>JRC_EU28_CFENE!AR72-UK_CFENE!AQ72</f>
        <v>769.94113155636387</v>
      </c>
      <c r="AS72" s="30">
        <f>JRC_EU28_CFENE!AS72-UK_CFENE!AR72</f>
        <v>785.11463926981401</v>
      </c>
      <c r="AT72" s="30">
        <f>JRC_EU28_CFENE!AT72-UK_CFENE!AS72</f>
        <v>805.69710900795621</v>
      </c>
      <c r="AU72" s="30">
        <f>JRC_EU28_CFENE!AU72-UK_CFENE!AT72</f>
        <v>822.09961422786409</v>
      </c>
      <c r="AV72" s="30">
        <f>JRC_EU28_CFENE!AV72-UK_CFENE!AU72</f>
        <v>835.39898357540551</v>
      </c>
      <c r="AW72" s="30">
        <f>JRC_EU28_CFENE!AW72-UK_CFENE!AV72</f>
        <v>843.10219344313111</v>
      </c>
      <c r="AX72" s="30">
        <f>JRC_EU28_CFENE!AX72-UK_CFENE!AW72</f>
        <v>850.16779820133047</v>
      </c>
      <c r="AY72" s="30">
        <f>JRC_EU28_CFENE!AY72-UK_CFENE!AX72</f>
        <v>844.35123793366836</v>
      </c>
      <c r="AZ72" s="30">
        <f>JRC_EU28_CFENE!AZ72-UK_CFENE!AY72</f>
        <v>849.22880526828578</v>
      </c>
      <c r="BA72" s="30">
        <f>JRC_EU28_CFENE!BA72-UK_CFENE!AZ72</f>
        <v>852.32071155063841</v>
      </c>
      <c r="BB72" s="31">
        <f>JRC_EU28_CFENE!BB72-UK_CFENE!BA72</f>
        <v>833.52613574823249</v>
      </c>
    </row>
    <row r="73" spans="1:54" x14ac:dyDescent="0.35">
      <c r="A73" s="27" t="s">
        <v>342</v>
      </c>
      <c r="B73" s="61"/>
      <c r="C73" s="28" t="s">
        <v>343</v>
      </c>
      <c r="D73" s="29">
        <f>JRC_EU28_CFENE!D73-UK_CFENE!C73</f>
        <v>710.47058406343831</v>
      </c>
      <c r="E73" s="30">
        <f>JRC_EU28_CFENE!E73-UK_CFENE!D73</f>
        <v>837.28268000000003</v>
      </c>
      <c r="F73" s="30">
        <f>JRC_EU28_CFENE!F73-UK_CFENE!E73</f>
        <v>1108.4901399999999</v>
      </c>
      <c r="G73" s="30">
        <f>JRC_EU28_CFENE!G73-UK_CFENE!F73</f>
        <v>1423.3822499999997</v>
      </c>
      <c r="H73" s="30">
        <f>JRC_EU28_CFENE!H73-UK_CFENE!G73</f>
        <v>1950.3849000000005</v>
      </c>
      <c r="I73" s="30">
        <f>JRC_EU28_CFENE!I73-UK_CFENE!H73</f>
        <v>3206.3424913450035</v>
      </c>
      <c r="J73" s="30">
        <f>JRC_EU28_CFENE!J73-UK_CFENE!I73</f>
        <v>5393.4915199999987</v>
      </c>
      <c r="K73" s="30">
        <f>JRC_EU28_CFENE!K73-UK_CFENE!J73</f>
        <v>7524.2175400000006</v>
      </c>
      <c r="L73" s="30">
        <f>JRC_EU28_CFENE!L73-UK_CFENE!K73</f>
        <v>9272.1966100000009</v>
      </c>
      <c r="M73" s="30">
        <f>JRC_EU28_CFENE!M73-UK_CFENE!L73</f>
        <v>10979.834360000001</v>
      </c>
      <c r="N73" s="30">
        <f>JRC_EU28_CFENE!N73-UK_CFENE!M73</f>
        <v>12353.508529860561</v>
      </c>
      <c r="O73" s="30">
        <f>JRC_EU28_CFENE!O73-UK_CFENE!N73</f>
        <v>12843.544479012831</v>
      </c>
      <c r="P73" s="30">
        <f>JRC_EU28_CFENE!P73-UK_CFENE!O73</f>
        <v>13712.603751711065</v>
      </c>
      <c r="Q73" s="30">
        <f>JRC_EU28_CFENE!Q73-UK_CFENE!P73</f>
        <v>12271.553742166368</v>
      </c>
      <c r="R73" s="30">
        <f>JRC_EU28_CFENE!R73-UK_CFENE!Q73</f>
        <v>13195.383920075639</v>
      </c>
      <c r="S73" s="30">
        <f>JRC_EU28_CFENE!S73-UK_CFENE!R73</f>
        <v>13396.619911311514</v>
      </c>
      <c r="T73" s="30">
        <f>JRC_EU28_CFENE!T73-UK_CFENE!S73</f>
        <v>13880.503005670778</v>
      </c>
      <c r="U73" s="30">
        <f>JRC_EU28_CFENE!U73-UK_CFENE!T73</f>
        <v>14474.606908536945</v>
      </c>
      <c r="V73" s="30">
        <f>JRC_EU28_CFENE!V73-UK_CFENE!U73</f>
        <v>14813.685076402586</v>
      </c>
      <c r="W73" s="30">
        <f>JRC_EU28_CFENE!W73-UK_CFENE!V73</f>
        <v>15148.273202992126</v>
      </c>
      <c r="X73" s="30">
        <f>JRC_EU28_CFENE!X73-UK_CFENE!W73</f>
        <v>15404.197697128409</v>
      </c>
      <c r="Y73" s="30">
        <f>JRC_EU28_CFENE!Y73-UK_CFENE!X73</f>
        <v>15534.046183227223</v>
      </c>
      <c r="Z73" s="30">
        <f>JRC_EU28_CFENE!Z73-UK_CFENE!Y73</f>
        <v>15639.389960897024</v>
      </c>
      <c r="AA73" s="30">
        <f>JRC_EU28_CFENE!AA73-UK_CFENE!Z73</f>
        <v>15620.59617779472</v>
      </c>
      <c r="AB73" s="30">
        <f>JRC_EU28_CFENE!AB73-UK_CFENE!AA73</f>
        <v>15564.986595189908</v>
      </c>
      <c r="AC73" s="30">
        <f>JRC_EU28_CFENE!AC73-UK_CFENE!AB73</f>
        <v>15525.427311210015</v>
      </c>
      <c r="AD73" s="30">
        <f>JRC_EU28_CFENE!AD73-UK_CFENE!AC73</f>
        <v>15520.8501023634</v>
      </c>
      <c r="AE73" s="30">
        <f>JRC_EU28_CFENE!AE73-UK_CFENE!AD73</f>
        <v>15522.121239799253</v>
      </c>
      <c r="AF73" s="30">
        <f>JRC_EU28_CFENE!AF73-UK_CFENE!AE73</f>
        <v>15558.37690364803</v>
      </c>
      <c r="AG73" s="30">
        <f>JRC_EU28_CFENE!AG73-UK_CFENE!AF73</f>
        <v>15616.179734769328</v>
      </c>
      <c r="AH73" s="30">
        <f>JRC_EU28_CFENE!AH73-UK_CFENE!AG73</f>
        <v>15678.538931310995</v>
      </c>
      <c r="AI73" s="30">
        <f>JRC_EU28_CFENE!AI73-UK_CFENE!AH73</f>
        <v>15693.579581567834</v>
      </c>
      <c r="AJ73" s="30">
        <f>JRC_EU28_CFENE!AJ73-UK_CFENE!AI73</f>
        <v>15706.021387686629</v>
      </c>
      <c r="AK73" s="30">
        <f>JRC_EU28_CFENE!AK73-UK_CFENE!AJ73</f>
        <v>15701.410295673848</v>
      </c>
      <c r="AL73" s="30">
        <f>JRC_EU28_CFENE!AL73-UK_CFENE!AK73</f>
        <v>15697.504981388813</v>
      </c>
      <c r="AM73" s="30">
        <f>JRC_EU28_CFENE!AM73-UK_CFENE!AL73</f>
        <v>15692.013591354971</v>
      </c>
      <c r="AN73" s="30">
        <f>JRC_EU28_CFENE!AN73-UK_CFENE!AM73</f>
        <v>15670.413375339655</v>
      </c>
      <c r="AO73" s="30">
        <f>JRC_EU28_CFENE!AO73-UK_CFENE!AN73</f>
        <v>15648.902970463529</v>
      </c>
      <c r="AP73" s="30">
        <f>JRC_EU28_CFENE!AP73-UK_CFENE!AO73</f>
        <v>15625.435317392526</v>
      </c>
      <c r="AQ73" s="30">
        <f>JRC_EU28_CFENE!AQ73-UK_CFENE!AP73</f>
        <v>15601.92061183345</v>
      </c>
      <c r="AR73" s="30">
        <f>JRC_EU28_CFENE!AR73-UK_CFENE!AQ73</f>
        <v>15586.715123004193</v>
      </c>
      <c r="AS73" s="30">
        <f>JRC_EU28_CFENE!AS73-UK_CFENE!AR73</f>
        <v>15580.735633633274</v>
      </c>
      <c r="AT73" s="30">
        <f>JRC_EU28_CFENE!AT73-UK_CFENE!AS73</f>
        <v>15599.658393222157</v>
      </c>
      <c r="AU73" s="30">
        <f>JRC_EU28_CFENE!AU73-UK_CFENE!AT73</f>
        <v>15641.466598326338</v>
      </c>
      <c r="AV73" s="30">
        <f>JRC_EU28_CFENE!AV73-UK_CFENE!AU73</f>
        <v>15731.871143888344</v>
      </c>
      <c r="AW73" s="30">
        <f>JRC_EU28_CFENE!AW73-UK_CFENE!AV73</f>
        <v>15825.615526852973</v>
      </c>
      <c r="AX73" s="30">
        <f>JRC_EU28_CFENE!AX73-UK_CFENE!AW73</f>
        <v>15994.163265490814</v>
      </c>
      <c r="AY73" s="30">
        <f>JRC_EU28_CFENE!AY73-UK_CFENE!AX73</f>
        <v>16319.978780904419</v>
      </c>
      <c r="AZ73" s="30">
        <f>JRC_EU28_CFENE!AZ73-UK_CFENE!AY73</f>
        <v>16594.489069457442</v>
      </c>
      <c r="BA73" s="30">
        <f>JRC_EU28_CFENE!BA73-UK_CFENE!AZ73</f>
        <v>17150.337634386608</v>
      </c>
      <c r="BB73" s="31">
        <f>JRC_EU28_CFENE!BB73-UK_CFENE!BA73</f>
        <v>17845.351553096225</v>
      </c>
    </row>
    <row r="74" spans="1:54" x14ac:dyDescent="0.35">
      <c r="A74" s="32" t="s">
        <v>344</v>
      </c>
      <c r="B74" s="61" t="s">
        <v>24</v>
      </c>
      <c r="C74" s="33" t="s">
        <v>345</v>
      </c>
      <c r="D74" s="34">
        <f>JRC_EU28_CFENE!D74-UK_CFENE!C74</f>
        <v>58.254518766812105</v>
      </c>
      <c r="E74" s="35">
        <f>JRC_EU28_CFENE!E74-UK_CFENE!D74</f>
        <v>65.200770000000006</v>
      </c>
      <c r="F74" s="35">
        <f>JRC_EU28_CFENE!F74-UK_CFENE!E74</f>
        <v>158.17944999999997</v>
      </c>
      <c r="G74" s="35">
        <f>JRC_EU28_CFENE!G74-UK_CFENE!F74</f>
        <v>240.76044999999993</v>
      </c>
      <c r="H74" s="35">
        <f>JRC_EU28_CFENE!H74-UK_CFENE!G74</f>
        <v>304.30213000000003</v>
      </c>
      <c r="I74" s="35">
        <f>JRC_EU28_CFENE!I74-UK_CFENE!H74</f>
        <v>530.64479238628996</v>
      </c>
      <c r="J74" s="35">
        <f>JRC_EU28_CFENE!J74-UK_CFENE!I74</f>
        <v>828.28041000000007</v>
      </c>
      <c r="K74" s="35">
        <f>JRC_EU28_CFENE!K74-UK_CFENE!J74</f>
        <v>1085.4063700000002</v>
      </c>
      <c r="L74" s="35">
        <f>JRC_EU28_CFENE!L74-UK_CFENE!K74</f>
        <v>1698.5635299999997</v>
      </c>
      <c r="M74" s="35">
        <f>JRC_EU28_CFENE!M74-UK_CFENE!L74</f>
        <v>2079.0683899999995</v>
      </c>
      <c r="N74" s="35">
        <f>JRC_EU28_CFENE!N74-UK_CFENE!M74</f>
        <v>2487.28641916175</v>
      </c>
      <c r="O74" s="35">
        <f>JRC_EU28_CFENE!O74-UK_CFENE!N74</f>
        <v>2537.0188082646473</v>
      </c>
      <c r="P74" s="35">
        <f>JRC_EU28_CFENE!P74-UK_CFENE!O74</f>
        <v>2433.1837644660718</v>
      </c>
      <c r="Q74" s="35">
        <f>JRC_EU28_CFENE!Q74-UK_CFENE!P74</f>
        <v>2263.4410767006498</v>
      </c>
      <c r="R74" s="35">
        <f>JRC_EU28_CFENE!R74-UK_CFENE!Q74</f>
        <v>2249.5174397445862</v>
      </c>
      <c r="S74" s="35">
        <f>JRC_EU28_CFENE!S74-UK_CFENE!R74</f>
        <v>2282.6437329617183</v>
      </c>
      <c r="T74" s="35">
        <f>JRC_EU28_CFENE!T74-UK_CFENE!S74</f>
        <v>2296.6078198368559</v>
      </c>
      <c r="U74" s="35">
        <f>JRC_EU28_CFENE!U74-UK_CFENE!T74</f>
        <v>2303.660215373744</v>
      </c>
      <c r="V74" s="35">
        <f>JRC_EU28_CFENE!V74-UK_CFENE!U74</f>
        <v>2289.5275789507132</v>
      </c>
      <c r="W74" s="35">
        <f>JRC_EU28_CFENE!W74-UK_CFENE!V74</f>
        <v>2275.5103516022273</v>
      </c>
      <c r="X74" s="35">
        <f>JRC_EU28_CFENE!X74-UK_CFENE!W74</f>
        <v>2262.6934668328558</v>
      </c>
      <c r="Y74" s="35">
        <f>JRC_EU28_CFENE!Y74-UK_CFENE!X74</f>
        <v>2248.3202843372374</v>
      </c>
      <c r="Z74" s="35">
        <f>JRC_EU28_CFENE!Z74-UK_CFENE!Y74</f>
        <v>2237.7100519230594</v>
      </c>
      <c r="AA74" s="35">
        <f>JRC_EU28_CFENE!AA74-UK_CFENE!Z74</f>
        <v>2228.4283807505103</v>
      </c>
      <c r="AB74" s="35">
        <f>JRC_EU28_CFENE!AB74-UK_CFENE!AA74</f>
        <v>2228.1420004395127</v>
      </c>
      <c r="AC74" s="35">
        <f>JRC_EU28_CFENE!AC74-UK_CFENE!AB74</f>
        <v>2237.3405455780749</v>
      </c>
      <c r="AD74" s="35">
        <f>JRC_EU28_CFENE!AD74-UK_CFENE!AC74</f>
        <v>2256.464534632245</v>
      </c>
      <c r="AE74" s="35">
        <f>JRC_EU28_CFENE!AE74-UK_CFENE!AD74</f>
        <v>2283.7402650258368</v>
      </c>
      <c r="AF74" s="35">
        <f>JRC_EU28_CFENE!AF74-UK_CFENE!AE74</f>
        <v>2320.9674412549225</v>
      </c>
      <c r="AG74" s="35">
        <f>JRC_EU28_CFENE!AG74-UK_CFENE!AF74</f>
        <v>2364.7183058529977</v>
      </c>
      <c r="AH74" s="35">
        <f>JRC_EU28_CFENE!AH74-UK_CFENE!AG74</f>
        <v>2413.9786560858633</v>
      </c>
      <c r="AI74" s="35">
        <f>JRC_EU28_CFENE!AI74-UK_CFENE!AH74</f>
        <v>2445.577811480624</v>
      </c>
      <c r="AJ74" s="35">
        <f>JRC_EU28_CFENE!AJ74-UK_CFENE!AI74</f>
        <v>2477.3815287514899</v>
      </c>
      <c r="AK74" s="35">
        <f>JRC_EU28_CFENE!AK74-UK_CFENE!AJ74</f>
        <v>2509.051776264188</v>
      </c>
      <c r="AL74" s="35">
        <f>JRC_EU28_CFENE!AL74-UK_CFENE!AK74</f>
        <v>2540.6025016936442</v>
      </c>
      <c r="AM74" s="35">
        <f>JRC_EU28_CFENE!AM74-UK_CFENE!AL74</f>
        <v>2572.683708075313</v>
      </c>
      <c r="AN74" s="35">
        <f>JRC_EU28_CFENE!AN74-UK_CFENE!AM74</f>
        <v>2605.3254132756774</v>
      </c>
      <c r="AO74" s="35">
        <f>JRC_EU28_CFENE!AO74-UK_CFENE!AN74</f>
        <v>2639.3529205353684</v>
      </c>
      <c r="AP74" s="35">
        <f>JRC_EU28_CFENE!AP74-UK_CFENE!AO74</f>
        <v>2675.3102185168818</v>
      </c>
      <c r="AQ74" s="35">
        <f>JRC_EU28_CFENE!AQ74-UK_CFENE!AP74</f>
        <v>2713.3391605595807</v>
      </c>
      <c r="AR74" s="35">
        <f>JRC_EU28_CFENE!AR74-UK_CFENE!AQ74</f>
        <v>2754.4056615284399</v>
      </c>
      <c r="AS74" s="35">
        <f>JRC_EU28_CFENE!AS74-UK_CFENE!AR74</f>
        <v>2799.474038828796</v>
      </c>
      <c r="AT74" s="35">
        <f>JRC_EU28_CFENE!AT74-UK_CFENE!AS74</f>
        <v>2847.2717487274731</v>
      </c>
      <c r="AU74" s="35">
        <f>JRC_EU28_CFENE!AU74-UK_CFENE!AT74</f>
        <v>2898.5581733517561</v>
      </c>
      <c r="AV74" s="35">
        <f>JRC_EU28_CFENE!AV74-UK_CFENE!AU74</f>
        <v>2952.6555241955443</v>
      </c>
      <c r="AW74" s="35">
        <f>JRC_EU28_CFENE!AW74-UK_CFENE!AV74</f>
        <v>3011.1527577867218</v>
      </c>
      <c r="AX74" s="35">
        <f>JRC_EU28_CFENE!AX74-UK_CFENE!AW74</f>
        <v>3072.834101856944</v>
      </c>
      <c r="AY74" s="35">
        <f>JRC_EU28_CFENE!AY74-UK_CFENE!AX74</f>
        <v>3138.1249382270507</v>
      </c>
      <c r="AZ74" s="35">
        <f>JRC_EU28_CFENE!AZ74-UK_CFENE!AY74</f>
        <v>3207.0520344892202</v>
      </c>
      <c r="BA74" s="35">
        <f>JRC_EU28_CFENE!BA74-UK_CFENE!AZ74</f>
        <v>3280.468458298863</v>
      </c>
      <c r="BB74" s="36">
        <f>JRC_EU28_CFENE!BB74-UK_CFENE!BA74</f>
        <v>3358.2643535371462</v>
      </c>
    </row>
    <row r="75" spans="1:54" x14ac:dyDescent="0.35">
      <c r="A75" s="32" t="s">
        <v>346</v>
      </c>
      <c r="B75" s="61" t="s">
        <v>25</v>
      </c>
      <c r="C75" s="33" t="s">
        <v>347</v>
      </c>
      <c r="D75" s="34">
        <f>JRC_EU28_CFENE!D75-UK_CFENE!C75</f>
        <v>637.83754374081821</v>
      </c>
      <c r="E75" s="35">
        <f>JRC_EU28_CFENE!E75-UK_CFENE!D75</f>
        <v>754.08226999999988</v>
      </c>
      <c r="F75" s="35">
        <f>JRC_EU28_CFENE!F75-UK_CFENE!E75</f>
        <v>928.71068999999989</v>
      </c>
      <c r="G75" s="35">
        <f>JRC_EU28_CFENE!G75-UK_CFENE!F75</f>
        <v>1155.1218000000003</v>
      </c>
      <c r="H75" s="35">
        <f>JRC_EU28_CFENE!H75-UK_CFENE!G75</f>
        <v>1608.2831400000002</v>
      </c>
      <c r="I75" s="35">
        <f>JRC_EU28_CFENE!I75-UK_CFENE!H75</f>
        <v>2495.1779570539893</v>
      </c>
      <c r="J75" s="35">
        <f>JRC_EU28_CFENE!J75-UK_CFENE!I75</f>
        <v>3890.6114600000005</v>
      </c>
      <c r="K75" s="35">
        <f>JRC_EU28_CFENE!K75-UK_CFENE!J75</f>
        <v>5707.9107199999999</v>
      </c>
      <c r="L75" s="35">
        <f>JRC_EU28_CFENE!L75-UK_CFENE!K75</f>
        <v>7145.5301399999989</v>
      </c>
      <c r="M75" s="35">
        <f>JRC_EU28_CFENE!M75-UK_CFENE!L75</f>
        <v>8635.365389999999</v>
      </c>
      <c r="N75" s="35">
        <f>JRC_EU28_CFENE!N75-UK_CFENE!M75</f>
        <v>9627.2327130132871</v>
      </c>
      <c r="O75" s="35">
        <f>JRC_EU28_CFENE!O75-UK_CFENE!N75</f>
        <v>10200.812459125189</v>
      </c>
      <c r="P75" s="35">
        <f>JRC_EU28_CFENE!P75-UK_CFENE!O75</f>
        <v>11226.778315466385</v>
      </c>
      <c r="Q75" s="35">
        <f>JRC_EU28_CFENE!Q75-UK_CFENE!P75</f>
        <v>9964.4038793201416</v>
      </c>
      <c r="R75" s="35">
        <f>JRC_EU28_CFENE!R75-UK_CFENE!Q75</f>
        <v>10891.219249903434</v>
      </c>
      <c r="S75" s="35">
        <f>JRC_EU28_CFENE!S75-UK_CFENE!R75</f>
        <v>11063.79454000785</v>
      </c>
      <c r="T75" s="35">
        <f>JRC_EU28_CFENE!T75-UK_CFENE!S75</f>
        <v>11540.104336352964</v>
      </c>
      <c r="U75" s="35">
        <f>JRC_EU28_CFENE!U75-UK_CFENE!T75</f>
        <v>12132.94885140431</v>
      </c>
      <c r="V75" s="35">
        <f>JRC_EU28_CFENE!V75-UK_CFENE!U75</f>
        <v>12491.305405590896</v>
      </c>
      <c r="W75" s="35">
        <f>JRC_EU28_CFENE!W75-UK_CFENE!V75</f>
        <v>12841.488521326675</v>
      </c>
      <c r="X75" s="35">
        <f>JRC_EU28_CFENE!X75-UK_CFENE!W75</f>
        <v>13119.366258558155</v>
      </c>
      <c r="Y75" s="35">
        <f>JRC_EU28_CFENE!Y75-UK_CFENE!X75</f>
        <v>13263.864530166318</v>
      </c>
      <c r="Z75" s="35">
        <f>JRC_EU28_CFENE!Z75-UK_CFENE!Y75</f>
        <v>13379.887942417959</v>
      </c>
      <c r="AA75" s="35">
        <f>JRC_EU28_CFENE!AA75-UK_CFENE!Z75</f>
        <v>13371.026993252815</v>
      </c>
      <c r="AB75" s="35">
        <f>JRC_EU28_CFENE!AB75-UK_CFENE!AA75</f>
        <v>13315.317636466381</v>
      </c>
      <c r="AC75" s="35">
        <f>JRC_EU28_CFENE!AC75-UK_CFENE!AB75</f>
        <v>13268.066627082631</v>
      </c>
      <c r="AD75" s="35">
        <f>JRC_EU28_CFENE!AD75-UK_CFENE!AC75</f>
        <v>13243.422939628719</v>
      </c>
      <c r="AE75" s="35">
        <f>JRC_EU28_CFENE!AE75-UK_CFENE!AD75</f>
        <v>13217.594991579301</v>
      </c>
      <c r="AF75" s="35">
        <f>JRC_EU28_CFENE!AF75-UK_CFENE!AE75</f>
        <v>13216.945296100739</v>
      </c>
      <c r="AG75" s="35">
        <f>JRC_EU28_CFENE!AG75-UK_CFENE!AF75</f>
        <v>13228.243464228261</v>
      </c>
      <c r="AH75" s="35">
        <f>JRC_EU28_CFENE!AH75-UK_CFENE!AG75</f>
        <v>13239.46170648766</v>
      </c>
      <c r="AI75" s="35">
        <f>JRC_EU28_CFENE!AI75-UK_CFENE!AH75</f>
        <v>13219.355924277112</v>
      </c>
      <c r="AJ75" s="35">
        <f>JRC_EU28_CFENE!AJ75-UK_CFENE!AI75</f>
        <v>13193.331939725609</v>
      </c>
      <c r="AK75" s="35">
        <f>JRC_EU28_CFENE!AK75-UK_CFENE!AJ75</f>
        <v>13146.520579104854</v>
      </c>
      <c r="AL75" s="35">
        <f>JRC_EU28_CFENE!AL75-UK_CFENE!AK75</f>
        <v>13092.659586384591</v>
      </c>
      <c r="AM75" s="35">
        <f>JRC_EU28_CFENE!AM75-UK_CFENE!AL75</f>
        <v>13027.657776951948</v>
      </c>
      <c r="AN75" s="35">
        <f>JRC_EU28_CFENE!AN75-UK_CFENE!AM75</f>
        <v>12955.366589149902</v>
      </c>
      <c r="AO75" s="35">
        <f>JRC_EU28_CFENE!AO75-UK_CFENE!AN75</f>
        <v>12869.79405470559</v>
      </c>
      <c r="AP75" s="35">
        <f>JRC_EU28_CFENE!AP75-UK_CFENE!AO75</f>
        <v>12773.392709964812</v>
      </c>
      <c r="AQ75" s="35">
        <f>JRC_EU28_CFENE!AQ75-UK_CFENE!AP75</f>
        <v>12666.358351662804</v>
      </c>
      <c r="AR75" s="35">
        <f>JRC_EU28_CFENE!AR75-UK_CFENE!AQ75</f>
        <v>12552.245080651945</v>
      </c>
      <c r="AS75" s="35">
        <f>JRC_EU28_CFENE!AS75-UK_CFENE!AR75</f>
        <v>12438.333333972017</v>
      </c>
      <c r="AT75" s="35">
        <f>JRC_EU28_CFENE!AT75-UK_CFENE!AS75</f>
        <v>12321.222011290685</v>
      </c>
      <c r="AU75" s="35">
        <f>JRC_EU28_CFENE!AU75-UK_CFENE!AT75</f>
        <v>12199.585856584679</v>
      </c>
      <c r="AV75" s="35">
        <f>JRC_EU28_CFENE!AV75-UK_CFENE!AU75</f>
        <v>12076.654717553474</v>
      </c>
      <c r="AW75" s="35">
        <f>JRC_EU28_CFENE!AW75-UK_CFENE!AV75</f>
        <v>11952.609578759713</v>
      </c>
      <c r="AX75" s="35">
        <f>JRC_EU28_CFENE!AX75-UK_CFENE!AW75</f>
        <v>11828.443702520433</v>
      </c>
      <c r="AY75" s="35">
        <f>JRC_EU28_CFENE!AY75-UK_CFENE!AX75</f>
        <v>11702.581823708922</v>
      </c>
      <c r="AZ75" s="35">
        <f>JRC_EU28_CFENE!AZ75-UK_CFENE!AY75</f>
        <v>11575.51026318127</v>
      </c>
      <c r="BA75" s="35">
        <f>JRC_EU28_CFENE!BA75-UK_CFENE!AZ75</f>
        <v>11443.963097254878</v>
      </c>
      <c r="BB75" s="36">
        <f>JRC_EU28_CFENE!BB75-UK_CFENE!BA75</f>
        <v>11311.979544090191</v>
      </c>
    </row>
    <row r="76" spans="1:54" x14ac:dyDescent="0.35">
      <c r="A76" s="32" t="s">
        <v>348</v>
      </c>
      <c r="B76" s="61" t="s">
        <v>12</v>
      </c>
      <c r="C76" s="33" t="s">
        <v>349</v>
      </c>
      <c r="D76" s="34">
        <f>JRC_EU28_CFENE!D76-UK_CFENE!C76</f>
        <v>0</v>
      </c>
      <c r="E76" s="35">
        <f>JRC_EU28_CFENE!E76-UK_CFENE!D76</f>
        <v>0</v>
      </c>
      <c r="F76" s="35">
        <f>JRC_EU28_CFENE!F76-UK_CFENE!E76</f>
        <v>0</v>
      </c>
      <c r="G76" s="35">
        <f>JRC_EU28_CFENE!G76-UK_CFENE!F76</f>
        <v>0</v>
      </c>
      <c r="H76" s="35">
        <f>JRC_EU28_CFENE!H76-UK_CFENE!G76</f>
        <v>0</v>
      </c>
      <c r="I76" s="35">
        <f>JRC_EU28_CFENE!I76-UK_CFENE!H76</f>
        <v>0</v>
      </c>
      <c r="J76" s="35">
        <f>JRC_EU28_CFENE!J76-UK_CFENE!I76</f>
        <v>0</v>
      </c>
      <c r="K76" s="35">
        <f>JRC_EU28_CFENE!K76-UK_CFENE!J76</f>
        <v>0</v>
      </c>
      <c r="L76" s="35">
        <f>JRC_EU28_CFENE!L76-UK_CFENE!K76</f>
        <v>0</v>
      </c>
      <c r="M76" s="35">
        <f>JRC_EU28_CFENE!M76-UK_CFENE!L76</f>
        <v>0</v>
      </c>
      <c r="N76" s="35">
        <f>JRC_EU28_CFENE!N76-UK_CFENE!M76</f>
        <v>0</v>
      </c>
      <c r="O76" s="35">
        <f>JRC_EU28_CFENE!O76-UK_CFENE!N76</f>
        <v>0</v>
      </c>
      <c r="P76" s="35">
        <f>JRC_EU28_CFENE!P76-UK_CFENE!O76</f>
        <v>0</v>
      </c>
      <c r="Q76" s="35">
        <f>JRC_EU28_CFENE!Q76-UK_CFENE!P76</f>
        <v>0</v>
      </c>
      <c r="R76" s="35">
        <f>JRC_EU28_CFENE!R76-UK_CFENE!Q76</f>
        <v>0</v>
      </c>
      <c r="S76" s="35">
        <f>JRC_EU28_CFENE!S76-UK_CFENE!R76</f>
        <v>0</v>
      </c>
      <c r="T76" s="35">
        <f>JRC_EU28_CFENE!T76-UK_CFENE!S76</f>
        <v>0</v>
      </c>
      <c r="U76" s="35">
        <f>JRC_EU28_CFENE!U76-UK_CFENE!T76</f>
        <v>0</v>
      </c>
      <c r="V76" s="35">
        <f>JRC_EU28_CFENE!V76-UK_CFENE!U76</f>
        <v>0</v>
      </c>
      <c r="W76" s="35">
        <f>JRC_EU28_CFENE!W76-UK_CFENE!V76</f>
        <v>0</v>
      </c>
      <c r="X76" s="35">
        <f>JRC_EU28_CFENE!X76-UK_CFENE!W76</f>
        <v>0</v>
      </c>
      <c r="Y76" s="35">
        <f>JRC_EU28_CFENE!Y76-UK_CFENE!X76</f>
        <v>0</v>
      </c>
      <c r="Z76" s="35">
        <f>JRC_EU28_CFENE!Z76-UK_CFENE!Y76</f>
        <v>0</v>
      </c>
      <c r="AA76" s="35">
        <f>JRC_EU28_CFENE!AA76-UK_CFENE!Z76</f>
        <v>0</v>
      </c>
      <c r="AB76" s="35">
        <f>JRC_EU28_CFENE!AB76-UK_CFENE!AA76</f>
        <v>0.70031327081953099</v>
      </c>
      <c r="AC76" s="35">
        <f>JRC_EU28_CFENE!AC76-UK_CFENE!AB76</f>
        <v>1.0127152288653583</v>
      </c>
      <c r="AD76" s="35">
        <f>JRC_EU28_CFENE!AD76-UK_CFENE!AC76</f>
        <v>1.4757131952494582</v>
      </c>
      <c r="AE76" s="35">
        <f>JRC_EU28_CFENE!AE76-UK_CFENE!AD76</f>
        <v>2.1615672575695797</v>
      </c>
      <c r="AF76" s="35">
        <f>JRC_EU28_CFENE!AF76-UK_CFENE!AE76</f>
        <v>3.1835180606430287</v>
      </c>
      <c r="AG76" s="35">
        <f>JRC_EU28_CFENE!AG76-UK_CFENE!AF76</f>
        <v>4.9460616695135649</v>
      </c>
      <c r="AH76" s="35">
        <f>JRC_EU28_CFENE!AH76-UK_CFENE!AG76</f>
        <v>7.6579757369961952</v>
      </c>
      <c r="AI76" s="35">
        <f>JRC_EU28_CFENE!AI76-UK_CFENE!AH76</f>
        <v>11.454738847797177</v>
      </c>
      <c r="AJ76" s="35">
        <f>JRC_EU28_CFENE!AJ76-UK_CFENE!AI76</f>
        <v>18.896796709223366</v>
      </c>
      <c r="AK76" s="35">
        <f>JRC_EU28_CFENE!AK76-UK_CFENE!AJ76</f>
        <v>30.003721883876981</v>
      </c>
      <c r="AL76" s="35">
        <f>JRC_EU28_CFENE!AL76-UK_CFENE!AK76</f>
        <v>48.98490603797157</v>
      </c>
      <c r="AM76" s="35">
        <f>JRC_EU28_CFENE!AM76-UK_CFENE!AL76</f>
        <v>77.065279722939437</v>
      </c>
      <c r="AN76" s="35">
        <f>JRC_EU28_CFENE!AN76-UK_CFENE!AM76</f>
        <v>95.507458215662666</v>
      </c>
      <c r="AO76" s="35">
        <f>JRC_EU28_CFENE!AO76-UK_CFENE!AN76</f>
        <v>125.95375048086279</v>
      </c>
      <c r="AP76" s="35">
        <f>JRC_EU28_CFENE!AP76-UK_CFENE!AO76</f>
        <v>164.12783073820992</v>
      </c>
      <c r="AQ76" s="35">
        <f>JRC_EU28_CFENE!AQ76-UK_CFENE!AP76</f>
        <v>208.95531830614271</v>
      </c>
      <c r="AR76" s="35">
        <f>JRC_EU28_CFENE!AR76-UK_CFENE!AQ76</f>
        <v>267.1976689851881</v>
      </c>
      <c r="AS76" s="35">
        <f>JRC_EU28_CFENE!AS76-UK_CFENE!AR76</f>
        <v>330.5464489074883</v>
      </c>
      <c r="AT76" s="35">
        <f>JRC_EU28_CFENE!AT76-UK_CFENE!AS76</f>
        <v>419.40038530781851</v>
      </c>
      <c r="AU76" s="35">
        <f>JRC_EU28_CFENE!AU76-UK_CFENE!AT76</f>
        <v>532.01611875142078</v>
      </c>
      <c r="AV76" s="35">
        <f>JRC_EU28_CFENE!AV76-UK_CFENE!AU76</f>
        <v>691.69610579052119</v>
      </c>
      <c r="AW76" s="35">
        <f>JRC_EU28_CFENE!AW76-UK_CFENE!AV76</f>
        <v>851.38562888623176</v>
      </c>
      <c r="AX76" s="35">
        <f>JRC_EU28_CFENE!AX76-UK_CFENE!AW76</f>
        <v>1082.7281675557253</v>
      </c>
      <c r="AY76" s="35">
        <f>JRC_EU28_CFENE!AY76-UK_CFENE!AX76</f>
        <v>1469.8988246591728</v>
      </c>
      <c r="AZ76" s="35">
        <f>JRC_EU28_CFENE!AZ76-UK_CFENE!AY76</f>
        <v>1802.885436591489</v>
      </c>
      <c r="BA76" s="35">
        <f>JRC_EU28_CFENE!BA76-UK_CFENE!AZ76</f>
        <v>2416.972667464318</v>
      </c>
      <c r="BB76" s="36">
        <f>JRC_EU28_CFENE!BB76-UK_CFENE!BA76</f>
        <v>3166.7681977892198</v>
      </c>
    </row>
    <row r="77" spans="1:54" x14ac:dyDescent="0.35">
      <c r="A77" s="32" t="s">
        <v>177</v>
      </c>
      <c r="B77" s="61" t="s">
        <v>12</v>
      </c>
      <c r="C77" s="33" t="s">
        <v>350</v>
      </c>
      <c r="D77" s="34">
        <f>JRC_EU28_CFENE!D77-UK_CFENE!C77</f>
        <v>14.378521555807991</v>
      </c>
      <c r="E77" s="35">
        <f>JRC_EU28_CFENE!E77-UK_CFENE!D77</f>
        <v>17.999639999999996</v>
      </c>
      <c r="F77" s="35">
        <f>JRC_EU28_CFENE!F77-UK_CFENE!E77</f>
        <v>21.599999999999994</v>
      </c>
      <c r="G77" s="35">
        <f>JRC_EU28_CFENE!G77-UK_CFENE!F77</f>
        <v>27.499999999999993</v>
      </c>
      <c r="H77" s="35">
        <f>JRC_EU28_CFENE!H77-UK_CFENE!G77</f>
        <v>37.799630000000001</v>
      </c>
      <c r="I77" s="35">
        <f>JRC_EU28_CFENE!I77-UK_CFENE!H77</f>
        <v>180.51974190472447</v>
      </c>
      <c r="J77" s="35">
        <f>JRC_EU28_CFENE!J77-UK_CFENE!I77</f>
        <v>674.59965</v>
      </c>
      <c r="K77" s="35">
        <f>JRC_EU28_CFENE!K77-UK_CFENE!J77</f>
        <v>730.90045000000009</v>
      </c>
      <c r="L77" s="35">
        <f>JRC_EU28_CFENE!L77-UK_CFENE!K77</f>
        <v>428.10293999999999</v>
      </c>
      <c r="M77" s="35">
        <f>JRC_EU28_CFENE!M77-UK_CFENE!L77</f>
        <v>265.40057999999993</v>
      </c>
      <c r="N77" s="35">
        <f>JRC_EU28_CFENE!N77-UK_CFENE!M77</f>
        <v>238.98939768553043</v>
      </c>
      <c r="O77" s="35">
        <f>JRC_EU28_CFENE!O77-UK_CFENE!N77</f>
        <v>105.71321162299287</v>
      </c>
      <c r="P77" s="35">
        <f>JRC_EU28_CFENE!P77-UK_CFENE!O77</f>
        <v>52.641671778605527</v>
      </c>
      <c r="Q77" s="35">
        <f>JRC_EU28_CFENE!Q77-UK_CFENE!P77</f>
        <v>43.708786145574379</v>
      </c>
      <c r="R77" s="35">
        <f>JRC_EU28_CFENE!R77-UK_CFENE!Q77</f>
        <v>54.647230427616996</v>
      </c>
      <c r="S77" s="35">
        <f>JRC_EU28_CFENE!S77-UK_CFENE!R77</f>
        <v>50.181638341950404</v>
      </c>
      <c r="T77" s="35">
        <f>JRC_EU28_CFENE!T77-UK_CFENE!S77</f>
        <v>43.790849480957739</v>
      </c>
      <c r="U77" s="35">
        <f>JRC_EU28_CFENE!U77-UK_CFENE!T77</f>
        <v>37.997841758891092</v>
      </c>
      <c r="V77" s="35">
        <f>JRC_EU28_CFENE!V77-UK_CFENE!U77</f>
        <v>32.852091860972379</v>
      </c>
      <c r="W77" s="35">
        <f>JRC_EU28_CFENE!W77-UK_CFENE!V77</f>
        <v>31.27433006322525</v>
      </c>
      <c r="X77" s="35">
        <f>JRC_EU28_CFENE!X77-UK_CFENE!W77</f>
        <v>22.13797173739799</v>
      </c>
      <c r="Y77" s="35">
        <f>JRC_EU28_CFENE!Y77-UK_CFENE!X77</f>
        <v>21.861368723664643</v>
      </c>
      <c r="Z77" s="35">
        <f>JRC_EU28_CFENE!Z77-UK_CFENE!Y77</f>
        <v>21.791966556004891</v>
      </c>
      <c r="AA77" s="35">
        <f>JRC_EU28_CFENE!AA77-UK_CFENE!Z77</f>
        <v>21.140803791397275</v>
      </c>
      <c r="AB77" s="35">
        <f>JRC_EU28_CFENE!AB77-UK_CFENE!AA77</f>
        <v>20.826645013197624</v>
      </c>
      <c r="AC77" s="35">
        <f>JRC_EU28_CFENE!AC77-UK_CFENE!AB77</f>
        <v>19.00742332044118</v>
      </c>
      <c r="AD77" s="35">
        <f>JRC_EU28_CFENE!AD77-UK_CFENE!AC77</f>
        <v>19.486914907186485</v>
      </c>
      <c r="AE77" s="35">
        <f>JRC_EU28_CFENE!AE77-UK_CFENE!AD77</f>
        <v>18.624415936545436</v>
      </c>
      <c r="AF77" s="35">
        <f>JRC_EU28_CFENE!AF77-UK_CFENE!AE77</f>
        <v>17.280648231723728</v>
      </c>
      <c r="AG77" s="35">
        <f>JRC_EU28_CFENE!AG77-UK_CFENE!AF77</f>
        <v>18.271903018552191</v>
      </c>
      <c r="AH77" s="35">
        <f>JRC_EU28_CFENE!AH77-UK_CFENE!AG77</f>
        <v>17.440593000473825</v>
      </c>
      <c r="AI77" s="35">
        <f>JRC_EU28_CFENE!AI77-UK_CFENE!AH77</f>
        <v>17.191106962305351</v>
      </c>
      <c r="AJ77" s="35">
        <f>JRC_EU28_CFENE!AJ77-UK_CFENE!AI77</f>
        <v>16.411122500298553</v>
      </c>
      <c r="AK77" s="35">
        <f>JRC_EU28_CFENE!AK77-UK_CFENE!AJ77</f>
        <v>15.834218420935896</v>
      </c>
      <c r="AL77" s="35">
        <f>JRC_EU28_CFENE!AL77-UK_CFENE!AK77</f>
        <v>15.257987272606865</v>
      </c>
      <c r="AM77" s="35">
        <f>JRC_EU28_CFENE!AM77-UK_CFENE!AL77</f>
        <v>14.60682660477069</v>
      </c>
      <c r="AN77" s="35">
        <f>JRC_EU28_CFENE!AN77-UK_CFENE!AM77</f>
        <v>14.213914698409393</v>
      </c>
      <c r="AO77" s="35">
        <f>JRC_EU28_CFENE!AO77-UK_CFENE!AN77</f>
        <v>13.802244741713535</v>
      </c>
      <c r="AP77" s="35">
        <f>JRC_EU28_CFENE!AP77-UK_CFENE!AO77</f>
        <v>12.604558172623092</v>
      </c>
      <c r="AQ77" s="35">
        <f>JRC_EU28_CFENE!AQ77-UK_CFENE!AP77</f>
        <v>13.267781304922035</v>
      </c>
      <c r="AR77" s="35">
        <f>JRC_EU28_CFENE!AR77-UK_CFENE!AQ77</f>
        <v>12.866711838619494</v>
      </c>
      <c r="AS77" s="35">
        <f>JRC_EU28_CFENE!AS77-UK_CFENE!AR77</f>
        <v>12.381811924973897</v>
      </c>
      <c r="AT77" s="35">
        <f>JRC_EU28_CFENE!AT77-UK_CFENE!AS77</f>
        <v>11.764247896178336</v>
      </c>
      <c r="AU77" s="35">
        <f>JRC_EU28_CFENE!AU77-UK_CFENE!AT77</f>
        <v>11.306449638481753</v>
      </c>
      <c r="AV77" s="35">
        <f>JRC_EU28_CFENE!AV77-UK_CFENE!AU77</f>
        <v>10.864796348807234</v>
      </c>
      <c r="AW77" s="35">
        <f>JRC_EU28_CFENE!AW77-UK_CFENE!AV77</f>
        <v>10.467561420304406</v>
      </c>
      <c r="AX77" s="35">
        <f>JRC_EU28_CFENE!AX77-UK_CFENE!AW77</f>
        <v>10.157293557709282</v>
      </c>
      <c r="AY77" s="35">
        <f>JRC_EU28_CFENE!AY77-UK_CFENE!AX77</f>
        <v>9.3731943092716321</v>
      </c>
      <c r="AZ77" s="35">
        <f>JRC_EU28_CFENE!AZ77-UK_CFENE!AY77</f>
        <v>9.0413351954608352</v>
      </c>
      <c r="BA77" s="35">
        <f>JRC_EU28_CFENE!BA77-UK_CFENE!AZ77</f>
        <v>8.9334113685601544</v>
      </c>
      <c r="BB77" s="36">
        <f>JRC_EU28_CFENE!BB77-UK_CFENE!BA77</f>
        <v>8.3394576796663831</v>
      </c>
    </row>
    <row r="78" spans="1:54" x14ac:dyDescent="0.35">
      <c r="A78" s="22" t="s">
        <v>183</v>
      </c>
      <c r="B78" s="61" t="s">
        <v>27</v>
      </c>
      <c r="C78" s="23" t="s">
        <v>351</v>
      </c>
      <c r="D78" s="24">
        <f>JRC_EU28_CFENE!D78-UK_CFENE!C78</f>
        <v>441.72160122288943</v>
      </c>
      <c r="E78" s="25">
        <f>JRC_EU28_CFENE!E78-UK_CFENE!D78</f>
        <v>446.69715000000002</v>
      </c>
      <c r="F78" s="25">
        <f>JRC_EU28_CFENE!F78-UK_CFENE!E78</f>
        <v>462.20000000000005</v>
      </c>
      <c r="G78" s="25">
        <f>JRC_EU28_CFENE!G78-UK_CFENE!F78</f>
        <v>502.82395999999994</v>
      </c>
      <c r="H78" s="25">
        <f>JRC_EU28_CFENE!H78-UK_CFENE!G78</f>
        <v>506.89999999999992</v>
      </c>
      <c r="I78" s="25">
        <f>JRC_EU28_CFENE!I78-UK_CFENE!H78</f>
        <v>444.46832903410763</v>
      </c>
      <c r="J78" s="25">
        <f>JRC_EU28_CFENE!J78-UK_CFENE!I78</f>
        <v>445.79570999999993</v>
      </c>
      <c r="K78" s="25">
        <f>JRC_EU28_CFENE!K78-UK_CFENE!J78</f>
        <v>447.00167999999985</v>
      </c>
      <c r="L78" s="25">
        <f>JRC_EU28_CFENE!L78-UK_CFENE!K78</f>
        <v>471.79325999999986</v>
      </c>
      <c r="M78" s="25">
        <f>JRC_EU28_CFENE!M78-UK_CFENE!L78</f>
        <v>494.89202</v>
      </c>
      <c r="N78" s="25">
        <f>JRC_EU28_CFENE!N78-UK_CFENE!M78</f>
        <v>442.72475398872592</v>
      </c>
      <c r="O78" s="25">
        <f>JRC_EU28_CFENE!O78-UK_CFENE!N78</f>
        <v>465.7256138339539</v>
      </c>
      <c r="P78" s="25">
        <f>JRC_EU28_CFENE!P78-UK_CFENE!O78</f>
        <v>472.48495269476695</v>
      </c>
      <c r="Q78" s="25">
        <f>JRC_EU28_CFENE!Q78-UK_CFENE!P78</f>
        <v>498.94907297980637</v>
      </c>
      <c r="R78" s="25">
        <f>JRC_EU28_CFENE!R78-UK_CFENE!Q78</f>
        <v>480.82067469009087</v>
      </c>
      <c r="S78" s="25">
        <f>JRC_EU28_CFENE!S78-UK_CFENE!R78</f>
        <v>491.32989407185414</v>
      </c>
      <c r="T78" s="25">
        <f>JRC_EU28_CFENE!T78-UK_CFENE!S78</f>
        <v>508.63668599887342</v>
      </c>
      <c r="U78" s="25">
        <f>JRC_EU28_CFENE!U78-UK_CFENE!T78</f>
        <v>531.32362038041947</v>
      </c>
      <c r="V78" s="25">
        <f>JRC_EU28_CFENE!V78-UK_CFENE!U78</f>
        <v>523.59855955123203</v>
      </c>
      <c r="W78" s="25">
        <f>JRC_EU28_CFENE!W78-UK_CFENE!V78</f>
        <v>490.46006319592937</v>
      </c>
      <c r="X78" s="25">
        <f>JRC_EU28_CFENE!X78-UK_CFENE!W78</f>
        <v>505.08369833114</v>
      </c>
      <c r="Y78" s="25">
        <f>JRC_EU28_CFENE!Y78-UK_CFENE!X78</f>
        <v>491.13798065915512</v>
      </c>
      <c r="Z78" s="25">
        <f>JRC_EU28_CFENE!Z78-UK_CFENE!Y78</f>
        <v>497.31317591412562</v>
      </c>
      <c r="AA78" s="25">
        <f>JRC_EU28_CFENE!AA78-UK_CFENE!Z78</f>
        <v>498.06805402786307</v>
      </c>
      <c r="AB78" s="25">
        <f>JRC_EU28_CFENE!AB78-UK_CFENE!AA78</f>
        <v>518.56450683014089</v>
      </c>
      <c r="AC78" s="25">
        <f>JRC_EU28_CFENE!AC78-UK_CFENE!AB78</f>
        <v>528.45063619233258</v>
      </c>
      <c r="AD78" s="25">
        <f>JRC_EU28_CFENE!AD78-UK_CFENE!AC78</f>
        <v>526.35326336196317</v>
      </c>
      <c r="AE78" s="25">
        <f>JRC_EU28_CFENE!AE78-UK_CFENE!AD78</f>
        <v>524.08630112094022</v>
      </c>
      <c r="AF78" s="25">
        <f>JRC_EU28_CFENE!AF78-UK_CFENE!AE78</f>
        <v>527.14002914270202</v>
      </c>
      <c r="AG78" s="25">
        <f>JRC_EU28_CFENE!AG78-UK_CFENE!AF78</f>
        <v>538.5922888760532</v>
      </c>
      <c r="AH78" s="25">
        <f>JRC_EU28_CFENE!AH78-UK_CFENE!AG78</f>
        <v>532.85968975629987</v>
      </c>
      <c r="AI78" s="25">
        <f>JRC_EU28_CFENE!AI78-UK_CFENE!AH78</f>
        <v>578.42249360166943</v>
      </c>
      <c r="AJ78" s="25">
        <f>JRC_EU28_CFENE!AJ78-UK_CFENE!AI78</f>
        <v>589.16803231286576</v>
      </c>
      <c r="AK78" s="25">
        <f>JRC_EU28_CFENE!AK78-UK_CFENE!AJ78</f>
        <v>623.17061665533663</v>
      </c>
      <c r="AL78" s="25">
        <f>JRC_EU28_CFENE!AL78-UK_CFENE!AK78</f>
        <v>661.00867695342731</v>
      </c>
      <c r="AM78" s="25">
        <f>JRC_EU28_CFENE!AM78-UK_CFENE!AL78</f>
        <v>700.83236549647279</v>
      </c>
      <c r="AN78" s="25">
        <f>JRC_EU28_CFENE!AN78-UK_CFENE!AM78</f>
        <v>712.88931508695885</v>
      </c>
      <c r="AO78" s="25">
        <f>JRC_EU28_CFENE!AO78-UK_CFENE!AN78</f>
        <v>731.95486082229638</v>
      </c>
      <c r="AP78" s="25">
        <f>JRC_EU28_CFENE!AP78-UK_CFENE!AO78</f>
        <v>752.52474274617589</v>
      </c>
      <c r="AQ78" s="25">
        <f>JRC_EU28_CFENE!AQ78-UK_CFENE!AP78</f>
        <v>775.30307586746505</v>
      </c>
      <c r="AR78" s="25">
        <f>JRC_EU28_CFENE!AR78-UK_CFENE!AQ78</f>
        <v>792.65846963015201</v>
      </c>
      <c r="AS78" s="25">
        <f>JRC_EU28_CFENE!AS78-UK_CFENE!AR78</f>
        <v>814.86095995106587</v>
      </c>
      <c r="AT78" s="25">
        <f>JRC_EU28_CFENE!AT78-UK_CFENE!AS78</f>
        <v>828.67177156070863</v>
      </c>
      <c r="AU78" s="25">
        <f>JRC_EU28_CFENE!AU78-UK_CFENE!AT78</f>
        <v>850.19536118591225</v>
      </c>
      <c r="AV78" s="25">
        <f>JRC_EU28_CFENE!AV78-UK_CFENE!AU78</f>
        <v>870.55941649759177</v>
      </c>
      <c r="AW78" s="25">
        <f>JRC_EU28_CFENE!AW78-UK_CFENE!AV78</f>
        <v>890.08926269930168</v>
      </c>
      <c r="AX78" s="25">
        <f>JRC_EU28_CFENE!AX78-UK_CFENE!AW78</f>
        <v>904.05102396441009</v>
      </c>
      <c r="AY78" s="25">
        <f>JRC_EU28_CFENE!AY78-UK_CFENE!AX78</f>
        <v>918.13519872829977</v>
      </c>
      <c r="AZ78" s="25">
        <f>JRC_EU28_CFENE!AZ78-UK_CFENE!AY78</f>
        <v>930.42279840786864</v>
      </c>
      <c r="BA78" s="25">
        <f>JRC_EU28_CFENE!BA78-UK_CFENE!AZ78</f>
        <v>943.38964346156968</v>
      </c>
      <c r="BB78" s="26">
        <f>JRC_EU28_CFENE!BB78-UK_CFENE!BA78</f>
        <v>956.8498172324845</v>
      </c>
    </row>
    <row r="79" spans="1:54" x14ac:dyDescent="0.35">
      <c r="A79" s="17" t="s">
        <v>110</v>
      </c>
      <c r="B79" s="60" t="s">
        <v>17</v>
      </c>
      <c r="C79" s="18" t="s">
        <v>352</v>
      </c>
      <c r="D79" s="19">
        <f>JRC_EU28_CFENE!D79-UK_CFENE!C79</f>
        <v>189039.74830484105</v>
      </c>
      <c r="E79" s="20">
        <f>JRC_EU28_CFENE!E79-UK_CFENE!D79</f>
        <v>194344.33964999995</v>
      </c>
      <c r="F79" s="20">
        <f>JRC_EU28_CFENE!F79-UK_CFENE!E79</f>
        <v>196761.21780999997</v>
      </c>
      <c r="G79" s="20">
        <f>JRC_EU28_CFENE!G79-UK_CFENE!F79</f>
        <v>202088.41531000001</v>
      </c>
      <c r="H79" s="20">
        <f>JRC_EU28_CFENE!H79-UK_CFENE!G79</f>
        <v>206915.39606999996</v>
      </c>
      <c r="I79" s="20">
        <f>JRC_EU28_CFENE!I79-UK_CFENE!H79</f>
        <v>209444.54038019734</v>
      </c>
      <c r="J79" s="20">
        <f>JRC_EU28_CFENE!J79-UK_CFENE!I79</f>
        <v>214073.32563999997</v>
      </c>
      <c r="K79" s="20">
        <f>JRC_EU28_CFENE!K79-UK_CFENE!J79</f>
        <v>215831.51529000004</v>
      </c>
      <c r="L79" s="20">
        <f>JRC_EU28_CFENE!L79-UK_CFENE!K79</f>
        <v>216879.10133999996</v>
      </c>
      <c r="M79" s="20">
        <f>JRC_EU28_CFENE!M79-UK_CFENE!L79</f>
        <v>205771.68500000003</v>
      </c>
      <c r="N79" s="20">
        <f>JRC_EU28_CFENE!N79-UK_CFENE!M79</f>
        <v>215794.98759315832</v>
      </c>
      <c r="O79" s="20">
        <f>JRC_EU28_CFENE!O79-UK_CFENE!N79</f>
        <v>212135.90261843643</v>
      </c>
      <c r="P79" s="20">
        <f>JRC_EU28_CFENE!P79-UK_CFENE!O79</f>
        <v>212697.43820305244</v>
      </c>
      <c r="Q79" s="20">
        <f>JRC_EU28_CFENE!Q79-UK_CFENE!P79</f>
        <v>210779.1160792154</v>
      </c>
      <c r="R79" s="20">
        <f>JRC_EU28_CFENE!R79-UK_CFENE!Q79</f>
        <v>206328.91397004732</v>
      </c>
      <c r="S79" s="20">
        <f>JRC_EU28_CFENE!S79-UK_CFENE!R79</f>
        <v>209624.14655531477</v>
      </c>
      <c r="T79" s="20">
        <f>JRC_EU28_CFENE!T79-UK_CFENE!S79</f>
        <v>211628.68184688734</v>
      </c>
      <c r="U79" s="20">
        <f>JRC_EU28_CFENE!U79-UK_CFENE!T79</f>
        <v>213314.83489428624</v>
      </c>
      <c r="V79" s="20">
        <f>JRC_EU28_CFENE!V79-UK_CFENE!U79</f>
        <v>212964.4238516645</v>
      </c>
      <c r="W79" s="20">
        <f>JRC_EU28_CFENE!W79-UK_CFENE!V79</f>
        <v>212802.63754206194</v>
      </c>
      <c r="X79" s="20">
        <f>JRC_EU28_CFENE!X79-UK_CFENE!W79</f>
        <v>213565.64114475987</v>
      </c>
      <c r="Y79" s="20">
        <f>JRC_EU28_CFENE!Y79-UK_CFENE!X79</f>
        <v>215179.35946079122</v>
      </c>
      <c r="Z79" s="20">
        <f>JRC_EU28_CFENE!Z79-UK_CFENE!Y79</f>
        <v>217204.12333111328</v>
      </c>
      <c r="AA79" s="20">
        <f>JRC_EU28_CFENE!AA79-UK_CFENE!Z79</f>
        <v>217984.51184243098</v>
      </c>
      <c r="AB79" s="20">
        <f>JRC_EU28_CFENE!AB79-UK_CFENE!AA79</f>
        <v>219382.7182677963</v>
      </c>
      <c r="AC79" s="20">
        <f>JRC_EU28_CFENE!AC79-UK_CFENE!AB79</f>
        <v>220806.93066409754</v>
      </c>
      <c r="AD79" s="20">
        <f>JRC_EU28_CFENE!AD79-UK_CFENE!AC79</f>
        <v>222565.9594089922</v>
      </c>
      <c r="AE79" s="20">
        <f>JRC_EU28_CFENE!AE79-UK_CFENE!AD79</f>
        <v>224084.16465807485</v>
      </c>
      <c r="AF79" s="20">
        <f>JRC_EU28_CFENE!AF79-UK_CFENE!AE79</f>
        <v>225890.89446599662</v>
      </c>
      <c r="AG79" s="20">
        <f>JRC_EU28_CFENE!AG79-UK_CFENE!AF79</f>
        <v>227327.50096154722</v>
      </c>
      <c r="AH79" s="20">
        <f>JRC_EU28_CFENE!AH79-UK_CFENE!AG79</f>
        <v>228252.74220975087</v>
      </c>
      <c r="AI79" s="20">
        <f>JRC_EU28_CFENE!AI79-UK_CFENE!AH79</f>
        <v>228733.89273241453</v>
      </c>
      <c r="AJ79" s="20">
        <f>JRC_EU28_CFENE!AJ79-UK_CFENE!AI79</f>
        <v>230406.99064173066</v>
      </c>
      <c r="AK79" s="20">
        <f>JRC_EU28_CFENE!AK79-UK_CFENE!AJ79</f>
        <v>231481.22918904721</v>
      </c>
      <c r="AL79" s="20">
        <f>JRC_EU28_CFENE!AL79-UK_CFENE!AK79</f>
        <v>232077.11871759198</v>
      </c>
      <c r="AM79" s="20">
        <f>JRC_EU28_CFENE!AM79-UK_CFENE!AL79</f>
        <v>233164.31456926808</v>
      </c>
      <c r="AN79" s="20">
        <f>JRC_EU28_CFENE!AN79-UK_CFENE!AM79</f>
        <v>234546.19991955036</v>
      </c>
      <c r="AO79" s="20">
        <f>JRC_EU28_CFENE!AO79-UK_CFENE!AN79</f>
        <v>236186.14212811005</v>
      </c>
      <c r="AP79" s="20">
        <f>JRC_EU28_CFENE!AP79-UK_CFENE!AO79</f>
        <v>237938.28126069737</v>
      </c>
      <c r="AQ79" s="20">
        <f>JRC_EU28_CFENE!AQ79-UK_CFENE!AP79</f>
        <v>239755.70387156881</v>
      </c>
      <c r="AR79" s="20">
        <f>JRC_EU28_CFENE!AR79-UK_CFENE!AQ79</f>
        <v>241809.62189897237</v>
      </c>
      <c r="AS79" s="20">
        <f>JRC_EU28_CFENE!AS79-UK_CFENE!AR79</f>
        <v>244220.48742764659</v>
      </c>
      <c r="AT79" s="20">
        <f>JRC_EU28_CFENE!AT79-UK_CFENE!AS79</f>
        <v>246411.05791314793</v>
      </c>
      <c r="AU79" s="20">
        <f>JRC_EU28_CFENE!AU79-UK_CFENE!AT79</f>
        <v>248318.1441093277</v>
      </c>
      <c r="AV79" s="20">
        <f>JRC_EU28_CFENE!AV79-UK_CFENE!AU79</f>
        <v>250304.38888192948</v>
      </c>
      <c r="AW79" s="20">
        <f>JRC_EU28_CFENE!AW79-UK_CFENE!AV79</f>
        <v>252192.23243586472</v>
      </c>
      <c r="AX79" s="20">
        <f>JRC_EU28_CFENE!AX79-UK_CFENE!AW79</f>
        <v>254400.69233361393</v>
      </c>
      <c r="AY79" s="20">
        <f>JRC_EU28_CFENE!AY79-UK_CFENE!AX79</f>
        <v>256622.52013081787</v>
      </c>
      <c r="AZ79" s="20">
        <f>JRC_EU28_CFENE!AZ79-UK_CFENE!AY79</f>
        <v>258401.03211753775</v>
      </c>
      <c r="BA79" s="20">
        <f>JRC_EU28_CFENE!BA79-UK_CFENE!AZ79</f>
        <v>260525.17020013748</v>
      </c>
      <c r="BB79" s="21">
        <f>JRC_EU28_CFENE!BB79-UK_CFENE!BA79</f>
        <v>262563.21907070669</v>
      </c>
    </row>
    <row r="80" spans="1:54" x14ac:dyDescent="0.35">
      <c r="A80" s="17" t="s">
        <v>353</v>
      </c>
      <c r="B80" s="60" t="s">
        <v>30</v>
      </c>
      <c r="C80" s="18">
        <v>7200</v>
      </c>
      <c r="D80" s="19">
        <f>JRC_EU28_CFENE!D80-UK_CFENE!C80</f>
        <v>994.2200045416273</v>
      </c>
      <c r="E80" s="20">
        <f>JRC_EU28_CFENE!E80-UK_CFENE!D80</f>
        <v>959.19942999999967</v>
      </c>
      <c r="F80" s="20">
        <f>JRC_EU28_CFENE!F80-UK_CFENE!E80</f>
        <v>1007.8001199999999</v>
      </c>
      <c r="G80" s="20">
        <f>JRC_EU28_CFENE!G80-UK_CFENE!F80</f>
        <v>1364.9977399999998</v>
      </c>
      <c r="H80" s="20">
        <f>JRC_EU28_CFENE!H80-UK_CFENE!G80</f>
        <v>1515.3010099999992</v>
      </c>
      <c r="I80" s="20">
        <f>JRC_EU28_CFENE!I80-UK_CFENE!H80</f>
        <v>1359.6304637567971</v>
      </c>
      <c r="J80" s="20">
        <f>JRC_EU28_CFENE!J80-UK_CFENE!I80</f>
        <v>1544.0984799999999</v>
      </c>
      <c r="K80" s="20">
        <f>JRC_EU28_CFENE!K80-UK_CFENE!J80</f>
        <v>1702.6006299999999</v>
      </c>
      <c r="L80" s="20">
        <f>JRC_EU28_CFENE!L80-UK_CFENE!K80</f>
        <v>2242.1003599999995</v>
      </c>
      <c r="M80" s="20">
        <f>JRC_EU28_CFENE!M80-UK_CFENE!L80</f>
        <v>2464.0995000000003</v>
      </c>
      <c r="N80" s="20">
        <f>JRC_EU28_CFENE!N80-UK_CFENE!M80</f>
        <v>2658.617602125988</v>
      </c>
      <c r="O80" s="20">
        <f>JRC_EU28_CFENE!O80-UK_CFENE!N80</f>
        <v>2765.0946568625591</v>
      </c>
      <c r="P80" s="20">
        <f>JRC_EU28_CFENE!P80-UK_CFENE!O80</f>
        <v>2705.3351243660281</v>
      </c>
      <c r="Q80" s="20">
        <f>JRC_EU28_CFENE!Q80-UK_CFENE!P80</f>
        <v>3018.3429832913689</v>
      </c>
      <c r="R80" s="20">
        <f>JRC_EU28_CFENE!R80-UK_CFENE!Q80</f>
        <v>3238.5114020650121</v>
      </c>
      <c r="S80" s="20">
        <f>JRC_EU28_CFENE!S80-UK_CFENE!R80</f>
        <v>3318.1665267068843</v>
      </c>
      <c r="T80" s="20">
        <f>JRC_EU28_CFENE!T80-UK_CFENE!S80</f>
        <v>3369.5077868902108</v>
      </c>
      <c r="U80" s="20">
        <f>JRC_EU28_CFENE!U80-UK_CFENE!T80</f>
        <v>3404.2631188588989</v>
      </c>
      <c r="V80" s="20">
        <f>JRC_EU28_CFENE!V80-UK_CFENE!U80</f>
        <v>3259.0479848190794</v>
      </c>
      <c r="W80" s="20">
        <f>JRC_EU28_CFENE!W80-UK_CFENE!V80</f>
        <v>3195.2336382797603</v>
      </c>
      <c r="X80" s="20">
        <f>JRC_EU28_CFENE!X80-UK_CFENE!W80</f>
        <v>3155.9854616437688</v>
      </c>
      <c r="Y80" s="20">
        <f>JRC_EU28_CFENE!Y80-UK_CFENE!X80</f>
        <v>3169.9538635570625</v>
      </c>
      <c r="Z80" s="20">
        <f>JRC_EU28_CFENE!Z80-UK_CFENE!Y80</f>
        <v>3133.4950977560156</v>
      </c>
      <c r="AA80" s="20">
        <f>JRC_EU28_CFENE!AA80-UK_CFENE!Z80</f>
        <v>3082.4220184787846</v>
      </c>
      <c r="AB80" s="20">
        <f>JRC_EU28_CFENE!AB80-UK_CFENE!AA80</f>
        <v>3066.6710553807029</v>
      </c>
      <c r="AC80" s="20">
        <f>JRC_EU28_CFENE!AC80-UK_CFENE!AB80</f>
        <v>3067.1534288076296</v>
      </c>
      <c r="AD80" s="20">
        <f>JRC_EU28_CFENE!AD80-UK_CFENE!AC80</f>
        <v>3096.5696857292564</v>
      </c>
      <c r="AE80" s="20">
        <f>JRC_EU28_CFENE!AE80-UK_CFENE!AD80</f>
        <v>3104.4152975809611</v>
      </c>
      <c r="AF80" s="20">
        <f>JRC_EU28_CFENE!AF80-UK_CFENE!AE80</f>
        <v>3132.4954408023291</v>
      </c>
      <c r="AG80" s="20">
        <f>JRC_EU28_CFENE!AG80-UK_CFENE!AF80</f>
        <v>3137.4738451849521</v>
      </c>
      <c r="AH80" s="20">
        <f>JRC_EU28_CFENE!AH80-UK_CFENE!AG80</f>
        <v>3097.5357231951289</v>
      </c>
      <c r="AI80" s="20">
        <f>JRC_EU28_CFENE!AI80-UK_CFENE!AH80</f>
        <v>3102.2257555532524</v>
      </c>
      <c r="AJ80" s="20">
        <f>JRC_EU28_CFENE!AJ80-UK_CFENE!AI80</f>
        <v>3090.0390413649279</v>
      </c>
      <c r="AK80" s="20">
        <f>JRC_EU28_CFENE!AK80-UK_CFENE!AJ80</f>
        <v>3087.3119216449427</v>
      </c>
      <c r="AL80" s="20">
        <f>JRC_EU28_CFENE!AL80-UK_CFENE!AK80</f>
        <v>3061.7631540898419</v>
      </c>
      <c r="AM80" s="20">
        <f>JRC_EU28_CFENE!AM80-UK_CFENE!AL80</f>
        <v>3035.8171314265742</v>
      </c>
      <c r="AN80" s="20">
        <f>JRC_EU28_CFENE!AN80-UK_CFENE!AM80</f>
        <v>3037.2408146778116</v>
      </c>
      <c r="AO80" s="20">
        <f>JRC_EU28_CFENE!AO80-UK_CFENE!AN80</f>
        <v>3035.2248597218518</v>
      </c>
      <c r="AP80" s="20">
        <f>JRC_EU28_CFENE!AP80-UK_CFENE!AO80</f>
        <v>3017.9019425804227</v>
      </c>
      <c r="AQ80" s="20">
        <f>JRC_EU28_CFENE!AQ80-UK_CFENE!AP80</f>
        <v>3026.6148011981586</v>
      </c>
      <c r="AR80" s="20">
        <f>JRC_EU28_CFENE!AR80-UK_CFENE!AQ80</f>
        <v>3037.2739984757504</v>
      </c>
      <c r="AS80" s="20">
        <f>JRC_EU28_CFENE!AS80-UK_CFENE!AR80</f>
        <v>3056.9869115971101</v>
      </c>
      <c r="AT80" s="20">
        <f>JRC_EU28_CFENE!AT80-UK_CFENE!AS80</f>
        <v>3085.863972223116</v>
      </c>
      <c r="AU80" s="20">
        <f>JRC_EU28_CFENE!AU80-UK_CFENE!AT80</f>
        <v>3079.2985174284763</v>
      </c>
      <c r="AV80" s="20">
        <f>JRC_EU28_CFENE!AV80-UK_CFENE!AU80</f>
        <v>3074.7117270527888</v>
      </c>
      <c r="AW80" s="20">
        <f>JRC_EU28_CFENE!AW80-UK_CFENE!AV80</f>
        <v>3062.7776528455674</v>
      </c>
      <c r="AX80" s="20">
        <f>JRC_EU28_CFENE!AX80-UK_CFENE!AW80</f>
        <v>3045.3488765721781</v>
      </c>
      <c r="AY80" s="20">
        <f>JRC_EU28_CFENE!AY80-UK_CFENE!AX80</f>
        <v>2944.4588737802464</v>
      </c>
      <c r="AZ80" s="20">
        <f>JRC_EU28_CFENE!AZ80-UK_CFENE!AY80</f>
        <v>2919.8314545819685</v>
      </c>
      <c r="BA80" s="20">
        <f>JRC_EU28_CFENE!BA80-UK_CFENE!AZ80</f>
        <v>2872.203031679494</v>
      </c>
      <c r="BB80" s="21">
        <f>JRC_EU28_CFENE!BB80-UK_CFENE!BA80</f>
        <v>2764.5969053912977</v>
      </c>
    </row>
    <row r="81" spans="1:54" x14ac:dyDescent="0.35">
      <c r="A81" s="22" t="s">
        <v>354</v>
      </c>
      <c r="B81" s="61"/>
      <c r="C81" s="23" t="s">
        <v>355</v>
      </c>
      <c r="D81" s="24">
        <f>JRC_EU28_CFENE!D81-UK_CFENE!C81</f>
        <v>781.83823785956281</v>
      </c>
      <c r="E81" s="25">
        <f>JRC_EU28_CFENE!E81-UK_CFENE!D81</f>
        <v>695.59339999999975</v>
      </c>
      <c r="F81" s="25">
        <f>JRC_EU28_CFENE!F81-UK_CFENE!E81</f>
        <v>718.29973000000007</v>
      </c>
      <c r="G81" s="25">
        <f>JRC_EU28_CFENE!G81-UK_CFENE!F81</f>
        <v>824.29751999999996</v>
      </c>
      <c r="H81" s="25">
        <f>JRC_EU28_CFENE!H81-UK_CFENE!G81</f>
        <v>927.09340999999972</v>
      </c>
      <c r="I81" s="25">
        <f>JRC_EU28_CFENE!I81-UK_CFENE!H81</f>
        <v>912.36756495655084</v>
      </c>
      <c r="J81" s="25">
        <f>JRC_EU28_CFENE!J81-UK_CFENE!I81</f>
        <v>1045.4987599999997</v>
      </c>
      <c r="K81" s="25">
        <f>JRC_EU28_CFENE!K81-UK_CFENE!J81</f>
        <v>988.38655000000006</v>
      </c>
      <c r="L81" s="25">
        <f>JRC_EU28_CFENE!L81-UK_CFENE!K81</f>
        <v>1944.29243</v>
      </c>
      <c r="M81" s="25">
        <f>JRC_EU28_CFENE!M81-UK_CFENE!L81</f>
        <v>2027.1919799999994</v>
      </c>
      <c r="N81" s="25">
        <f>JRC_EU28_CFENE!N81-UK_CFENE!M81</f>
        <v>2183.2187743834106</v>
      </c>
      <c r="O81" s="25">
        <f>JRC_EU28_CFENE!O81-UK_CFENE!N81</f>
        <v>2176.3637105395273</v>
      </c>
      <c r="P81" s="25">
        <f>JRC_EU28_CFENE!P81-UK_CFENE!O81</f>
        <v>2105.2350784963346</v>
      </c>
      <c r="Q81" s="25">
        <f>JRC_EU28_CFENE!Q81-UK_CFENE!P81</f>
        <v>2202.9707853028312</v>
      </c>
      <c r="R81" s="25">
        <f>JRC_EU28_CFENE!R81-UK_CFENE!Q81</f>
        <v>2401.8820106014218</v>
      </c>
      <c r="S81" s="25">
        <f>JRC_EU28_CFENE!S81-UK_CFENE!R81</f>
        <v>2480.3664968559892</v>
      </c>
      <c r="T81" s="25">
        <f>JRC_EU28_CFENE!T81-UK_CFENE!S81</f>
        <v>2525.9463193131969</v>
      </c>
      <c r="U81" s="25">
        <f>JRC_EU28_CFENE!U81-UK_CFENE!T81</f>
        <v>2536.4205418848123</v>
      </c>
      <c r="V81" s="25">
        <f>JRC_EU28_CFENE!V81-UK_CFENE!U81</f>
        <v>2423.1054887568916</v>
      </c>
      <c r="W81" s="25">
        <f>JRC_EU28_CFENE!W81-UK_CFENE!V81</f>
        <v>2374.1436339913107</v>
      </c>
      <c r="X81" s="25">
        <f>JRC_EU28_CFENE!X81-UK_CFENE!W81</f>
        <v>2347.5464085764966</v>
      </c>
      <c r="Y81" s="25">
        <f>JRC_EU28_CFENE!Y81-UK_CFENE!X81</f>
        <v>2354.3323962074282</v>
      </c>
      <c r="Z81" s="25">
        <f>JRC_EU28_CFENE!Z81-UK_CFENE!Y81</f>
        <v>2322.7895178957383</v>
      </c>
      <c r="AA81" s="25">
        <f>JRC_EU28_CFENE!AA81-UK_CFENE!Z81</f>
        <v>2288.0804621749062</v>
      </c>
      <c r="AB81" s="25">
        <f>JRC_EU28_CFENE!AB81-UK_CFENE!AA81</f>
        <v>2281.2403321672032</v>
      </c>
      <c r="AC81" s="25">
        <f>JRC_EU28_CFENE!AC81-UK_CFENE!AB81</f>
        <v>2280.3319875805896</v>
      </c>
      <c r="AD81" s="25">
        <f>JRC_EU28_CFENE!AD81-UK_CFENE!AC81</f>
        <v>2301.9226624463981</v>
      </c>
      <c r="AE81" s="25">
        <f>JRC_EU28_CFENE!AE81-UK_CFENE!AD81</f>
        <v>2309.8369918259559</v>
      </c>
      <c r="AF81" s="25">
        <f>JRC_EU28_CFENE!AF81-UK_CFENE!AE81</f>
        <v>2334.4307763102224</v>
      </c>
      <c r="AG81" s="25">
        <f>JRC_EU28_CFENE!AG81-UK_CFENE!AF81</f>
        <v>2343.340039571342</v>
      </c>
      <c r="AH81" s="25">
        <f>JRC_EU28_CFENE!AH81-UK_CFENE!AG81</f>
        <v>2328.519124231324</v>
      </c>
      <c r="AI81" s="25">
        <f>JRC_EU28_CFENE!AI81-UK_CFENE!AH81</f>
        <v>2336.0669169180624</v>
      </c>
      <c r="AJ81" s="25">
        <f>JRC_EU28_CFENE!AJ81-UK_CFENE!AI81</f>
        <v>2318.3195660093079</v>
      </c>
      <c r="AK81" s="25">
        <f>JRC_EU28_CFENE!AK81-UK_CFENE!AJ81</f>
        <v>2319.7361055267538</v>
      </c>
      <c r="AL81" s="25">
        <f>JRC_EU28_CFENE!AL81-UK_CFENE!AK81</f>
        <v>2297.5299199762726</v>
      </c>
      <c r="AM81" s="25">
        <f>JRC_EU28_CFENE!AM81-UK_CFENE!AL81</f>
        <v>2268.1974547654472</v>
      </c>
      <c r="AN81" s="25">
        <f>JRC_EU28_CFENE!AN81-UK_CFENE!AM81</f>
        <v>2265.2345778693661</v>
      </c>
      <c r="AO81" s="25">
        <f>JRC_EU28_CFENE!AO81-UK_CFENE!AN81</f>
        <v>2257.4997410267488</v>
      </c>
      <c r="AP81" s="25">
        <f>JRC_EU28_CFENE!AP81-UK_CFENE!AO81</f>
        <v>2240.1100959483579</v>
      </c>
      <c r="AQ81" s="25">
        <f>JRC_EU28_CFENE!AQ81-UK_CFENE!AP81</f>
        <v>2240.6938095330397</v>
      </c>
      <c r="AR81" s="25">
        <f>JRC_EU28_CFENE!AR81-UK_CFENE!AQ81</f>
        <v>2236.5801661371302</v>
      </c>
      <c r="AS81" s="25">
        <f>JRC_EU28_CFENE!AS81-UK_CFENE!AR81</f>
        <v>2241.2027019713273</v>
      </c>
      <c r="AT81" s="25">
        <f>JRC_EU28_CFENE!AT81-UK_CFENE!AS81</f>
        <v>2253.2625431904826</v>
      </c>
      <c r="AU81" s="25">
        <f>JRC_EU28_CFENE!AU81-UK_CFENE!AT81</f>
        <v>2230.7043813618266</v>
      </c>
      <c r="AV81" s="25">
        <f>JRC_EU28_CFENE!AV81-UK_CFENE!AU81</f>
        <v>2219.1925952846423</v>
      </c>
      <c r="AW81" s="25">
        <f>JRC_EU28_CFENE!AW81-UK_CFENE!AV81</f>
        <v>2203.3288422678356</v>
      </c>
      <c r="AX81" s="25">
        <f>JRC_EU28_CFENE!AX81-UK_CFENE!AW81</f>
        <v>2187.7880199536535</v>
      </c>
      <c r="AY81" s="25">
        <f>JRC_EU28_CFENE!AY81-UK_CFENE!AX81</f>
        <v>2106.8458134189864</v>
      </c>
      <c r="AZ81" s="25">
        <f>JRC_EU28_CFENE!AZ81-UK_CFENE!AY81</f>
        <v>2082.8884080860198</v>
      </c>
      <c r="BA81" s="25">
        <f>JRC_EU28_CFENE!BA81-UK_CFENE!AZ81</f>
        <v>2043.7154166930659</v>
      </c>
      <c r="BB81" s="26">
        <f>JRC_EU28_CFENE!BB81-UK_CFENE!BA81</f>
        <v>1966.3794166857995</v>
      </c>
    </row>
    <row r="82" spans="1:54" x14ac:dyDescent="0.35">
      <c r="A82" s="22" t="s">
        <v>356</v>
      </c>
      <c r="B82" s="61"/>
      <c r="C82" s="23" t="s">
        <v>357</v>
      </c>
      <c r="D82" s="24">
        <f>JRC_EU28_CFENE!D82-UK_CFENE!C82</f>
        <v>212.38176668206452</v>
      </c>
      <c r="E82" s="25">
        <f>JRC_EU28_CFENE!E82-UK_CFENE!D82</f>
        <v>263.60602999999992</v>
      </c>
      <c r="F82" s="25">
        <f>JRC_EU28_CFENE!F82-UK_CFENE!E82</f>
        <v>289.50038999999992</v>
      </c>
      <c r="G82" s="25">
        <f>JRC_EU28_CFENE!G82-UK_CFENE!F82</f>
        <v>540.70021999999994</v>
      </c>
      <c r="H82" s="25">
        <f>JRC_EU28_CFENE!H82-UK_CFENE!G82</f>
        <v>588.20759999999984</v>
      </c>
      <c r="I82" s="25">
        <f>JRC_EU28_CFENE!I82-UK_CFENE!H82</f>
        <v>447.26289880024609</v>
      </c>
      <c r="J82" s="25">
        <f>JRC_EU28_CFENE!J82-UK_CFENE!I82</f>
        <v>498.59971999999993</v>
      </c>
      <c r="K82" s="25">
        <f>JRC_EU28_CFENE!K82-UK_CFENE!J82</f>
        <v>714.21407999999997</v>
      </c>
      <c r="L82" s="25">
        <f>JRC_EU28_CFENE!L82-UK_CFENE!K82</f>
        <v>297.80793000000006</v>
      </c>
      <c r="M82" s="25">
        <f>JRC_EU28_CFENE!M82-UK_CFENE!L82</f>
        <v>436.90751999999998</v>
      </c>
      <c r="N82" s="25">
        <f>JRC_EU28_CFENE!N82-UK_CFENE!M82</f>
        <v>475.39882774257694</v>
      </c>
      <c r="O82" s="25">
        <f>JRC_EU28_CFENE!O82-UK_CFENE!N82</f>
        <v>588.73094632303105</v>
      </c>
      <c r="P82" s="25">
        <f>JRC_EU28_CFENE!P82-UK_CFENE!O82</f>
        <v>600.10004586969353</v>
      </c>
      <c r="Q82" s="25">
        <f>JRC_EU28_CFENE!Q82-UK_CFENE!P82</f>
        <v>815.37219798853664</v>
      </c>
      <c r="R82" s="25">
        <f>JRC_EU28_CFENE!R82-UK_CFENE!Q82</f>
        <v>836.62939146358997</v>
      </c>
      <c r="S82" s="25">
        <f>JRC_EU28_CFENE!S82-UK_CFENE!R82</f>
        <v>837.80002985089561</v>
      </c>
      <c r="T82" s="25">
        <f>JRC_EU28_CFENE!T82-UK_CFENE!S82</f>
        <v>843.56146757701333</v>
      </c>
      <c r="U82" s="25">
        <f>JRC_EU28_CFENE!U82-UK_CFENE!T82</f>
        <v>867.84257697408702</v>
      </c>
      <c r="V82" s="25">
        <f>JRC_EU28_CFENE!V82-UK_CFENE!U82</f>
        <v>835.94249606218875</v>
      </c>
      <c r="W82" s="25">
        <f>JRC_EU28_CFENE!W82-UK_CFENE!V82</f>
        <v>821.09000428844968</v>
      </c>
      <c r="X82" s="25">
        <f>JRC_EU28_CFENE!X82-UK_CFENE!W82</f>
        <v>808.43905306727333</v>
      </c>
      <c r="Y82" s="25">
        <f>JRC_EU28_CFENE!Y82-UK_CFENE!X82</f>
        <v>815.62146734963289</v>
      </c>
      <c r="Z82" s="25">
        <f>JRC_EU28_CFENE!Z82-UK_CFENE!Y82</f>
        <v>810.70557986027779</v>
      </c>
      <c r="AA82" s="25">
        <f>JRC_EU28_CFENE!AA82-UK_CFENE!Z82</f>
        <v>794.34155630387909</v>
      </c>
      <c r="AB82" s="25">
        <f>JRC_EU28_CFENE!AB82-UK_CFENE!AA82</f>
        <v>785.43072321350041</v>
      </c>
      <c r="AC82" s="25">
        <f>JRC_EU28_CFENE!AC82-UK_CFENE!AB82</f>
        <v>786.82144122704051</v>
      </c>
      <c r="AD82" s="25">
        <f>JRC_EU28_CFENE!AD82-UK_CFENE!AC82</f>
        <v>794.64702328285819</v>
      </c>
      <c r="AE82" s="25">
        <f>JRC_EU28_CFENE!AE82-UK_CFENE!AD82</f>
        <v>794.57830575500577</v>
      </c>
      <c r="AF82" s="25">
        <f>JRC_EU28_CFENE!AF82-UK_CFENE!AE82</f>
        <v>798.06466449210734</v>
      </c>
      <c r="AG82" s="25">
        <f>JRC_EU28_CFENE!AG82-UK_CFENE!AF82</f>
        <v>794.13380561360964</v>
      </c>
      <c r="AH82" s="25">
        <f>JRC_EU28_CFENE!AH82-UK_CFENE!AG82</f>
        <v>769.01659896380556</v>
      </c>
      <c r="AI82" s="25">
        <f>JRC_EU28_CFENE!AI82-UK_CFENE!AH82</f>
        <v>766.15883863519025</v>
      </c>
      <c r="AJ82" s="25">
        <f>JRC_EU28_CFENE!AJ82-UK_CFENE!AI82</f>
        <v>771.71947535562049</v>
      </c>
      <c r="AK82" s="25">
        <f>JRC_EU28_CFENE!AK82-UK_CFENE!AJ82</f>
        <v>767.57581611818978</v>
      </c>
      <c r="AL82" s="25">
        <f>JRC_EU28_CFENE!AL82-UK_CFENE!AK82</f>
        <v>764.23323411356887</v>
      </c>
      <c r="AM82" s="25">
        <f>JRC_EU28_CFENE!AM82-UK_CFENE!AL82</f>
        <v>767.61967666112605</v>
      </c>
      <c r="AN82" s="25">
        <f>JRC_EU28_CFENE!AN82-UK_CFENE!AM82</f>
        <v>772.00623680844524</v>
      </c>
      <c r="AO82" s="25">
        <f>JRC_EU28_CFENE!AO82-UK_CFENE!AN82</f>
        <v>777.72511869510311</v>
      </c>
      <c r="AP82" s="25">
        <f>JRC_EU28_CFENE!AP82-UK_CFENE!AO82</f>
        <v>777.7918466320649</v>
      </c>
      <c r="AQ82" s="25">
        <f>JRC_EU28_CFENE!AQ82-UK_CFENE!AP82</f>
        <v>785.92099166511775</v>
      </c>
      <c r="AR82" s="25">
        <f>JRC_EU28_CFENE!AR82-UK_CFENE!AQ82</f>
        <v>800.69383233862004</v>
      </c>
      <c r="AS82" s="25">
        <f>JRC_EU28_CFENE!AS82-UK_CFENE!AR82</f>
        <v>815.78420962578184</v>
      </c>
      <c r="AT82" s="25">
        <f>JRC_EU28_CFENE!AT82-UK_CFENE!AS82</f>
        <v>832.60142903263409</v>
      </c>
      <c r="AU82" s="25">
        <f>JRC_EU28_CFENE!AU82-UK_CFENE!AT82</f>
        <v>848.59413606664975</v>
      </c>
      <c r="AV82" s="25">
        <f>JRC_EU28_CFENE!AV82-UK_CFENE!AU82</f>
        <v>855.51913176814605</v>
      </c>
      <c r="AW82" s="25">
        <f>JRC_EU28_CFENE!AW82-UK_CFENE!AV82</f>
        <v>859.44881057773273</v>
      </c>
      <c r="AX82" s="25">
        <f>JRC_EU28_CFENE!AX82-UK_CFENE!AW82</f>
        <v>857.56085661852455</v>
      </c>
      <c r="AY82" s="25">
        <f>JRC_EU28_CFENE!AY82-UK_CFENE!AX82</f>
        <v>837.61306036126086</v>
      </c>
      <c r="AZ82" s="25">
        <f>JRC_EU28_CFENE!AZ82-UK_CFENE!AY82</f>
        <v>836.94304649594801</v>
      </c>
      <c r="BA82" s="25">
        <f>JRC_EU28_CFENE!BA82-UK_CFENE!AZ82</f>
        <v>828.48761498642796</v>
      </c>
      <c r="BB82" s="26">
        <f>JRC_EU28_CFENE!BB82-UK_CFENE!BA82</f>
        <v>798.21748870549811</v>
      </c>
    </row>
    <row r="83" spans="1:54" x14ac:dyDescent="0.35">
      <c r="A83" s="17" t="s">
        <v>7</v>
      </c>
      <c r="B83" s="60" t="s">
        <v>31</v>
      </c>
      <c r="C83" s="18" t="s">
        <v>358</v>
      </c>
      <c r="D83" s="19">
        <f>JRC_EU28_CFENE!D83-UK_CFENE!C83</f>
        <v>0</v>
      </c>
      <c r="E83" s="20">
        <f>JRC_EU28_CFENE!E83-UK_CFENE!D83</f>
        <v>0</v>
      </c>
      <c r="F83" s="20">
        <f>JRC_EU28_CFENE!F83-UK_CFENE!E83</f>
        <v>0</v>
      </c>
      <c r="G83" s="20">
        <f>JRC_EU28_CFENE!G83-UK_CFENE!F83</f>
        <v>0</v>
      </c>
      <c r="H83" s="20">
        <f>JRC_EU28_CFENE!H83-UK_CFENE!G83</f>
        <v>0</v>
      </c>
      <c r="I83" s="20">
        <f>JRC_EU28_CFENE!I83-UK_CFENE!H83</f>
        <v>0</v>
      </c>
      <c r="J83" s="20">
        <f>JRC_EU28_CFENE!J83-UK_CFENE!I83</f>
        <v>0</v>
      </c>
      <c r="K83" s="20">
        <f>JRC_EU28_CFENE!K83-UK_CFENE!J83</f>
        <v>0</v>
      </c>
      <c r="L83" s="20">
        <f>JRC_EU28_CFENE!L83-UK_CFENE!K83</f>
        <v>0</v>
      </c>
      <c r="M83" s="20">
        <f>JRC_EU28_CFENE!M83-UK_CFENE!L83</f>
        <v>0</v>
      </c>
      <c r="N83" s="20">
        <f>JRC_EU28_CFENE!N83-UK_CFENE!M83</f>
        <v>0</v>
      </c>
      <c r="O83" s="20">
        <f>JRC_EU28_CFENE!O83-UK_CFENE!N83</f>
        <v>0</v>
      </c>
      <c r="P83" s="20">
        <f>JRC_EU28_CFENE!P83-UK_CFENE!O83</f>
        <v>0</v>
      </c>
      <c r="Q83" s="20">
        <f>JRC_EU28_CFENE!Q83-UK_CFENE!P83</f>
        <v>0</v>
      </c>
      <c r="R83" s="20">
        <f>JRC_EU28_CFENE!R83-UK_CFENE!Q83</f>
        <v>0</v>
      </c>
      <c r="S83" s="20">
        <f>JRC_EU28_CFENE!S83-UK_CFENE!R83</f>
        <v>0</v>
      </c>
      <c r="T83" s="20">
        <f>JRC_EU28_CFENE!T83-UK_CFENE!S83</f>
        <v>1.0922569222551873E-2</v>
      </c>
      <c r="U83" s="20">
        <f>JRC_EU28_CFENE!U83-UK_CFENE!T83</f>
        <v>2.7522977099381923E-2</v>
      </c>
      <c r="V83" s="20">
        <f>JRC_EU28_CFENE!V83-UK_CFENE!U83</f>
        <v>5.1913125993241868E-2</v>
      </c>
      <c r="W83" s="20">
        <f>JRC_EU28_CFENE!W83-UK_CFENE!V83</f>
        <v>0.10132293408541897</v>
      </c>
      <c r="X83" s="20">
        <f>JRC_EU28_CFENE!X83-UK_CFENE!W83</f>
        <v>0.25120443771629131</v>
      </c>
      <c r="Y83" s="20">
        <f>JRC_EU28_CFENE!Y83-UK_CFENE!X83</f>
        <v>0.33720504190785672</v>
      </c>
      <c r="Z83" s="20">
        <f>JRC_EU28_CFENE!Z83-UK_CFENE!Y83</f>
        <v>0.35999886366611056</v>
      </c>
      <c r="AA83" s="20">
        <f>JRC_EU28_CFENE!AA83-UK_CFENE!Z83</f>
        <v>0.37878204470651061</v>
      </c>
      <c r="AB83" s="20">
        <f>JRC_EU28_CFENE!AB83-UK_CFENE!AA83</f>
        <v>0.39338450515850243</v>
      </c>
      <c r="AC83" s="20">
        <f>JRC_EU28_CFENE!AC83-UK_CFENE!AB83</f>
        <v>0.40226972399262007</v>
      </c>
      <c r="AD83" s="20">
        <f>JRC_EU28_CFENE!AD83-UK_CFENE!AC83</f>
        <v>0.4057514466769247</v>
      </c>
      <c r="AE83" s="20">
        <f>JRC_EU28_CFENE!AE83-UK_CFENE!AD83</f>
        <v>0.40453908767300251</v>
      </c>
      <c r="AF83" s="20">
        <f>JRC_EU28_CFENE!AF83-UK_CFENE!AE83</f>
        <v>0.40255032634595811</v>
      </c>
      <c r="AG83" s="20">
        <f>JRC_EU28_CFENE!AG83-UK_CFENE!AF83</f>
        <v>0.51958827094974558</v>
      </c>
      <c r="AH83" s="20">
        <f>JRC_EU28_CFENE!AH83-UK_CFENE!AG83</f>
        <v>5.062698267109738</v>
      </c>
      <c r="AI83" s="20">
        <f>JRC_EU28_CFENE!AI83-UK_CFENE!AH83</f>
        <v>19.516233995543804</v>
      </c>
      <c r="AJ83" s="20">
        <f>JRC_EU28_CFENE!AJ83-UK_CFENE!AI83</f>
        <v>46.299348695560283</v>
      </c>
      <c r="AK83" s="20">
        <f>JRC_EU28_CFENE!AK83-UK_CFENE!AJ83</f>
        <v>87.992887628677735</v>
      </c>
      <c r="AL83" s="20">
        <f>JRC_EU28_CFENE!AL83-UK_CFENE!AK83</f>
        <v>146.44446167419628</v>
      </c>
      <c r="AM83" s="20">
        <f>JRC_EU28_CFENE!AM83-UK_CFENE!AL83</f>
        <v>223.54869000449818</v>
      </c>
      <c r="AN83" s="20">
        <f>JRC_EU28_CFENE!AN83-UK_CFENE!AM83</f>
        <v>319.92307247802654</v>
      </c>
      <c r="AO83" s="20">
        <f>JRC_EU28_CFENE!AO83-UK_CFENE!AN83</f>
        <v>436.90250846294219</v>
      </c>
      <c r="AP83" s="20">
        <f>JRC_EU28_CFENE!AP83-UK_CFENE!AO83</f>
        <v>572.13289729662802</v>
      </c>
      <c r="AQ83" s="20">
        <f>JRC_EU28_CFENE!AQ83-UK_CFENE!AP83</f>
        <v>726.56293517331767</v>
      </c>
      <c r="AR83" s="20">
        <f>JRC_EU28_CFENE!AR83-UK_CFENE!AQ83</f>
        <v>901.25504454119016</v>
      </c>
      <c r="AS83" s="20">
        <f>JRC_EU28_CFENE!AS83-UK_CFENE!AR83</f>
        <v>1097.5344004524625</v>
      </c>
      <c r="AT83" s="20">
        <f>JRC_EU28_CFENE!AT83-UK_CFENE!AS83</f>
        <v>1315.1962124501299</v>
      </c>
      <c r="AU83" s="20">
        <f>JRC_EU28_CFENE!AU83-UK_CFENE!AT83</f>
        <v>1551.729830837503</v>
      </c>
      <c r="AV83" s="20">
        <f>JRC_EU28_CFENE!AV83-UK_CFENE!AU83</f>
        <v>1809.0319643109808</v>
      </c>
      <c r="AW83" s="20">
        <f>JRC_EU28_CFENE!AW83-UK_CFENE!AV83</f>
        <v>2084.7338560462395</v>
      </c>
      <c r="AX83" s="20">
        <f>JRC_EU28_CFENE!AX83-UK_CFENE!AW83</f>
        <v>2378.9025707380233</v>
      </c>
      <c r="AY83" s="20">
        <f>JRC_EU28_CFENE!AY83-UK_CFENE!AX83</f>
        <v>2697.282323405695</v>
      </c>
      <c r="AZ83" s="20">
        <f>JRC_EU28_CFENE!AZ83-UK_CFENE!AY83</f>
        <v>3028.595280585464</v>
      </c>
      <c r="BA83" s="20">
        <f>JRC_EU28_CFENE!BA83-UK_CFENE!AZ83</f>
        <v>3422.4914738747484</v>
      </c>
      <c r="BB83" s="21">
        <f>JRC_EU28_CFENE!BB83-UK_CFENE!BA83</f>
        <v>3789.7709097063835</v>
      </c>
    </row>
    <row r="84" spans="1:54" x14ac:dyDescent="0.35">
      <c r="A84" s="37" t="s">
        <v>359</v>
      </c>
      <c r="B84" s="62"/>
      <c r="C84" s="38" t="s">
        <v>360</v>
      </c>
      <c r="D84" s="39">
        <f>JRC_EU28_CFENE!D84-UK_CFENE!C84</f>
        <v>0</v>
      </c>
      <c r="E84" s="40">
        <f>JRC_EU28_CFENE!E84-UK_CFENE!D84</f>
        <v>0</v>
      </c>
      <c r="F84" s="40">
        <f>JRC_EU28_CFENE!F84-UK_CFENE!E84</f>
        <v>0</v>
      </c>
      <c r="G84" s="40">
        <f>JRC_EU28_CFENE!G84-UK_CFENE!F84</f>
        <v>0</v>
      </c>
      <c r="H84" s="40">
        <f>JRC_EU28_CFENE!H84-UK_CFENE!G84</f>
        <v>0</v>
      </c>
      <c r="I84" s="40">
        <f>JRC_EU28_CFENE!I84-UK_CFENE!H84</f>
        <v>0</v>
      </c>
      <c r="J84" s="40">
        <f>JRC_EU28_CFENE!J84-UK_CFENE!I84</f>
        <v>0</v>
      </c>
      <c r="K84" s="40">
        <f>JRC_EU28_CFENE!K84-UK_CFENE!J84</f>
        <v>0</v>
      </c>
      <c r="L84" s="40">
        <f>JRC_EU28_CFENE!L84-UK_CFENE!K84</f>
        <v>0</v>
      </c>
      <c r="M84" s="40">
        <f>JRC_EU28_CFENE!M84-UK_CFENE!L84</f>
        <v>0</v>
      </c>
      <c r="N84" s="40">
        <f>JRC_EU28_CFENE!N84-UK_CFENE!M84</f>
        <v>0</v>
      </c>
      <c r="O84" s="40">
        <f>JRC_EU28_CFENE!O84-UK_CFENE!N84</f>
        <v>0</v>
      </c>
      <c r="P84" s="40">
        <f>JRC_EU28_CFENE!P84-UK_CFENE!O84</f>
        <v>0</v>
      </c>
      <c r="Q84" s="40">
        <f>JRC_EU28_CFENE!Q84-UK_CFENE!P84</f>
        <v>0</v>
      </c>
      <c r="R84" s="40">
        <f>JRC_EU28_CFENE!R84-UK_CFENE!Q84</f>
        <v>0</v>
      </c>
      <c r="S84" s="40">
        <f>JRC_EU28_CFENE!S84-UK_CFENE!R84</f>
        <v>0</v>
      </c>
      <c r="T84" s="40">
        <f>JRC_EU28_CFENE!T84-UK_CFENE!S84</f>
        <v>5.6669543711658065E-3</v>
      </c>
      <c r="U84" s="40">
        <f>JRC_EU28_CFENE!U84-UK_CFENE!T84</f>
        <v>2.6709059362902562E-2</v>
      </c>
      <c r="V84" s="40">
        <f>JRC_EU28_CFENE!V84-UK_CFENE!U84</f>
        <v>9.5302342064844517E-2</v>
      </c>
      <c r="W84" s="40">
        <f>JRC_EU28_CFENE!W84-UK_CFENE!V84</f>
        <v>0.16384039157078203</v>
      </c>
      <c r="X84" s="40">
        <f>JRC_EU28_CFENE!X84-UK_CFENE!W84</f>
        <v>0.2751437311177477</v>
      </c>
      <c r="Y84" s="40">
        <f>JRC_EU28_CFENE!Y84-UK_CFENE!X84</f>
        <v>0.47435790072064354</v>
      </c>
      <c r="Z84" s="40">
        <f>JRC_EU28_CFENE!Z84-UK_CFENE!Y84</f>
        <v>0.81359755827585412</v>
      </c>
      <c r="AA84" s="40">
        <f>JRC_EU28_CFENE!AA84-UK_CFENE!Z84</f>
        <v>1.2335149314526093</v>
      </c>
      <c r="AB84" s="40">
        <f>JRC_EU28_CFENE!AB84-UK_CFENE!AA84</f>
        <v>1.9368546296594409</v>
      </c>
      <c r="AC84" s="40">
        <f>JRC_EU28_CFENE!AC84-UK_CFENE!AB84</f>
        <v>2.9052325571634707</v>
      </c>
      <c r="AD84" s="40">
        <f>JRC_EU28_CFENE!AD84-UK_CFENE!AC84</f>
        <v>4.5010738310359191</v>
      </c>
      <c r="AE84" s="40">
        <f>JRC_EU28_CFENE!AE84-UK_CFENE!AD84</f>
        <v>6.6432250232282879</v>
      </c>
      <c r="AF84" s="40">
        <f>JRC_EU28_CFENE!AF84-UK_CFENE!AE84</f>
        <v>9.484976818465487</v>
      </c>
      <c r="AG84" s="40">
        <f>JRC_EU28_CFENE!AG84-UK_CFENE!AF84</f>
        <v>13.373198686778089</v>
      </c>
      <c r="AH84" s="40">
        <f>JRC_EU28_CFENE!AH84-UK_CFENE!AG84</f>
        <v>18.44324697480571</v>
      </c>
      <c r="AI84" s="40">
        <f>JRC_EU28_CFENE!AI84-UK_CFENE!AH84</f>
        <v>25.168324539057114</v>
      </c>
      <c r="AJ84" s="40">
        <f>JRC_EU28_CFENE!AJ84-UK_CFENE!AI84</f>
        <v>34.227993481000169</v>
      </c>
      <c r="AK84" s="40">
        <f>JRC_EU28_CFENE!AK84-UK_CFENE!AJ84</f>
        <v>46.203131171646952</v>
      </c>
      <c r="AL84" s="40">
        <f>JRC_EU28_CFENE!AL84-UK_CFENE!AK84</f>
        <v>62.87465581129581</v>
      </c>
      <c r="AM84" s="40">
        <f>JRC_EU28_CFENE!AM84-UK_CFENE!AL84</f>
        <v>83.676010343445157</v>
      </c>
      <c r="AN84" s="40">
        <f>JRC_EU28_CFENE!AN84-UK_CFENE!AM84</f>
        <v>110.30808621681973</v>
      </c>
      <c r="AO84" s="40">
        <f>JRC_EU28_CFENE!AO84-UK_CFENE!AN84</f>
        <v>145.66706705957324</v>
      </c>
      <c r="AP84" s="40">
        <f>JRC_EU28_CFENE!AP84-UK_CFENE!AO84</f>
        <v>191.20636652658808</v>
      </c>
      <c r="AQ84" s="40">
        <f>JRC_EU28_CFENE!AQ84-UK_CFENE!AP84</f>
        <v>250.58509288524212</v>
      </c>
      <c r="AR84" s="40">
        <f>JRC_EU28_CFENE!AR84-UK_CFENE!AQ84</f>
        <v>326.63589441587237</v>
      </c>
      <c r="AS84" s="40">
        <f>JRC_EU28_CFENE!AS84-UK_CFENE!AR84</f>
        <v>423.06358505117606</v>
      </c>
      <c r="AT84" s="40">
        <f>JRC_EU28_CFENE!AT84-UK_CFENE!AS84</f>
        <v>542.90775259014583</v>
      </c>
      <c r="AU84" s="40">
        <f>JRC_EU28_CFENE!AU84-UK_CFENE!AT84</f>
        <v>692.75121549386085</v>
      </c>
      <c r="AV84" s="40">
        <f>JRC_EU28_CFENE!AV84-UK_CFENE!AU84</f>
        <v>879.67935104288711</v>
      </c>
      <c r="AW84" s="40">
        <f>JRC_EU28_CFENE!AW84-UK_CFENE!AV84</f>
        <v>1110.0486884424731</v>
      </c>
      <c r="AX84" s="40">
        <f>JRC_EU28_CFENE!AX84-UK_CFENE!AW84</f>
        <v>1391.2204835458936</v>
      </c>
      <c r="AY84" s="40">
        <f>JRC_EU28_CFENE!AY84-UK_CFENE!AX84</f>
        <v>1730.6939991319277</v>
      </c>
      <c r="AZ84" s="40">
        <f>JRC_EU28_CFENE!AZ84-UK_CFENE!AY84</f>
        <v>2135.6224397647452</v>
      </c>
      <c r="BA84" s="40">
        <f>JRC_EU28_CFENE!BA84-UK_CFENE!AZ84</f>
        <v>2607.3145783367431</v>
      </c>
      <c r="BB84" s="41">
        <f>JRC_EU28_CFENE!BB84-UK_CFENE!BA84</f>
        <v>3161.539992666681</v>
      </c>
    </row>
    <row r="85" spans="1:54" x14ac:dyDescent="0.35">
      <c r="A85" s="42" t="s">
        <v>361</v>
      </c>
      <c r="B85" s="63"/>
      <c r="C85" s="43" t="s">
        <v>362</v>
      </c>
      <c r="D85" s="44">
        <f>JRC_EU28_CFENE!D85-UK_CFENE!C85</f>
        <v>0</v>
      </c>
      <c r="E85" s="45">
        <f>JRC_EU28_CFENE!E85-UK_CFENE!D85</f>
        <v>0</v>
      </c>
      <c r="F85" s="45">
        <f>JRC_EU28_CFENE!F85-UK_CFENE!E85</f>
        <v>0</v>
      </c>
      <c r="G85" s="45">
        <f>JRC_EU28_CFENE!G85-UK_CFENE!F85</f>
        <v>0</v>
      </c>
      <c r="H85" s="45">
        <f>JRC_EU28_CFENE!H85-UK_CFENE!G85</f>
        <v>0</v>
      </c>
      <c r="I85" s="45">
        <f>JRC_EU28_CFENE!I85-UK_CFENE!H85</f>
        <v>0</v>
      </c>
      <c r="J85" s="45">
        <f>JRC_EU28_CFENE!J85-UK_CFENE!I85</f>
        <v>0</v>
      </c>
      <c r="K85" s="45">
        <f>JRC_EU28_CFENE!K85-UK_CFENE!J85</f>
        <v>0</v>
      </c>
      <c r="L85" s="45">
        <f>JRC_EU28_CFENE!L85-UK_CFENE!K85</f>
        <v>0</v>
      </c>
      <c r="M85" s="45">
        <f>JRC_EU28_CFENE!M85-UK_CFENE!L85</f>
        <v>0</v>
      </c>
      <c r="N85" s="45">
        <f>JRC_EU28_CFENE!N85-UK_CFENE!M85</f>
        <v>0</v>
      </c>
      <c r="O85" s="45">
        <f>JRC_EU28_CFENE!O85-UK_CFENE!N85</f>
        <v>0</v>
      </c>
      <c r="P85" s="45">
        <f>JRC_EU28_CFENE!P85-UK_CFENE!O85</f>
        <v>0</v>
      </c>
      <c r="Q85" s="45">
        <f>JRC_EU28_CFENE!Q85-UK_CFENE!P85</f>
        <v>0</v>
      </c>
      <c r="R85" s="45">
        <f>JRC_EU28_CFENE!R85-UK_CFENE!Q85</f>
        <v>0</v>
      </c>
      <c r="S85" s="45">
        <f>JRC_EU28_CFENE!S85-UK_CFENE!R85</f>
        <v>0</v>
      </c>
      <c r="T85" s="45">
        <f>JRC_EU28_CFENE!T85-UK_CFENE!S85</f>
        <v>0.34416447222744179</v>
      </c>
      <c r="U85" s="45">
        <f>JRC_EU28_CFENE!U85-UK_CFENE!T85</f>
        <v>0.79154163904762798</v>
      </c>
      <c r="V85" s="45">
        <f>JRC_EU28_CFENE!V85-UK_CFENE!U85</f>
        <v>1.3427845500855402</v>
      </c>
      <c r="W85" s="45">
        <f>JRC_EU28_CFENE!W85-UK_CFENE!V85</f>
        <v>2.0438876400610444</v>
      </c>
      <c r="X85" s="45">
        <f>JRC_EU28_CFENE!X85-UK_CFENE!W85</f>
        <v>3.1903224405936479</v>
      </c>
      <c r="Y85" s="45">
        <f>JRC_EU28_CFENE!Y85-UK_CFENE!X85</f>
        <v>3.5128504354655008</v>
      </c>
      <c r="Z85" s="45">
        <f>JRC_EU28_CFENE!Z85-UK_CFENE!Y85</f>
        <v>3.5565886874790507</v>
      </c>
      <c r="AA85" s="45">
        <f>JRC_EU28_CFENE!AA85-UK_CFENE!Z85</f>
        <v>3.5491454236997551</v>
      </c>
      <c r="AB85" s="45">
        <f>JRC_EU28_CFENE!AB85-UK_CFENE!AA85</f>
        <v>3.4540317311182611</v>
      </c>
      <c r="AC85" s="45">
        <f>JRC_EU28_CFENE!AC85-UK_CFENE!AB85</f>
        <v>3.3024082627902156</v>
      </c>
      <c r="AD85" s="45">
        <f>JRC_EU28_CFENE!AD85-UK_CFENE!AC85</f>
        <v>3.1296375961985889</v>
      </c>
      <c r="AE85" s="45">
        <f>JRC_EU28_CFENE!AE85-UK_CFENE!AD85</f>
        <v>2.8741566269188201</v>
      </c>
      <c r="AF85" s="45">
        <f>JRC_EU28_CFENE!AF85-UK_CFENE!AE85</f>
        <v>2.5846835158448607</v>
      </c>
      <c r="AG85" s="45">
        <f>JRC_EU28_CFENE!AG85-UK_CFENE!AF85</f>
        <v>2.5597863326829122</v>
      </c>
      <c r="AH85" s="45">
        <f>JRC_EU28_CFENE!AH85-UK_CFENE!AG85</f>
        <v>8.2450546400730378</v>
      </c>
      <c r="AI85" s="45">
        <f>JRC_EU28_CFENE!AI85-UK_CFENE!AH85</f>
        <v>23.751555877388412</v>
      </c>
      <c r="AJ85" s="45">
        <f>JRC_EU28_CFENE!AJ85-UK_CFENE!AI85</f>
        <v>48.124839072654396</v>
      </c>
      <c r="AK85" s="45">
        <f>JRC_EU28_CFENE!AK85-UK_CFENE!AJ85</f>
        <v>81.149945456316118</v>
      </c>
      <c r="AL85" s="45">
        <f>JRC_EU28_CFENE!AL85-UK_CFENE!AK85</f>
        <v>120.81237677217158</v>
      </c>
      <c r="AM85" s="45">
        <f>JRC_EU28_CFENE!AM85-UK_CFENE!AL85</f>
        <v>165.77801129235345</v>
      </c>
      <c r="AN85" s="45">
        <f>JRC_EU28_CFENE!AN85-UK_CFENE!AM85</f>
        <v>213.96283365028671</v>
      </c>
      <c r="AO85" s="45">
        <f>JRC_EU28_CFENE!AO85-UK_CFENE!AN85</f>
        <v>263.45736603874553</v>
      </c>
      <c r="AP85" s="45">
        <f>JRC_EU28_CFENE!AP85-UK_CFENE!AO85</f>
        <v>312.14848212359641</v>
      </c>
      <c r="AQ85" s="45">
        <f>JRC_EU28_CFENE!AQ85-UK_CFENE!AP85</f>
        <v>357.74252951432965</v>
      </c>
      <c r="AR85" s="45">
        <f>JRC_EU28_CFENE!AR85-UK_CFENE!AQ85</f>
        <v>400.8507273168151</v>
      </c>
      <c r="AS85" s="45">
        <f>JRC_EU28_CFENE!AS85-UK_CFENE!AR85</f>
        <v>441.14507658700694</v>
      </c>
      <c r="AT85" s="45">
        <f>JRC_EU28_CFENE!AT85-UK_CFENE!AS85</f>
        <v>478.17780621114053</v>
      </c>
      <c r="AU85" s="45">
        <f>JRC_EU28_CFENE!AU85-UK_CFENE!AT85</f>
        <v>511.57666986996696</v>
      </c>
      <c r="AV85" s="45">
        <f>JRC_EU28_CFENE!AV85-UK_CFENE!AU85</f>
        <v>540.19712530447975</v>
      </c>
      <c r="AW85" s="45">
        <f>JRC_EU28_CFENE!AW85-UK_CFENE!AV85</f>
        <v>565.49408697080594</v>
      </c>
      <c r="AX85" s="45">
        <f>JRC_EU28_CFENE!AX85-UK_CFENE!AW85</f>
        <v>587.54609404182031</v>
      </c>
      <c r="AY85" s="45">
        <f>JRC_EU28_CFENE!AY85-UK_CFENE!AX85</f>
        <v>606.81879490778692</v>
      </c>
      <c r="AZ85" s="45">
        <f>JRC_EU28_CFENE!AZ85-UK_CFENE!AY85</f>
        <v>623.28294775428355</v>
      </c>
      <c r="BA85" s="45">
        <f>JRC_EU28_CFENE!BA85-UK_CFENE!AZ85</f>
        <v>637.39432513248437</v>
      </c>
      <c r="BB85" s="46">
        <f>JRC_EU28_CFENE!BB85-UK_CFENE!BA85</f>
        <v>650.31143675421629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1C7CF8-91BE-4A36-A4AF-FE05DCBD0855}">
          <x14:formula1>
            <xm:f>Calculations!$A$55:$A$75</xm:f>
          </x14:formula1>
          <xm:sqref>B2:B85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8CD-B44E-4F6D-864F-4BF802E25EB7}">
  <sheetPr>
    <pageSetUpPr fitToPage="1"/>
  </sheetPr>
  <dimension ref="A1:BA85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sqref="A1:XFD1048576"/>
    </sheetView>
  </sheetViews>
  <sheetFormatPr defaultColWidth="9.08984375" defaultRowHeight="10.5" x14ac:dyDescent="0.25"/>
  <cols>
    <col min="1" max="1" width="35.7265625" style="11" customWidth="1"/>
    <col min="2" max="2" width="7.7265625" style="11" customWidth="1"/>
    <col min="3" max="53" width="11.7265625" style="11" customWidth="1"/>
    <col min="54" max="16384" width="9.08984375" style="11"/>
  </cols>
  <sheetData>
    <row r="1" spans="1:53" x14ac:dyDescent="0.25">
      <c r="A1" s="6" t="s">
        <v>394</v>
      </c>
      <c r="B1" s="7" t="s">
        <v>213</v>
      </c>
      <c r="C1" s="8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25">
      <c r="A2" s="12" t="s">
        <v>214</v>
      </c>
      <c r="B2" s="13" t="s">
        <v>215</v>
      </c>
      <c r="C2" s="14">
        <v>243840.78532530757</v>
      </c>
      <c r="D2" s="15">
        <v>252665.49999999997</v>
      </c>
      <c r="E2" s="15">
        <v>255556.00000000003</v>
      </c>
      <c r="F2" s="15">
        <v>257017.49999999997</v>
      </c>
      <c r="G2" s="15">
        <v>260286.09999999989</v>
      </c>
      <c r="H2" s="15">
        <v>257515.97879048434</v>
      </c>
      <c r="I2" s="15">
        <v>255498.99999999988</v>
      </c>
      <c r="J2" s="15">
        <v>241409.8</v>
      </c>
      <c r="K2" s="15">
        <v>241908.69999999995</v>
      </c>
      <c r="L2" s="15">
        <v>230772.49999999994</v>
      </c>
      <c r="M2" s="15">
        <v>236562.36266360944</v>
      </c>
      <c r="N2" s="15">
        <v>234006.8309926439</v>
      </c>
      <c r="O2" s="15">
        <v>227718.52011082458</v>
      </c>
      <c r="P2" s="15">
        <v>226281.88592719944</v>
      </c>
      <c r="Q2" s="15">
        <v>226139.58154198914</v>
      </c>
      <c r="R2" s="15">
        <v>221202.25470526391</v>
      </c>
      <c r="S2" s="15">
        <v>231654.46766105169</v>
      </c>
      <c r="T2" s="15">
        <v>226238.91355089034</v>
      </c>
      <c r="U2" s="15">
        <v>219091.1396802674</v>
      </c>
      <c r="V2" s="15">
        <v>215774.9775178775</v>
      </c>
      <c r="W2" s="15">
        <v>212413.0687369525</v>
      </c>
      <c r="X2" s="15">
        <v>211144.36940794758</v>
      </c>
      <c r="Y2" s="15">
        <v>201536.83896012758</v>
      </c>
      <c r="Z2" s="15">
        <v>187502.55142785798</v>
      </c>
      <c r="AA2" s="15">
        <v>179986.72854169214</v>
      </c>
      <c r="AB2" s="15">
        <v>179788.94372279843</v>
      </c>
      <c r="AC2" s="15">
        <v>179427.78944565789</v>
      </c>
      <c r="AD2" s="15">
        <v>184135.10096000697</v>
      </c>
      <c r="AE2" s="15">
        <v>183524.22680430932</v>
      </c>
      <c r="AF2" s="15">
        <v>180533.04323500849</v>
      </c>
      <c r="AG2" s="15">
        <v>176661.6797523729</v>
      </c>
      <c r="AH2" s="15">
        <v>177086.84443577653</v>
      </c>
      <c r="AI2" s="15">
        <v>175982.64094177794</v>
      </c>
      <c r="AJ2" s="15">
        <v>164892.60494764172</v>
      </c>
      <c r="AK2" s="15">
        <v>157869.2903880699</v>
      </c>
      <c r="AL2" s="15">
        <v>140388.1692819868</v>
      </c>
      <c r="AM2" s="15">
        <v>138950.60767628692</v>
      </c>
      <c r="AN2" s="15">
        <v>134260.9627934623</v>
      </c>
      <c r="AO2" s="15">
        <v>130212.14663491047</v>
      </c>
      <c r="AP2" s="15">
        <v>131918.87500600261</v>
      </c>
      <c r="AQ2" s="15">
        <v>133592.27230095307</v>
      </c>
      <c r="AR2" s="15">
        <v>127190.34976067528</v>
      </c>
      <c r="AS2" s="15">
        <v>128550.65019852271</v>
      </c>
      <c r="AT2" s="15">
        <v>125482.49767025269</v>
      </c>
      <c r="AU2" s="15">
        <v>126715.09242100613</v>
      </c>
      <c r="AV2" s="15">
        <v>134281.7770477907</v>
      </c>
      <c r="AW2" s="15">
        <v>134259.45863258286</v>
      </c>
      <c r="AX2" s="15">
        <v>130291.69223593127</v>
      </c>
      <c r="AY2" s="15">
        <v>122153.55855099364</v>
      </c>
      <c r="AZ2" s="15">
        <v>114754.50874324363</v>
      </c>
      <c r="BA2" s="16">
        <v>113882.85559025858</v>
      </c>
    </row>
    <row r="3" spans="1:53" x14ac:dyDescent="0.25">
      <c r="A3" s="17" t="s">
        <v>216</v>
      </c>
      <c r="B3" s="18" t="s">
        <v>217</v>
      </c>
      <c r="C3" s="19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1">
        <v>0</v>
      </c>
    </row>
    <row r="4" spans="1:53" x14ac:dyDescent="0.25">
      <c r="A4" s="22" t="s">
        <v>218</v>
      </c>
      <c r="B4" s="23" t="s">
        <v>219</v>
      </c>
      <c r="C4" s="24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6">
        <v>0</v>
      </c>
    </row>
    <row r="5" spans="1:53" x14ac:dyDescent="0.25">
      <c r="A5" s="27" t="s">
        <v>32</v>
      </c>
      <c r="B5" s="28" t="s">
        <v>220</v>
      </c>
      <c r="C5" s="29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1">
        <v>0</v>
      </c>
    </row>
    <row r="6" spans="1:53" x14ac:dyDescent="0.25">
      <c r="A6" s="32" t="s">
        <v>82</v>
      </c>
      <c r="B6" s="33" t="s">
        <v>221</v>
      </c>
      <c r="C6" s="34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6">
        <v>0</v>
      </c>
    </row>
    <row r="7" spans="1:53" x14ac:dyDescent="0.25">
      <c r="A7" s="32" t="s">
        <v>222</v>
      </c>
      <c r="B7" s="33" t="s">
        <v>223</v>
      </c>
      <c r="C7" s="34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6">
        <v>0</v>
      </c>
    </row>
    <row r="8" spans="1:53" x14ac:dyDescent="0.25">
      <c r="A8" s="32" t="s">
        <v>224</v>
      </c>
      <c r="B8" s="33" t="s">
        <v>225</v>
      </c>
      <c r="C8" s="34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6">
        <v>0</v>
      </c>
    </row>
    <row r="9" spans="1:53" x14ac:dyDescent="0.25">
      <c r="A9" s="32" t="s">
        <v>226</v>
      </c>
      <c r="B9" s="33" t="s">
        <v>227</v>
      </c>
      <c r="C9" s="34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6">
        <v>0</v>
      </c>
    </row>
    <row r="10" spans="1:53" x14ac:dyDescent="0.25">
      <c r="A10" s="27" t="s">
        <v>228</v>
      </c>
      <c r="B10" s="28" t="s">
        <v>229</v>
      </c>
      <c r="C10" s="29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1">
        <v>0</v>
      </c>
    </row>
    <row r="11" spans="1:53" x14ac:dyDescent="0.25">
      <c r="A11" s="27" t="s">
        <v>230</v>
      </c>
      <c r="B11" s="28" t="s">
        <v>231</v>
      </c>
      <c r="C11" s="29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1">
        <v>0</v>
      </c>
    </row>
    <row r="12" spans="1:53" x14ac:dyDescent="0.25">
      <c r="A12" s="32" t="s">
        <v>232</v>
      </c>
      <c r="B12" s="33" t="s">
        <v>233</v>
      </c>
      <c r="C12" s="34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6">
        <v>0</v>
      </c>
    </row>
    <row r="13" spans="1:53" x14ac:dyDescent="0.25">
      <c r="A13" s="32" t="s">
        <v>234</v>
      </c>
      <c r="B13" s="33" t="s">
        <v>235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6">
        <v>0</v>
      </c>
    </row>
    <row r="14" spans="1:53" x14ac:dyDescent="0.25">
      <c r="A14" s="27" t="s">
        <v>236</v>
      </c>
      <c r="B14" s="28" t="s">
        <v>237</v>
      </c>
      <c r="C14" s="29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1">
        <v>0</v>
      </c>
    </row>
    <row r="15" spans="1:53" x14ac:dyDescent="0.25">
      <c r="A15" s="22" t="s">
        <v>238</v>
      </c>
      <c r="B15" s="23" t="s">
        <v>239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6">
        <v>0</v>
      </c>
    </row>
    <row r="16" spans="1:53" x14ac:dyDescent="0.25">
      <c r="A16" s="27" t="s">
        <v>240</v>
      </c>
      <c r="B16" s="28" t="s">
        <v>241</v>
      </c>
      <c r="C16" s="29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1">
        <v>0</v>
      </c>
    </row>
    <row r="17" spans="1:53" x14ac:dyDescent="0.25">
      <c r="A17" s="27" t="s">
        <v>157</v>
      </c>
      <c r="B17" s="28" t="s">
        <v>242</v>
      </c>
      <c r="C17" s="29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1">
        <v>0</v>
      </c>
    </row>
    <row r="18" spans="1:53" x14ac:dyDescent="0.25">
      <c r="A18" s="27" t="s">
        <v>243</v>
      </c>
      <c r="B18" s="28" t="s">
        <v>244</v>
      </c>
      <c r="C18" s="29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1">
        <v>0</v>
      </c>
    </row>
    <row r="19" spans="1:53" x14ac:dyDescent="0.25">
      <c r="A19" s="27" t="s">
        <v>245</v>
      </c>
      <c r="B19" s="28" t="s">
        <v>246</v>
      </c>
      <c r="C19" s="29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1">
        <v>0</v>
      </c>
    </row>
    <row r="20" spans="1:53" x14ac:dyDescent="0.25">
      <c r="A20" s="22" t="s">
        <v>247</v>
      </c>
      <c r="B20" s="23" t="s">
        <v>248</v>
      </c>
      <c r="C20" s="24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6">
        <v>0</v>
      </c>
    </row>
    <row r="21" spans="1:53" x14ac:dyDescent="0.25">
      <c r="A21" s="17" t="s">
        <v>249</v>
      </c>
      <c r="B21" s="18" t="s">
        <v>250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1">
        <v>0</v>
      </c>
    </row>
    <row r="22" spans="1:53" x14ac:dyDescent="0.25">
      <c r="A22" s="22" t="s">
        <v>251</v>
      </c>
      <c r="B22" s="23" t="s">
        <v>252</v>
      </c>
      <c r="C22" s="24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6">
        <v>0</v>
      </c>
    </row>
    <row r="23" spans="1:53" x14ac:dyDescent="0.25">
      <c r="A23" s="27" t="s">
        <v>253</v>
      </c>
      <c r="B23" s="28" t="s">
        <v>254</v>
      </c>
      <c r="C23" s="29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1">
        <v>0</v>
      </c>
    </row>
    <row r="24" spans="1:53" x14ac:dyDescent="0.25">
      <c r="A24" s="32" t="s">
        <v>255</v>
      </c>
      <c r="B24" s="33" t="s">
        <v>256</v>
      </c>
      <c r="C24" s="34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x14ac:dyDescent="0.25">
      <c r="A25" s="32" t="s">
        <v>257</v>
      </c>
      <c r="B25" s="33" t="s">
        <v>258</v>
      </c>
      <c r="C25" s="34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6">
        <v>0</v>
      </c>
    </row>
    <row r="26" spans="1:53" x14ac:dyDescent="0.25">
      <c r="A26" s="27" t="s">
        <v>259</v>
      </c>
      <c r="B26" s="28" t="s">
        <v>260</v>
      </c>
      <c r="C26" s="29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1">
        <v>0</v>
      </c>
    </row>
    <row r="27" spans="1:53" x14ac:dyDescent="0.25">
      <c r="A27" s="32" t="s">
        <v>261</v>
      </c>
      <c r="B27" s="33" t="s">
        <v>262</v>
      </c>
      <c r="C27" s="34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6">
        <v>0</v>
      </c>
    </row>
    <row r="28" spans="1:53" x14ac:dyDescent="0.25">
      <c r="A28" s="32" t="s">
        <v>263</v>
      </c>
      <c r="B28" s="33" t="s">
        <v>264</v>
      </c>
      <c r="C28" s="34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6">
        <v>0</v>
      </c>
    </row>
    <row r="29" spans="1:53" x14ac:dyDescent="0.25">
      <c r="A29" s="32" t="s">
        <v>265</v>
      </c>
      <c r="B29" s="33" t="s">
        <v>266</v>
      </c>
      <c r="C29" s="34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6">
        <v>0</v>
      </c>
    </row>
    <row r="30" spans="1:53" x14ac:dyDescent="0.25">
      <c r="A30" s="22" t="s">
        <v>267</v>
      </c>
      <c r="B30" s="23" t="s">
        <v>268</v>
      </c>
      <c r="C30" s="24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6">
        <v>0</v>
      </c>
    </row>
    <row r="31" spans="1:53" x14ac:dyDescent="0.25">
      <c r="A31" s="27" t="s">
        <v>269</v>
      </c>
      <c r="B31" s="28" t="s">
        <v>270</v>
      </c>
      <c r="C31" s="29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1">
        <v>0</v>
      </c>
    </row>
    <row r="32" spans="1:53" x14ac:dyDescent="0.25">
      <c r="A32" s="32" t="s">
        <v>271</v>
      </c>
      <c r="B32" s="33" t="s">
        <v>272</v>
      </c>
      <c r="C32" s="34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6">
        <v>0</v>
      </c>
    </row>
    <row r="33" spans="1:53" x14ac:dyDescent="0.25">
      <c r="A33" s="32" t="s">
        <v>6</v>
      </c>
      <c r="B33" s="33" t="s">
        <v>273</v>
      </c>
      <c r="C33" s="34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6">
        <v>0</v>
      </c>
    </row>
    <row r="34" spans="1:53" x14ac:dyDescent="0.25">
      <c r="A34" s="27" t="s">
        <v>274</v>
      </c>
      <c r="B34" s="28" t="s">
        <v>275</v>
      </c>
      <c r="C34" s="29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1">
        <v>0</v>
      </c>
    </row>
    <row r="35" spans="1:53" x14ac:dyDescent="0.25">
      <c r="A35" s="27" t="s">
        <v>276</v>
      </c>
      <c r="B35" s="28" t="s">
        <v>277</v>
      </c>
      <c r="C35" s="29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1">
        <v>0</v>
      </c>
    </row>
    <row r="36" spans="1:53" x14ac:dyDescent="0.25">
      <c r="A36" s="32" t="s">
        <v>278</v>
      </c>
      <c r="B36" s="33" t="s">
        <v>279</v>
      </c>
      <c r="C36" s="34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6">
        <v>0</v>
      </c>
    </row>
    <row r="37" spans="1:53" x14ac:dyDescent="0.25">
      <c r="A37" s="32" t="s">
        <v>280</v>
      </c>
      <c r="B37" s="33" t="s">
        <v>281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6">
        <v>0</v>
      </c>
    </row>
    <row r="38" spans="1:53" x14ac:dyDescent="0.25">
      <c r="A38" s="27" t="s">
        <v>282</v>
      </c>
      <c r="B38" s="28" t="s">
        <v>283</v>
      </c>
      <c r="C38" s="29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1">
        <v>0</v>
      </c>
    </row>
    <row r="39" spans="1:53" x14ac:dyDescent="0.25">
      <c r="A39" s="32" t="s">
        <v>284</v>
      </c>
      <c r="B39" s="33" t="s">
        <v>285</v>
      </c>
      <c r="C39" s="34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6">
        <v>0</v>
      </c>
    </row>
    <row r="40" spans="1:53" x14ac:dyDescent="0.25">
      <c r="A40" s="32" t="s">
        <v>286</v>
      </c>
      <c r="B40" s="33" t="s">
        <v>287</v>
      </c>
      <c r="C40" s="34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6">
        <v>0</v>
      </c>
    </row>
    <row r="41" spans="1:53" x14ac:dyDescent="0.25">
      <c r="A41" s="32" t="s">
        <v>288</v>
      </c>
      <c r="B41" s="33" t="s">
        <v>289</v>
      </c>
      <c r="C41" s="34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6">
        <v>0</v>
      </c>
    </row>
    <row r="42" spans="1:53" x14ac:dyDescent="0.25">
      <c r="A42" s="27" t="s">
        <v>129</v>
      </c>
      <c r="B42" s="28" t="s">
        <v>290</v>
      </c>
      <c r="C42" s="29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1">
        <v>0</v>
      </c>
    </row>
    <row r="43" spans="1:53" x14ac:dyDescent="0.25">
      <c r="A43" s="27" t="s">
        <v>291</v>
      </c>
      <c r="B43" s="28" t="s">
        <v>292</v>
      </c>
      <c r="C43" s="29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1">
        <v>0</v>
      </c>
    </row>
    <row r="44" spans="1:53" x14ac:dyDescent="0.25">
      <c r="A44" s="27" t="s">
        <v>8</v>
      </c>
      <c r="B44" s="28" t="s">
        <v>293</v>
      </c>
      <c r="C44" s="29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1">
        <v>0</v>
      </c>
    </row>
    <row r="45" spans="1:53" x14ac:dyDescent="0.25">
      <c r="A45" s="27" t="s">
        <v>294</v>
      </c>
      <c r="B45" s="28" t="s">
        <v>295</v>
      </c>
      <c r="C45" s="29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1">
        <v>0</v>
      </c>
    </row>
    <row r="46" spans="1:53" x14ac:dyDescent="0.25">
      <c r="A46" s="32" t="s">
        <v>296</v>
      </c>
      <c r="B46" s="33" t="s">
        <v>297</v>
      </c>
      <c r="C46" s="34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6">
        <v>0</v>
      </c>
    </row>
    <row r="47" spans="1:53" x14ac:dyDescent="0.25">
      <c r="A47" s="32" t="s">
        <v>9</v>
      </c>
      <c r="B47" s="33" t="s">
        <v>298</v>
      </c>
      <c r="C47" s="34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6">
        <v>0</v>
      </c>
    </row>
    <row r="48" spans="1:53" x14ac:dyDescent="0.25">
      <c r="A48" s="32" t="s">
        <v>35</v>
      </c>
      <c r="B48" s="33" t="s">
        <v>299</v>
      </c>
      <c r="C48" s="34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6">
        <v>0</v>
      </c>
    </row>
    <row r="49" spans="1:53" x14ac:dyDescent="0.25">
      <c r="A49" s="32" t="s">
        <v>10</v>
      </c>
      <c r="B49" s="33" t="s">
        <v>300</v>
      </c>
      <c r="C49" s="34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6">
        <v>0</v>
      </c>
    </row>
    <row r="50" spans="1:53" x14ac:dyDescent="0.25">
      <c r="A50" s="32" t="s">
        <v>301</v>
      </c>
      <c r="B50" s="33" t="s">
        <v>302</v>
      </c>
      <c r="C50" s="34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6">
        <v>0</v>
      </c>
    </row>
    <row r="51" spans="1:53" x14ac:dyDescent="0.25">
      <c r="A51" s="32" t="s">
        <v>303</v>
      </c>
      <c r="B51" s="33" t="s">
        <v>304</v>
      </c>
      <c r="C51" s="34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6">
        <v>0</v>
      </c>
    </row>
    <row r="52" spans="1:53" x14ac:dyDescent="0.25">
      <c r="A52" s="17" t="s">
        <v>305</v>
      </c>
      <c r="B52" s="18" t="s">
        <v>306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1">
        <v>0</v>
      </c>
    </row>
    <row r="53" spans="1:53" x14ac:dyDescent="0.25">
      <c r="A53" s="22" t="s">
        <v>37</v>
      </c>
      <c r="B53" s="23" t="s">
        <v>307</v>
      </c>
      <c r="C53" s="24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6">
        <v>0</v>
      </c>
    </row>
    <row r="54" spans="1:53" x14ac:dyDescent="0.25">
      <c r="A54" s="22" t="s">
        <v>308</v>
      </c>
      <c r="B54" s="23" t="s">
        <v>309</v>
      </c>
      <c r="C54" s="24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6">
        <v>0</v>
      </c>
    </row>
    <row r="55" spans="1:53" x14ac:dyDescent="0.25">
      <c r="A55" s="27" t="s">
        <v>310</v>
      </c>
      <c r="B55" s="28" t="s">
        <v>311</v>
      </c>
      <c r="C55" s="29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1">
        <v>0</v>
      </c>
    </row>
    <row r="56" spans="1:53" x14ac:dyDescent="0.25">
      <c r="A56" s="27" t="s">
        <v>312</v>
      </c>
      <c r="B56" s="28" t="s">
        <v>313</v>
      </c>
      <c r="C56" s="29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1">
        <v>0</v>
      </c>
    </row>
    <row r="57" spans="1:53" x14ac:dyDescent="0.25">
      <c r="A57" s="27" t="s">
        <v>314</v>
      </c>
      <c r="B57" s="28" t="s">
        <v>315</v>
      </c>
      <c r="C57" s="29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1">
        <v>0</v>
      </c>
    </row>
    <row r="58" spans="1:53" x14ac:dyDescent="0.25">
      <c r="A58" s="27" t="s">
        <v>108</v>
      </c>
      <c r="B58" s="28" t="s">
        <v>316</v>
      </c>
      <c r="C58" s="29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1">
        <v>0</v>
      </c>
    </row>
    <row r="59" spans="1:53" x14ac:dyDescent="0.25">
      <c r="A59" s="17" t="s">
        <v>201</v>
      </c>
      <c r="B59" s="18" t="s">
        <v>317</v>
      </c>
      <c r="C59" s="19">
        <v>243840.78532530757</v>
      </c>
      <c r="D59" s="20">
        <v>252665.49999999997</v>
      </c>
      <c r="E59" s="20">
        <v>255556.00000000003</v>
      </c>
      <c r="F59" s="20">
        <v>257017.49999999997</v>
      </c>
      <c r="G59" s="20">
        <v>260286.09999999989</v>
      </c>
      <c r="H59" s="20">
        <v>257515.97879048434</v>
      </c>
      <c r="I59" s="20">
        <v>255498.99999999988</v>
      </c>
      <c r="J59" s="20">
        <v>241409.8</v>
      </c>
      <c r="K59" s="20">
        <v>241908.69999999995</v>
      </c>
      <c r="L59" s="20">
        <v>230772.49999999994</v>
      </c>
      <c r="M59" s="20">
        <v>236562.36266360944</v>
      </c>
      <c r="N59" s="20">
        <v>234006.8309926439</v>
      </c>
      <c r="O59" s="20">
        <v>227718.52011082458</v>
      </c>
      <c r="P59" s="20">
        <v>226281.88592719944</v>
      </c>
      <c r="Q59" s="20">
        <v>226139.58154198914</v>
      </c>
      <c r="R59" s="20">
        <v>221202.25470526391</v>
      </c>
      <c r="S59" s="20">
        <v>231654.46766105169</v>
      </c>
      <c r="T59" s="20">
        <v>226238.91355089034</v>
      </c>
      <c r="U59" s="20">
        <v>219091.1396802674</v>
      </c>
      <c r="V59" s="20">
        <v>215774.9775178775</v>
      </c>
      <c r="W59" s="20">
        <v>212413.0687369525</v>
      </c>
      <c r="X59" s="20">
        <v>211144.36940794758</v>
      </c>
      <c r="Y59" s="20">
        <v>201536.83896012758</v>
      </c>
      <c r="Z59" s="20">
        <v>187502.55142785798</v>
      </c>
      <c r="AA59" s="20">
        <v>179986.72854169214</v>
      </c>
      <c r="AB59" s="20">
        <v>179788.94372279843</v>
      </c>
      <c r="AC59" s="20">
        <v>179427.78944565789</v>
      </c>
      <c r="AD59" s="20">
        <v>184135.10096000697</v>
      </c>
      <c r="AE59" s="20">
        <v>183524.22680430932</v>
      </c>
      <c r="AF59" s="20">
        <v>180533.04323500849</v>
      </c>
      <c r="AG59" s="20">
        <v>176661.6797523729</v>
      </c>
      <c r="AH59" s="20">
        <v>177086.84443577653</v>
      </c>
      <c r="AI59" s="20">
        <v>175982.64094177794</v>
      </c>
      <c r="AJ59" s="20">
        <v>164892.60494764172</v>
      </c>
      <c r="AK59" s="20">
        <v>157869.2903880699</v>
      </c>
      <c r="AL59" s="20">
        <v>140388.1692819868</v>
      </c>
      <c r="AM59" s="20">
        <v>138950.60767628692</v>
      </c>
      <c r="AN59" s="20">
        <v>134260.9627934623</v>
      </c>
      <c r="AO59" s="20">
        <v>130212.14663491047</v>
      </c>
      <c r="AP59" s="20">
        <v>131918.87500600261</v>
      </c>
      <c r="AQ59" s="20">
        <v>133592.27230095307</v>
      </c>
      <c r="AR59" s="20">
        <v>127190.34976067528</v>
      </c>
      <c r="AS59" s="20">
        <v>128550.65019852271</v>
      </c>
      <c r="AT59" s="20">
        <v>125482.49767025269</v>
      </c>
      <c r="AU59" s="20">
        <v>126715.09242100613</v>
      </c>
      <c r="AV59" s="20">
        <v>134281.7770477907</v>
      </c>
      <c r="AW59" s="20">
        <v>134259.45863258286</v>
      </c>
      <c r="AX59" s="20">
        <v>130291.69223593127</v>
      </c>
      <c r="AY59" s="20">
        <v>122153.55855099364</v>
      </c>
      <c r="AZ59" s="20">
        <v>114754.50874324363</v>
      </c>
      <c r="BA59" s="21">
        <v>113882.85559025858</v>
      </c>
    </row>
    <row r="60" spans="1:53" x14ac:dyDescent="0.25">
      <c r="A60" s="17" t="s">
        <v>318</v>
      </c>
      <c r="B60" s="18" t="s">
        <v>319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1">
        <v>0</v>
      </c>
    </row>
    <row r="61" spans="1:53" x14ac:dyDescent="0.25">
      <c r="A61" s="17" t="s">
        <v>320</v>
      </c>
      <c r="B61" s="18" t="s">
        <v>321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1">
        <v>0</v>
      </c>
    </row>
    <row r="62" spans="1:53" x14ac:dyDescent="0.25">
      <c r="A62" s="22" t="s">
        <v>322</v>
      </c>
      <c r="B62" s="23" t="s">
        <v>323</v>
      </c>
      <c r="C62" s="24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6">
        <v>0</v>
      </c>
    </row>
    <row r="63" spans="1:53" x14ac:dyDescent="0.25">
      <c r="A63" s="22" t="s">
        <v>324</v>
      </c>
      <c r="B63" s="23" t="s">
        <v>325</v>
      </c>
      <c r="C63" s="24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6">
        <v>0</v>
      </c>
    </row>
    <row r="64" spans="1:53" x14ac:dyDescent="0.25">
      <c r="A64" s="22" t="s">
        <v>326</v>
      </c>
      <c r="B64" s="23" t="s">
        <v>327</v>
      </c>
      <c r="C64" s="24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6">
        <v>0</v>
      </c>
    </row>
    <row r="65" spans="1:53" x14ac:dyDescent="0.25">
      <c r="A65" s="27" t="s">
        <v>185</v>
      </c>
      <c r="B65" s="28" t="s">
        <v>328</v>
      </c>
      <c r="C65" s="29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1">
        <v>0</v>
      </c>
    </row>
    <row r="66" spans="1:53" x14ac:dyDescent="0.25">
      <c r="A66" s="27" t="s">
        <v>329</v>
      </c>
      <c r="B66" s="28" t="s">
        <v>330</v>
      </c>
      <c r="C66" s="29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1">
        <v>0</v>
      </c>
    </row>
    <row r="67" spans="1:53" x14ac:dyDescent="0.25">
      <c r="A67" s="22" t="s">
        <v>331</v>
      </c>
      <c r="B67" s="23" t="s">
        <v>332</v>
      </c>
      <c r="C67" s="24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6">
        <v>0</v>
      </c>
    </row>
    <row r="68" spans="1:53" x14ac:dyDescent="0.25">
      <c r="A68" s="22" t="s">
        <v>333</v>
      </c>
      <c r="B68" s="23" t="s">
        <v>334</v>
      </c>
      <c r="C68" s="24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6">
        <v>0</v>
      </c>
    </row>
    <row r="69" spans="1:53" x14ac:dyDescent="0.25">
      <c r="A69" s="27" t="s">
        <v>335</v>
      </c>
      <c r="B69" s="28" t="s">
        <v>336</v>
      </c>
      <c r="C69" s="29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1">
        <v>0</v>
      </c>
    </row>
    <row r="70" spans="1:53" x14ac:dyDescent="0.25">
      <c r="A70" s="27" t="s">
        <v>163</v>
      </c>
      <c r="B70" s="28" t="s">
        <v>337</v>
      </c>
      <c r="C70" s="29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1">
        <v>0</v>
      </c>
    </row>
    <row r="71" spans="1:53" x14ac:dyDescent="0.25">
      <c r="A71" s="27" t="s">
        <v>338</v>
      </c>
      <c r="B71" s="28" t="s">
        <v>339</v>
      </c>
      <c r="C71" s="29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1">
        <v>0</v>
      </c>
    </row>
    <row r="72" spans="1:53" x14ac:dyDescent="0.25">
      <c r="A72" s="27" t="s">
        <v>340</v>
      </c>
      <c r="B72" s="28" t="s">
        <v>341</v>
      </c>
      <c r="C72" s="29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1">
        <v>0</v>
      </c>
    </row>
    <row r="73" spans="1:53" x14ac:dyDescent="0.25">
      <c r="A73" s="27" t="s">
        <v>342</v>
      </c>
      <c r="B73" s="28" t="s">
        <v>343</v>
      </c>
      <c r="C73" s="29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1">
        <v>0</v>
      </c>
    </row>
    <row r="74" spans="1:53" x14ac:dyDescent="0.25">
      <c r="A74" s="32" t="s">
        <v>344</v>
      </c>
      <c r="B74" s="33" t="s">
        <v>345</v>
      </c>
      <c r="C74" s="34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6">
        <v>0</v>
      </c>
    </row>
    <row r="75" spans="1:53" x14ac:dyDescent="0.25">
      <c r="A75" s="32" t="s">
        <v>346</v>
      </c>
      <c r="B75" s="33" t="s">
        <v>347</v>
      </c>
      <c r="C75" s="34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6">
        <v>0</v>
      </c>
    </row>
    <row r="76" spans="1:53" x14ac:dyDescent="0.25">
      <c r="A76" s="32" t="s">
        <v>348</v>
      </c>
      <c r="B76" s="33" t="s">
        <v>349</v>
      </c>
      <c r="C76" s="34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6">
        <v>0</v>
      </c>
    </row>
    <row r="77" spans="1:53" x14ac:dyDescent="0.25">
      <c r="A77" s="32" t="s">
        <v>177</v>
      </c>
      <c r="B77" s="33" t="s">
        <v>350</v>
      </c>
      <c r="C77" s="34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6">
        <v>0</v>
      </c>
    </row>
    <row r="78" spans="1:53" x14ac:dyDescent="0.25">
      <c r="A78" s="22" t="s">
        <v>183</v>
      </c>
      <c r="B78" s="23" t="s">
        <v>351</v>
      </c>
      <c r="C78" s="24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6">
        <v>0</v>
      </c>
    </row>
    <row r="79" spans="1:53" x14ac:dyDescent="0.25">
      <c r="A79" s="17" t="s">
        <v>110</v>
      </c>
      <c r="B79" s="18" t="s">
        <v>352</v>
      </c>
      <c r="C79" s="19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1">
        <v>0</v>
      </c>
    </row>
    <row r="80" spans="1:53" x14ac:dyDescent="0.25">
      <c r="A80" s="17" t="s">
        <v>353</v>
      </c>
      <c r="B80" s="18">
        <v>7200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1">
        <v>0</v>
      </c>
    </row>
    <row r="81" spans="1:53" x14ac:dyDescent="0.25">
      <c r="A81" s="22" t="s">
        <v>354</v>
      </c>
      <c r="B81" s="23" t="s">
        <v>355</v>
      </c>
      <c r="C81" s="24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6">
        <v>0</v>
      </c>
    </row>
    <row r="82" spans="1:53" x14ac:dyDescent="0.25">
      <c r="A82" s="22" t="s">
        <v>356</v>
      </c>
      <c r="B82" s="23" t="s">
        <v>357</v>
      </c>
      <c r="C82" s="24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6">
        <v>0</v>
      </c>
    </row>
    <row r="83" spans="1:53" x14ac:dyDescent="0.25">
      <c r="A83" s="17" t="s">
        <v>7</v>
      </c>
      <c r="B83" s="18" t="s">
        <v>358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1">
        <v>0</v>
      </c>
    </row>
    <row r="84" spans="1:53" x14ac:dyDescent="0.25">
      <c r="A84" s="37" t="s">
        <v>359</v>
      </c>
      <c r="B84" s="38" t="s">
        <v>360</v>
      </c>
      <c r="C84" s="39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1">
        <v>0</v>
      </c>
    </row>
    <row r="85" spans="1:53" x14ac:dyDescent="0.25">
      <c r="A85" s="42" t="s">
        <v>361</v>
      </c>
      <c r="B85" s="43" t="s">
        <v>362</v>
      </c>
      <c r="C85" s="44">
        <v>0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>
        <v>0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>
        <v>0</v>
      </c>
      <c r="AI85" s="45">
        <v>0</v>
      </c>
      <c r="AJ85" s="45">
        <v>0</v>
      </c>
      <c r="AK85" s="45">
        <v>0</v>
      </c>
      <c r="AL85" s="45">
        <v>0</v>
      </c>
      <c r="AM85" s="45">
        <v>0</v>
      </c>
      <c r="AN85" s="45">
        <v>0</v>
      </c>
      <c r="AO85" s="45">
        <v>0</v>
      </c>
      <c r="AP85" s="45">
        <v>0</v>
      </c>
      <c r="AQ85" s="45">
        <v>0</v>
      </c>
      <c r="AR85" s="45">
        <v>0</v>
      </c>
      <c r="AS85" s="45">
        <v>0</v>
      </c>
      <c r="AT85" s="45">
        <v>0</v>
      </c>
      <c r="AU85" s="45">
        <v>0</v>
      </c>
      <c r="AV85" s="45">
        <v>0</v>
      </c>
      <c r="AW85" s="45">
        <v>0</v>
      </c>
      <c r="AX85" s="45">
        <v>0</v>
      </c>
      <c r="AY85" s="45">
        <v>0</v>
      </c>
      <c r="AZ85" s="45">
        <v>0</v>
      </c>
      <c r="BA85" s="46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F366-1C83-4299-BEAC-96873D302A65}">
  <dimension ref="A1:BA85"/>
  <sheetViews>
    <sheetView workbookViewId="0">
      <selection activeCell="F9" sqref="F9"/>
    </sheetView>
  </sheetViews>
  <sheetFormatPr defaultRowHeight="14.5" x14ac:dyDescent="0.35"/>
  <sheetData>
    <row r="1" spans="1:53" x14ac:dyDescent="0.35">
      <c r="A1" s="6" t="s">
        <v>394</v>
      </c>
      <c r="B1" s="7" t="s">
        <v>213</v>
      </c>
      <c r="C1" s="8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35">
      <c r="A2" s="12" t="s">
        <v>214</v>
      </c>
      <c r="B2" s="13" t="s">
        <v>215</v>
      </c>
      <c r="C2" s="14">
        <v>21942.294831374798</v>
      </c>
      <c r="D2" s="15">
        <v>23240.100000000002</v>
      </c>
      <c r="E2" s="15">
        <v>22660.7</v>
      </c>
      <c r="F2" s="15">
        <v>22876.899999999994</v>
      </c>
      <c r="G2" s="15">
        <v>20635.999999999996</v>
      </c>
      <c r="H2" s="15">
        <v>21053.644788382495</v>
      </c>
      <c r="I2" s="15">
        <v>19462.899999999998</v>
      </c>
      <c r="J2" s="15">
        <v>16258.299999999997</v>
      </c>
      <c r="K2" s="15">
        <v>13538.999999999998</v>
      </c>
      <c r="L2" s="15">
        <v>17824.099999999995</v>
      </c>
      <c r="M2" s="15">
        <v>16029.234737747198</v>
      </c>
      <c r="N2" s="15">
        <v>17793.637145313802</v>
      </c>
      <c r="O2" s="15">
        <v>18161.220980223592</v>
      </c>
      <c r="P2" s="15">
        <v>18213.337154867699</v>
      </c>
      <c r="Q2" s="15">
        <v>16444.014521830501</v>
      </c>
      <c r="R2" s="15">
        <v>18145.743766122101</v>
      </c>
      <c r="S2" s="15">
        <v>19814.4463699919</v>
      </c>
      <c r="T2" s="15">
        <v>19945.824895796293</v>
      </c>
      <c r="U2" s="15">
        <v>20079.761926463179</v>
      </c>
      <c r="V2" s="15">
        <v>20275.112039344782</v>
      </c>
      <c r="W2" s="15">
        <v>20412.042255981469</v>
      </c>
      <c r="X2" s="15">
        <v>20095.097391491807</v>
      </c>
      <c r="Y2" s="15">
        <v>19833.066486715572</v>
      </c>
      <c r="Z2" s="15">
        <v>15081.330943182784</v>
      </c>
      <c r="AA2" s="15">
        <v>10325.040336578375</v>
      </c>
      <c r="AB2" s="15">
        <v>9665.5774131492544</v>
      </c>
      <c r="AC2" s="15">
        <v>13079.695246043819</v>
      </c>
      <c r="AD2" s="15">
        <v>16900.929336032161</v>
      </c>
      <c r="AE2" s="15">
        <v>13688.516899250659</v>
      </c>
      <c r="AF2" s="15">
        <v>13689.288292529984</v>
      </c>
      <c r="AG2" s="15">
        <v>9035.9650398156355</v>
      </c>
      <c r="AH2" s="15">
        <v>9034.8985628247101</v>
      </c>
      <c r="AI2" s="15">
        <v>9034.4353430647661</v>
      </c>
      <c r="AJ2" s="15">
        <v>9028.3299308654387</v>
      </c>
      <c r="AK2" s="15">
        <v>9022.4730098089913</v>
      </c>
      <c r="AL2" s="15">
        <v>4853.6984683579731</v>
      </c>
      <c r="AM2" s="15">
        <v>4853.4719240820614</v>
      </c>
      <c r="AN2" s="15">
        <v>4853.3529563683996</v>
      </c>
      <c r="AO2" s="15">
        <v>4853.1353455554799</v>
      </c>
      <c r="AP2" s="15">
        <v>4852.916556536642</v>
      </c>
      <c r="AQ2" s="15">
        <v>4852.7101933994209</v>
      </c>
      <c r="AR2" s="15">
        <v>4852.5303496190681</v>
      </c>
      <c r="AS2" s="15">
        <v>4852.3453362542014</v>
      </c>
      <c r="AT2" s="15">
        <v>4676.0652773162374</v>
      </c>
      <c r="AU2" s="15">
        <v>6545.4290005521316</v>
      </c>
      <c r="AV2" s="15">
        <v>17539.746272201253</v>
      </c>
      <c r="AW2" s="15">
        <v>17535.813152851981</v>
      </c>
      <c r="AX2" s="15">
        <v>17524.384351215238</v>
      </c>
      <c r="AY2" s="15">
        <v>17507.026643530498</v>
      </c>
      <c r="AZ2" s="15">
        <v>17500.166788674753</v>
      </c>
      <c r="BA2" s="16">
        <v>17491.226696054844</v>
      </c>
    </row>
    <row r="3" spans="1:53" x14ac:dyDescent="0.35">
      <c r="A3" s="17" t="s">
        <v>216</v>
      </c>
      <c r="B3" s="18" t="s">
        <v>217</v>
      </c>
      <c r="C3" s="19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1">
        <v>0</v>
      </c>
    </row>
    <row r="4" spans="1:53" x14ac:dyDescent="0.35">
      <c r="A4" s="22" t="s">
        <v>218</v>
      </c>
      <c r="B4" s="23" t="s">
        <v>219</v>
      </c>
      <c r="C4" s="24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6">
        <v>0</v>
      </c>
    </row>
    <row r="5" spans="1:53" x14ac:dyDescent="0.35">
      <c r="A5" s="27" t="s">
        <v>32</v>
      </c>
      <c r="B5" s="28" t="s">
        <v>220</v>
      </c>
      <c r="C5" s="29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1">
        <v>0</v>
      </c>
    </row>
    <row r="6" spans="1:53" x14ac:dyDescent="0.35">
      <c r="A6" s="32" t="s">
        <v>82</v>
      </c>
      <c r="B6" s="33" t="s">
        <v>221</v>
      </c>
      <c r="C6" s="34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6">
        <v>0</v>
      </c>
    </row>
    <row r="7" spans="1:53" x14ac:dyDescent="0.35">
      <c r="A7" s="32" t="s">
        <v>222</v>
      </c>
      <c r="B7" s="33" t="s">
        <v>223</v>
      </c>
      <c r="C7" s="34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6">
        <v>0</v>
      </c>
    </row>
    <row r="8" spans="1:53" x14ac:dyDescent="0.35">
      <c r="A8" s="32" t="s">
        <v>224</v>
      </c>
      <c r="B8" s="33" t="s">
        <v>225</v>
      </c>
      <c r="C8" s="34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6">
        <v>0</v>
      </c>
    </row>
    <row r="9" spans="1:53" x14ac:dyDescent="0.35">
      <c r="A9" s="32" t="s">
        <v>226</v>
      </c>
      <c r="B9" s="33" t="s">
        <v>227</v>
      </c>
      <c r="C9" s="34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6">
        <v>0</v>
      </c>
    </row>
    <row r="10" spans="1:53" x14ac:dyDescent="0.35">
      <c r="A10" s="27" t="s">
        <v>228</v>
      </c>
      <c r="B10" s="28" t="s">
        <v>229</v>
      </c>
      <c r="C10" s="29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1">
        <v>0</v>
      </c>
    </row>
    <row r="11" spans="1:53" x14ac:dyDescent="0.35">
      <c r="A11" s="27" t="s">
        <v>230</v>
      </c>
      <c r="B11" s="28" t="s">
        <v>231</v>
      </c>
      <c r="C11" s="29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1">
        <v>0</v>
      </c>
    </row>
    <row r="12" spans="1:53" x14ac:dyDescent="0.35">
      <c r="A12" s="32" t="s">
        <v>232</v>
      </c>
      <c r="B12" s="33" t="s">
        <v>233</v>
      </c>
      <c r="C12" s="34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6">
        <v>0</v>
      </c>
    </row>
    <row r="13" spans="1:53" x14ac:dyDescent="0.35">
      <c r="A13" s="32" t="s">
        <v>234</v>
      </c>
      <c r="B13" s="33" t="s">
        <v>235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6">
        <v>0</v>
      </c>
    </row>
    <row r="14" spans="1:53" x14ac:dyDescent="0.35">
      <c r="A14" s="27" t="s">
        <v>236</v>
      </c>
      <c r="B14" s="28" t="s">
        <v>237</v>
      </c>
      <c r="C14" s="29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1">
        <v>0</v>
      </c>
    </row>
    <row r="15" spans="1:53" x14ac:dyDescent="0.35">
      <c r="A15" s="22" t="s">
        <v>238</v>
      </c>
      <c r="B15" s="23" t="s">
        <v>239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6">
        <v>0</v>
      </c>
    </row>
    <row r="16" spans="1:53" x14ac:dyDescent="0.35">
      <c r="A16" s="27" t="s">
        <v>240</v>
      </c>
      <c r="B16" s="28" t="s">
        <v>241</v>
      </c>
      <c r="C16" s="29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1">
        <v>0</v>
      </c>
    </row>
    <row r="17" spans="1:53" x14ac:dyDescent="0.35">
      <c r="A17" s="27" t="s">
        <v>157</v>
      </c>
      <c r="B17" s="28" t="s">
        <v>242</v>
      </c>
      <c r="C17" s="29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1">
        <v>0</v>
      </c>
    </row>
    <row r="18" spans="1:53" x14ac:dyDescent="0.35">
      <c r="A18" s="27" t="s">
        <v>243</v>
      </c>
      <c r="B18" s="28" t="s">
        <v>244</v>
      </c>
      <c r="C18" s="29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1">
        <v>0</v>
      </c>
    </row>
    <row r="19" spans="1:53" x14ac:dyDescent="0.35">
      <c r="A19" s="27" t="s">
        <v>245</v>
      </c>
      <c r="B19" s="28" t="s">
        <v>246</v>
      </c>
      <c r="C19" s="29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1">
        <v>0</v>
      </c>
    </row>
    <row r="20" spans="1:53" x14ac:dyDescent="0.35">
      <c r="A20" s="22" t="s">
        <v>247</v>
      </c>
      <c r="B20" s="23" t="s">
        <v>248</v>
      </c>
      <c r="C20" s="24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6">
        <v>0</v>
      </c>
    </row>
    <row r="21" spans="1:53" x14ac:dyDescent="0.35">
      <c r="A21" s="17" t="s">
        <v>249</v>
      </c>
      <c r="B21" s="18" t="s">
        <v>250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1">
        <v>0</v>
      </c>
    </row>
    <row r="22" spans="1:53" x14ac:dyDescent="0.35">
      <c r="A22" s="22" t="s">
        <v>251</v>
      </c>
      <c r="B22" s="23" t="s">
        <v>252</v>
      </c>
      <c r="C22" s="24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6">
        <v>0</v>
      </c>
    </row>
    <row r="23" spans="1:53" x14ac:dyDescent="0.35">
      <c r="A23" s="27" t="s">
        <v>253</v>
      </c>
      <c r="B23" s="28" t="s">
        <v>254</v>
      </c>
      <c r="C23" s="29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1">
        <v>0</v>
      </c>
    </row>
    <row r="24" spans="1:53" x14ac:dyDescent="0.35">
      <c r="A24" s="32" t="s">
        <v>255</v>
      </c>
      <c r="B24" s="33" t="s">
        <v>256</v>
      </c>
      <c r="C24" s="34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x14ac:dyDescent="0.35">
      <c r="A25" s="32" t="s">
        <v>257</v>
      </c>
      <c r="B25" s="33" t="s">
        <v>258</v>
      </c>
      <c r="C25" s="34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6">
        <v>0</v>
      </c>
    </row>
    <row r="26" spans="1:53" x14ac:dyDescent="0.35">
      <c r="A26" s="27" t="s">
        <v>259</v>
      </c>
      <c r="B26" s="28" t="s">
        <v>260</v>
      </c>
      <c r="C26" s="29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1">
        <v>0</v>
      </c>
    </row>
    <row r="27" spans="1:53" x14ac:dyDescent="0.35">
      <c r="A27" s="32" t="s">
        <v>261</v>
      </c>
      <c r="B27" s="33" t="s">
        <v>262</v>
      </c>
      <c r="C27" s="34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6">
        <v>0</v>
      </c>
    </row>
    <row r="28" spans="1:53" x14ac:dyDescent="0.35">
      <c r="A28" s="32" t="s">
        <v>263</v>
      </c>
      <c r="B28" s="33" t="s">
        <v>264</v>
      </c>
      <c r="C28" s="34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6">
        <v>0</v>
      </c>
    </row>
    <row r="29" spans="1:53" x14ac:dyDescent="0.35">
      <c r="A29" s="32" t="s">
        <v>265</v>
      </c>
      <c r="B29" s="33" t="s">
        <v>266</v>
      </c>
      <c r="C29" s="34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6">
        <v>0</v>
      </c>
    </row>
    <row r="30" spans="1:53" x14ac:dyDescent="0.35">
      <c r="A30" s="22" t="s">
        <v>267</v>
      </c>
      <c r="B30" s="23" t="s">
        <v>268</v>
      </c>
      <c r="C30" s="24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6">
        <v>0</v>
      </c>
    </row>
    <row r="31" spans="1:53" x14ac:dyDescent="0.35">
      <c r="A31" s="27" t="s">
        <v>269</v>
      </c>
      <c r="B31" s="28" t="s">
        <v>270</v>
      </c>
      <c r="C31" s="29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1">
        <v>0</v>
      </c>
    </row>
    <row r="32" spans="1:53" x14ac:dyDescent="0.35">
      <c r="A32" s="32" t="s">
        <v>271</v>
      </c>
      <c r="B32" s="33" t="s">
        <v>272</v>
      </c>
      <c r="C32" s="34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6">
        <v>0</v>
      </c>
    </row>
    <row r="33" spans="1:53" x14ac:dyDescent="0.35">
      <c r="A33" s="32" t="s">
        <v>6</v>
      </c>
      <c r="B33" s="33" t="s">
        <v>273</v>
      </c>
      <c r="C33" s="34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6">
        <v>0</v>
      </c>
    </row>
    <row r="34" spans="1:53" x14ac:dyDescent="0.35">
      <c r="A34" s="27" t="s">
        <v>274</v>
      </c>
      <c r="B34" s="28" t="s">
        <v>275</v>
      </c>
      <c r="C34" s="29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1">
        <v>0</v>
      </c>
    </row>
    <row r="35" spans="1:53" x14ac:dyDescent="0.35">
      <c r="A35" s="27" t="s">
        <v>276</v>
      </c>
      <c r="B35" s="28" t="s">
        <v>277</v>
      </c>
      <c r="C35" s="29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1">
        <v>0</v>
      </c>
    </row>
    <row r="36" spans="1:53" x14ac:dyDescent="0.35">
      <c r="A36" s="32" t="s">
        <v>278</v>
      </c>
      <c r="B36" s="33" t="s">
        <v>279</v>
      </c>
      <c r="C36" s="34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6">
        <v>0</v>
      </c>
    </row>
    <row r="37" spans="1:53" x14ac:dyDescent="0.35">
      <c r="A37" s="32" t="s">
        <v>280</v>
      </c>
      <c r="B37" s="33" t="s">
        <v>281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6">
        <v>0</v>
      </c>
    </row>
    <row r="38" spans="1:53" x14ac:dyDescent="0.35">
      <c r="A38" s="27" t="s">
        <v>282</v>
      </c>
      <c r="B38" s="28" t="s">
        <v>283</v>
      </c>
      <c r="C38" s="29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1">
        <v>0</v>
      </c>
    </row>
    <row r="39" spans="1:53" x14ac:dyDescent="0.35">
      <c r="A39" s="32" t="s">
        <v>284</v>
      </c>
      <c r="B39" s="33" t="s">
        <v>285</v>
      </c>
      <c r="C39" s="34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6">
        <v>0</v>
      </c>
    </row>
    <row r="40" spans="1:53" x14ac:dyDescent="0.35">
      <c r="A40" s="32" t="s">
        <v>286</v>
      </c>
      <c r="B40" s="33" t="s">
        <v>287</v>
      </c>
      <c r="C40" s="34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6">
        <v>0</v>
      </c>
    </row>
    <row r="41" spans="1:53" x14ac:dyDescent="0.35">
      <c r="A41" s="32" t="s">
        <v>288</v>
      </c>
      <c r="B41" s="33" t="s">
        <v>289</v>
      </c>
      <c r="C41" s="34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6">
        <v>0</v>
      </c>
    </row>
    <row r="42" spans="1:53" x14ac:dyDescent="0.35">
      <c r="A42" s="27" t="s">
        <v>129</v>
      </c>
      <c r="B42" s="28" t="s">
        <v>290</v>
      </c>
      <c r="C42" s="29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1">
        <v>0</v>
      </c>
    </row>
    <row r="43" spans="1:53" x14ac:dyDescent="0.35">
      <c r="A43" s="27" t="s">
        <v>291</v>
      </c>
      <c r="B43" s="28" t="s">
        <v>292</v>
      </c>
      <c r="C43" s="29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1">
        <v>0</v>
      </c>
    </row>
    <row r="44" spans="1:53" x14ac:dyDescent="0.35">
      <c r="A44" s="27" t="s">
        <v>8</v>
      </c>
      <c r="B44" s="28" t="s">
        <v>293</v>
      </c>
      <c r="C44" s="29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1">
        <v>0</v>
      </c>
    </row>
    <row r="45" spans="1:53" x14ac:dyDescent="0.35">
      <c r="A45" s="27" t="s">
        <v>294</v>
      </c>
      <c r="B45" s="28" t="s">
        <v>295</v>
      </c>
      <c r="C45" s="29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1">
        <v>0</v>
      </c>
    </row>
    <row r="46" spans="1:53" x14ac:dyDescent="0.35">
      <c r="A46" s="32" t="s">
        <v>296</v>
      </c>
      <c r="B46" s="33" t="s">
        <v>297</v>
      </c>
      <c r="C46" s="34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6">
        <v>0</v>
      </c>
    </row>
    <row r="47" spans="1:53" x14ac:dyDescent="0.35">
      <c r="A47" s="32" t="s">
        <v>9</v>
      </c>
      <c r="B47" s="33" t="s">
        <v>298</v>
      </c>
      <c r="C47" s="34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6">
        <v>0</v>
      </c>
    </row>
    <row r="48" spans="1:53" x14ac:dyDescent="0.35">
      <c r="A48" s="32" t="s">
        <v>35</v>
      </c>
      <c r="B48" s="33" t="s">
        <v>299</v>
      </c>
      <c r="C48" s="34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6">
        <v>0</v>
      </c>
    </row>
    <row r="49" spans="1:53" x14ac:dyDescent="0.35">
      <c r="A49" s="32" t="s">
        <v>10</v>
      </c>
      <c r="B49" s="33" t="s">
        <v>300</v>
      </c>
      <c r="C49" s="34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6">
        <v>0</v>
      </c>
    </row>
    <row r="50" spans="1:53" x14ac:dyDescent="0.35">
      <c r="A50" s="32" t="s">
        <v>301</v>
      </c>
      <c r="B50" s="33" t="s">
        <v>302</v>
      </c>
      <c r="C50" s="34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6">
        <v>0</v>
      </c>
    </row>
    <row r="51" spans="1:53" x14ac:dyDescent="0.35">
      <c r="A51" s="32" t="s">
        <v>303</v>
      </c>
      <c r="B51" s="33" t="s">
        <v>304</v>
      </c>
      <c r="C51" s="34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6">
        <v>0</v>
      </c>
    </row>
    <row r="52" spans="1:53" x14ac:dyDescent="0.35">
      <c r="A52" s="17" t="s">
        <v>305</v>
      </c>
      <c r="B52" s="18" t="s">
        <v>306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1">
        <v>0</v>
      </c>
    </row>
    <row r="53" spans="1:53" x14ac:dyDescent="0.35">
      <c r="A53" s="22" t="s">
        <v>37</v>
      </c>
      <c r="B53" s="23" t="s">
        <v>307</v>
      </c>
      <c r="C53" s="24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6">
        <v>0</v>
      </c>
    </row>
    <row r="54" spans="1:53" x14ac:dyDescent="0.35">
      <c r="A54" s="22" t="s">
        <v>308</v>
      </c>
      <c r="B54" s="23" t="s">
        <v>309</v>
      </c>
      <c r="C54" s="24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6">
        <v>0</v>
      </c>
    </row>
    <row r="55" spans="1:53" x14ac:dyDescent="0.35">
      <c r="A55" s="27" t="s">
        <v>310</v>
      </c>
      <c r="B55" s="28" t="s">
        <v>311</v>
      </c>
      <c r="C55" s="29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1">
        <v>0</v>
      </c>
    </row>
    <row r="56" spans="1:53" x14ac:dyDescent="0.35">
      <c r="A56" s="27" t="s">
        <v>312</v>
      </c>
      <c r="B56" s="28" t="s">
        <v>313</v>
      </c>
      <c r="C56" s="29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1">
        <v>0</v>
      </c>
    </row>
    <row r="57" spans="1:53" x14ac:dyDescent="0.35">
      <c r="A57" s="27" t="s">
        <v>314</v>
      </c>
      <c r="B57" s="28" t="s">
        <v>315</v>
      </c>
      <c r="C57" s="29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1">
        <v>0</v>
      </c>
    </row>
    <row r="58" spans="1:53" x14ac:dyDescent="0.35">
      <c r="A58" s="27" t="s">
        <v>108</v>
      </c>
      <c r="B58" s="28" t="s">
        <v>316</v>
      </c>
      <c r="C58" s="29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1">
        <v>0</v>
      </c>
    </row>
    <row r="59" spans="1:53" x14ac:dyDescent="0.35">
      <c r="A59" s="17" t="s">
        <v>201</v>
      </c>
      <c r="B59" s="18" t="s">
        <v>317</v>
      </c>
      <c r="C59" s="19">
        <v>21942.294831374798</v>
      </c>
      <c r="D59" s="20">
        <v>23240.100000000002</v>
      </c>
      <c r="E59" s="20">
        <v>22660.7</v>
      </c>
      <c r="F59" s="20">
        <v>22876.899999999994</v>
      </c>
      <c r="G59" s="20">
        <v>20635.999999999996</v>
      </c>
      <c r="H59" s="20">
        <v>21053.644788382495</v>
      </c>
      <c r="I59" s="20">
        <v>19462.899999999998</v>
      </c>
      <c r="J59" s="20">
        <v>16258.299999999997</v>
      </c>
      <c r="K59" s="20">
        <v>13538.999999999998</v>
      </c>
      <c r="L59" s="20">
        <v>17824.099999999995</v>
      </c>
      <c r="M59" s="20">
        <v>16029.234737747198</v>
      </c>
      <c r="N59" s="20">
        <v>17793.637145313802</v>
      </c>
      <c r="O59" s="20">
        <v>18161.220980223592</v>
      </c>
      <c r="P59" s="20">
        <v>18213.337154867699</v>
      </c>
      <c r="Q59" s="20">
        <v>16444.014521830501</v>
      </c>
      <c r="R59" s="20">
        <v>18145.743766122101</v>
      </c>
      <c r="S59" s="20">
        <v>19814.4463699919</v>
      </c>
      <c r="T59" s="20">
        <v>19945.824895796293</v>
      </c>
      <c r="U59" s="20">
        <v>20079.761926463179</v>
      </c>
      <c r="V59" s="20">
        <v>20275.112039344782</v>
      </c>
      <c r="W59" s="20">
        <v>20412.042255981469</v>
      </c>
      <c r="X59" s="20">
        <v>20095.097391491807</v>
      </c>
      <c r="Y59" s="20">
        <v>19833.066486715572</v>
      </c>
      <c r="Z59" s="20">
        <v>15081.330943182784</v>
      </c>
      <c r="AA59" s="20">
        <v>10325.040336578375</v>
      </c>
      <c r="AB59" s="20">
        <v>9665.5774131492544</v>
      </c>
      <c r="AC59" s="20">
        <v>13079.695246043819</v>
      </c>
      <c r="AD59" s="20">
        <v>16900.929336032161</v>
      </c>
      <c r="AE59" s="20">
        <v>13688.516899250659</v>
      </c>
      <c r="AF59" s="20">
        <v>13689.288292529984</v>
      </c>
      <c r="AG59" s="20">
        <v>9035.9650398156355</v>
      </c>
      <c r="AH59" s="20">
        <v>9034.8985628247101</v>
      </c>
      <c r="AI59" s="20">
        <v>9034.4353430647661</v>
      </c>
      <c r="AJ59" s="20">
        <v>9028.3299308654387</v>
      </c>
      <c r="AK59" s="20">
        <v>9022.4730098089913</v>
      </c>
      <c r="AL59" s="20">
        <v>4853.6984683579731</v>
      </c>
      <c r="AM59" s="20">
        <v>4853.4719240820614</v>
      </c>
      <c r="AN59" s="20">
        <v>4853.3529563683996</v>
      </c>
      <c r="AO59" s="20">
        <v>4853.1353455554799</v>
      </c>
      <c r="AP59" s="20">
        <v>4852.916556536642</v>
      </c>
      <c r="AQ59" s="20">
        <v>4852.7101933994209</v>
      </c>
      <c r="AR59" s="20">
        <v>4852.5303496190681</v>
      </c>
      <c r="AS59" s="20">
        <v>4852.3453362542014</v>
      </c>
      <c r="AT59" s="20">
        <v>4676.0652773162374</v>
      </c>
      <c r="AU59" s="20">
        <v>6545.4290005521316</v>
      </c>
      <c r="AV59" s="20">
        <v>17539.746272201253</v>
      </c>
      <c r="AW59" s="20">
        <v>17535.813152851981</v>
      </c>
      <c r="AX59" s="20">
        <v>17524.384351215238</v>
      </c>
      <c r="AY59" s="20">
        <v>17507.026643530498</v>
      </c>
      <c r="AZ59" s="20">
        <v>17500.166788674753</v>
      </c>
      <c r="BA59" s="21">
        <v>17491.226696054844</v>
      </c>
    </row>
    <row r="60" spans="1:53" x14ac:dyDescent="0.35">
      <c r="A60" s="17" t="s">
        <v>318</v>
      </c>
      <c r="B60" s="18" t="s">
        <v>319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1">
        <v>0</v>
      </c>
    </row>
    <row r="61" spans="1:53" x14ac:dyDescent="0.35">
      <c r="A61" s="17" t="s">
        <v>320</v>
      </c>
      <c r="B61" s="18" t="s">
        <v>321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1">
        <v>0</v>
      </c>
    </row>
    <row r="62" spans="1:53" x14ac:dyDescent="0.35">
      <c r="A62" s="22" t="s">
        <v>322</v>
      </c>
      <c r="B62" s="23" t="s">
        <v>323</v>
      </c>
      <c r="C62" s="24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6">
        <v>0</v>
      </c>
    </row>
    <row r="63" spans="1:53" x14ac:dyDescent="0.35">
      <c r="A63" s="22" t="s">
        <v>324</v>
      </c>
      <c r="B63" s="23" t="s">
        <v>325</v>
      </c>
      <c r="C63" s="24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6">
        <v>0</v>
      </c>
    </row>
    <row r="64" spans="1:53" x14ac:dyDescent="0.35">
      <c r="A64" s="22" t="s">
        <v>326</v>
      </c>
      <c r="B64" s="23" t="s">
        <v>327</v>
      </c>
      <c r="C64" s="24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6">
        <v>0</v>
      </c>
    </row>
    <row r="65" spans="1:53" x14ac:dyDescent="0.35">
      <c r="A65" s="27" t="s">
        <v>185</v>
      </c>
      <c r="B65" s="28" t="s">
        <v>328</v>
      </c>
      <c r="C65" s="29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1">
        <v>0</v>
      </c>
    </row>
    <row r="66" spans="1:53" x14ac:dyDescent="0.35">
      <c r="A66" s="27" t="s">
        <v>329</v>
      </c>
      <c r="B66" s="28" t="s">
        <v>330</v>
      </c>
      <c r="C66" s="29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1">
        <v>0</v>
      </c>
    </row>
    <row r="67" spans="1:53" x14ac:dyDescent="0.35">
      <c r="A67" s="22" t="s">
        <v>331</v>
      </c>
      <c r="B67" s="23" t="s">
        <v>332</v>
      </c>
      <c r="C67" s="24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6">
        <v>0</v>
      </c>
    </row>
    <row r="68" spans="1:53" x14ac:dyDescent="0.35">
      <c r="A68" s="22" t="s">
        <v>333</v>
      </c>
      <c r="B68" s="23" t="s">
        <v>334</v>
      </c>
      <c r="C68" s="24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6">
        <v>0</v>
      </c>
    </row>
    <row r="69" spans="1:53" x14ac:dyDescent="0.35">
      <c r="A69" s="27" t="s">
        <v>335</v>
      </c>
      <c r="B69" s="28" t="s">
        <v>336</v>
      </c>
      <c r="C69" s="29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1">
        <v>0</v>
      </c>
    </row>
    <row r="70" spans="1:53" x14ac:dyDescent="0.35">
      <c r="A70" s="27" t="s">
        <v>163</v>
      </c>
      <c r="B70" s="28" t="s">
        <v>337</v>
      </c>
      <c r="C70" s="29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1">
        <v>0</v>
      </c>
    </row>
    <row r="71" spans="1:53" x14ac:dyDescent="0.35">
      <c r="A71" s="27" t="s">
        <v>338</v>
      </c>
      <c r="B71" s="28" t="s">
        <v>339</v>
      </c>
      <c r="C71" s="29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1">
        <v>0</v>
      </c>
    </row>
    <row r="72" spans="1:53" x14ac:dyDescent="0.35">
      <c r="A72" s="27" t="s">
        <v>340</v>
      </c>
      <c r="B72" s="28" t="s">
        <v>341</v>
      </c>
      <c r="C72" s="29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1">
        <v>0</v>
      </c>
    </row>
    <row r="73" spans="1:53" x14ac:dyDescent="0.35">
      <c r="A73" s="27" t="s">
        <v>342</v>
      </c>
      <c r="B73" s="28" t="s">
        <v>343</v>
      </c>
      <c r="C73" s="29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1">
        <v>0</v>
      </c>
    </row>
    <row r="74" spans="1:53" x14ac:dyDescent="0.35">
      <c r="A74" s="32" t="s">
        <v>344</v>
      </c>
      <c r="B74" s="33" t="s">
        <v>345</v>
      </c>
      <c r="C74" s="34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6">
        <v>0</v>
      </c>
    </row>
    <row r="75" spans="1:53" x14ac:dyDescent="0.35">
      <c r="A75" s="32" t="s">
        <v>346</v>
      </c>
      <c r="B75" s="33" t="s">
        <v>347</v>
      </c>
      <c r="C75" s="34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6">
        <v>0</v>
      </c>
    </row>
    <row r="76" spans="1:53" x14ac:dyDescent="0.35">
      <c r="A76" s="32" t="s">
        <v>348</v>
      </c>
      <c r="B76" s="33" t="s">
        <v>349</v>
      </c>
      <c r="C76" s="34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6">
        <v>0</v>
      </c>
    </row>
    <row r="77" spans="1:53" x14ac:dyDescent="0.35">
      <c r="A77" s="32" t="s">
        <v>177</v>
      </c>
      <c r="B77" s="33" t="s">
        <v>350</v>
      </c>
      <c r="C77" s="34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6">
        <v>0</v>
      </c>
    </row>
    <row r="78" spans="1:53" x14ac:dyDescent="0.35">
      <c r="A78" s="22" t="s">
        <v>183</v>
      </c>
      <c r="B78" s="23" t="s">
        <v>351</v>
      </c>
      <c r="C78" s="24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6">
        <v>0</v>
      </c>
    </row>
    <row r="79" spans="1:53" x14ac:dyDescent="0.35">
      <c r="A79" s="17" t="s">
        <v>110</v>
      </c>
      <c r="B79" s="18" t="s">
        <v>352</v>
      </c>
      <c r="C79" s="19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1">
        <v>0</v>
      </c>
    </row>
    <row r="80" spans="1:53" x14ac:dyDescent="0.35">
      <c r="A80" s="17" t="s">
        <v>353</v>
      </c>
      <c r="B80" s="18">
        <v>7200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1">
        <v>0</v>
      </c>
    </row>
    <row r="81" spans="1:53" x14ac:dyDescent="0.35">
      <c r="A81" s="22" t="s">
        <v>354</v>
      </c>
      <c r="B81" s="23" t="s">
        <v>355</v>
      </c>
      <c r="C81" s="24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6">
        <v>0</v>
      </c>
    </row>
    <row r="82" spans="1:53" x14ac:dyDescent="0.35">
      <c r="A82" s="22" t="s">
        <v>356</v>
      </c>
      <c r="B82" s="23" t="s">
        <v>357</v>
      </c>
      <c r="C82" s="24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6">
        <v>0</v>
      </c>
    </row>
    <row r="83" spans="1:53" x14ac:dyDescent="0.35">
      <c r="A83" s="17" t="s">
        <v>7</v>
      </c>
      <c r="B83" s="18" t="s">
        <v>358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1">
        <v>0</v>
      </c>
    </row>
    <row r="84" spans="1:53" x14ac:dyDescent="0.35">
      <c r="A84" s="37" t="s">
        <v>359</v>
      </c>
      <c r="B84" s="38" t="s">
        <v>360</v>
      </c>
      <c r="C84" s="39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1">
        <v>0</v>
      </c>
    </row>
    <row r="85" spans="1:53" x14ac:dyDescent="0.35">
      <c r="A85" s="42" t="s">
        <v>361</v>
      </c>
      <c r="B85" s="43" t="s">
        <v>362</v>
      </c>
      <c r="C85" s="44">
        <v>0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>
        <v>0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>
        <v>0</v>
      </c>
      <c r="AI85" s="45">
        <v>0</v>
      </c>
      <c r="AJ85" s="45">
        <v>0</v>
      </c>
      <c r="AK85" s="45">
        <v>0</v>
      </c>
      <c r="AL85" s="45">
        <v>0</v>
      </c>
      <c r="AM85" s="45">
        <v>0</v>
      </c>
      <c r="AN85" s="45">
        <v>0</v>
      </c>
      <c r="AO85" s="45">
        <v>0</v>
      </c>
      <c r="AP85" s="45">
        <v>0</v>
      </c>
      <c r="AQ85" s="45">
        <v>0</v>
      </c>
      <c r="AR85" s="45">
        <v>0</v>
      </c>
      <c r="AS85" s="45">
        <v>0</v>
      </c>
      <c r="AT85" s="45">
        <v>0</v>
      </c>
      <c r="AU85" s="45">
        <v>0</v>
      </c>
      <c r="AV85" s="45">
        <v>0</v>
      </c>
      <c r="AW85" s="45">
        <v>0</v>
      </c>
      <c r="AX85" s="45">
        <v>0</v>
      </c>
      <c r="AY85" s="45">
        <v>0</v>
      </c>
      <c r="AZ85" s="45">
        <v>0</v>
      </c>
      <c r="BA85" s="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3198-830D-48CD-BF32-02A468019CE4}">
  <dimension ref="A1:BA85"/>
  <sheetViews>
    <sheetView topLeftCell="G49" workbookViewId="0">
      <selection activeCell="T59" sqref="T59"/>
    </sheetView>
  </sheetViews>
  <sheetFormatPr defaultColWidth="9.08984375" defaultRowHeight="10.5" x14ac:dyDescent="0.25"/>
  <cols>
    <col min="1" max="1" width="35.7265625" style="11" customWidth="1"/>
    <col min="2" max="2" width="7.7265625" style="11" customWidth="1"/>
    <col min="3" max="53" width="11.7265625" style="11" customWidth="1"/>
    <col min="54" max="16384" width="9.08984375" style="11"/>
  </cols>
  <sheetData>
    <row r="1" spans="1:53" x14ac:dyDescent="0.25">
      <c r="A1" s="6" t="s">
        <v>394</v>
      </c>
      <c r="B1" s="7" t="s">
        <v>213</v>
      </c>
      <c r="C1" s="9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25">
      <c r="A2" s="12" t="s">
        <v>214</v>
      </c>
      <c r="B2" s="13" t="s">
        <v>215</v>
      </c>
      <c r="C2" s="15">
        <f>JRC_EU28_tipgn!C2-UK_tipgn!C2</f>
        <v>221898.49049393277</v>
      </c>
      <c r="D2" s="15">
        <f>JRC_EU28_tipgn!D2-UK_tipgn!D2</f>
        <v>229425.39999999997</v>
      </c>
      <c r="E2" s="15">
        <f>JRC_EU28_tipgn!E2-UK_tipgn!E2</f>
        <v>232895.30000000002</v>
      </c>
      <c r="F2" s="15">
        <f>JRC_EU28_tipgn!F2-UK_tipgn!F2</f>
        <v>234140.59999999998</v>
      </c>
      <c r="G2" s="15">
        <f>JRC_EU28_tipgn!G2-UK_tipgn!G2</f>
        <v>239650.09999999989</v>
      </c>
      <c r="H2" s="15">
        <f>JRC_EU28_tipgn!H2-UK_tipgn!H2</f>
        <v>236462.33400210185</v>
      </c>
      <c r="I2" s="15">
        <f>JRC_EU28_tipgn!I2-UK_tipgn!I2</f>
        <v>236036.09999999989</v>
      </c>
      <c r="J2" s="15">
        <f>JRC_EU28_tipgn!J2-UK_tipgn!J2</f>
        <v>225151.5</v>
      </c>
      <c r="K2" s="15">
        <f>JRC_EU28_tipgn!K2-UK_tipgn!K2</f>
        <v>228369.69999999995</v>
      </c>
      <c r="L2" s="15">
        <f>JRC_EU28_tipgn!L2-UK_tipgn!L2</f>
        <v>212948.39999999994</v>
      </c>
      <c r="M2" s="15">
        <f>JRC_EU28_tipgn!M2-UK_tipgn!M2</f>
        <v>220533.12792586224</v>
      </c>
      <c r="N2" s="15">
        <f>JRC_EU28_tipgn!N2-UK_tipgn!N2</f>
        <v>216213.19384733008</v>
      </c>
      <c r="O2" s="15">
        <f>JRC_EU28_tipgn!O2-UK_tipgn!O2</f>
        <v>209557.29913060099</v>
      </c>
      <c r="P2" s="15">
        <f>JRC_EU28_tipgn!P2-UK_tipgn!P2</f>
        <v>208068.54877233173</v>
      </c>
      <c r="Q2" s="15">
        <f>JRC_EU28_tipgn!Q2-UK_tipgn!Q2</f>
        <v>209695.56702015863</v>
      </c>
      <c r="R2" s="15">
        <f>JRC_EU28_tipgn!R2-UK_tipgn!R2</f>
        <v>203056.51093914182</v>
      </c>
      <c r="S2" s="15">
        <f>JRC_EU28_tipgn!S2-UK_tipgn!S2</f>
        <v>211840.02129105979</v>
      </c>
      <c r="T2" s="15">
        <f>JRC_EU28_tipgn!T2-UK_tipgn!T2</f>
        <v>206293.08865509403</v>
      </c>
      <c r="U2" s="15">
        <f>JRC_EU28_tipgn!U2-UK_tipgn!U2</f>
        <v>199011.3777538042</v>
      </c>
      <c r="V2" s="15">
        <f>JRC_EU28_tipgn!V2-UK_tipgn!V2</f>
        <v>195499.86547853271</v>
      </c>
      <c r="W2" s="15">
        <f>JRC_EU28_tipgn!W2-UK_tipgn!W2</f>
        <v>192001.02648097102</v>
      </c>
      <c r="X2" s="15">
        <f>JRC_EU28_tipgn!X2-UK_tipgn!X2</f>
        <v>191049.27201645577</v>
      </c>
      <c r="Y2" s="15">
        <f>JRC_EU28_tipgn!Y2-UK_tipgn!Y2</f>
        <v>181703.77247341201</v>
      </c>
      <c r="Z2" s="15">
        <f>JRC_EU28_tipgn!Z2-UK_tipgn!Z2</f>
        <v>172421.2204846752</v>
      </c>
      <c r="AA2" s="15">
        <f>JRC_EU28_tipgn!AA2-UK_tipgn!AA2</f>
        <v>169661.68820511375</v>
      </c>
      <c r="AB2" s="15">
        <f>JRC_EU28_tipgn!AB2-UK_tipgn!AB2</f>
        <v>170123.36630964917</v>
      </c>
      <c r="AC2" s="15">
        <f>JRC_EU28_tipgn!AC2-UK_tipgn!AC2</f>
        <v>166348.09419961408</v>
      </c>
      <c r="AD2" s="15">
        <f>JRC_EU28_tipgn!AD2-UK_tipgn!AD2</f>
        <v>167234.17162397481</v>
      </c>
      <c r="AE2" s="15">
        <f>JRC_EU28_tipgn!AE2-UK_tipgn!AE2</f>
        <v>169835.70990505867</v>
      </c>
      <c r="AF2" s="15">
        <f>JRC_EU28_tipgn!AF2-UK_tipgn!AF2</f>
        <v>166843.7549424785</v>
      </c>
      <c r="AG2" s="15">
        <f>JRC_EU28_tipgn!AG2-UK_tipgn!AG2</f>
        <v>167625.71471255727</v>
      </c>
      <c r="AH2" s="15">
        <f>JRC_EU28_tipgn!AH2-UK_tipgn!AH2</f>
        <v>168051.94587295182</v>
      </c>
      <c r="AI2" s="15">
        <f>JRC_EU28_tipgn!AI2-UK_tipgn!AI2</f>
        <v>166948.20559871316</v>
      </c>
      <c r="AJ2" s="15">
        <f>JRC_EU28_tipgn!AJ2-UK_tipgn!AJ2</f>
        <v>155864.27501677629</v>
      </c>
      <c r="AK2" s="15">
        <f>JRC_EU28_tipgn!AK2-UK_tipgn!AK2</f>
        <v>148846.81737826092</v>
      </c>
      <c r="AL2" s="15">
        <f>JRC_EU28_tipgn!AL2-UK_tipgn!AL2</f>
        <v>135534.47081362884</v>
      </c>
      <c r="AM2" s="15">
        <f>JRC_EU28_tipgn!AM2-UK_tipgn!AM2</f>
        <v>134097.13575220486</v>
      </c>
      <c r="AN2" s="15">
        <f>JRC_EU28_tipgn!AN2-UK_tipgn!AN2</f>
        <v>129407.6098370939</v>
      </c>
      <c r="AO2" s="15">
        <f>JRC_EU28_tipgn!AO2-UK_tipgn!AO2</f>
        <v>125359.011289355</v>
      </c>
      <c r="AP2" s="15">
        <f>JRC_EU28_tipgn!AP2-UK_tipgn!AP2</f>
        <v>127065.95844946596</v>
      </c>
      <c r="AQ2" s="15">
        <f>JRC_EU28_tipgn!AQ2-UK_tipgn!AQ2</f>
        <v>128739.56210755365</v>
      </c>
      <c r="AR2" s="15">
        <f>JRC_EU28_tipgn!AR2-UK_tipgn!AR2</f>
        <v>122337.8194110562</v>
      </c>
      <c r="AS2" s="15">
        <f>JRC_EU28_tipgn!AS2-UK_tipgn!AS2</f>
        <v>123698.3048622685</v>
      </c>
      <c r="AT2" s="15">
        <f>JRC_EU28_tipgn!AT2-UK_tipgn!AT2</f>
        <v>120806.43239293645</v>
      </c>
      <c r="AU2" s="15">
        <f>JRC_EU28_tipgn!AU2-UK_tipgn!AU2</f>
        <v>120169.663420454</v>
      </c>
      <c r="AV2" s="15">
        <f>JRC_EU28_tipgn!AV2-UK_tipgn!AV2</f>
        <v>116742.03077558945</v>
      </c>
      <c r="AW2" s="15">
        <f>JRC_EU28_tipgn!AW2-UK_tipgn!AW2</f>
        <v>116723.64547973088</v>
      </c>
      <c r="AX2" s="15">
        <f>JRC_EU28_tipgn!AX2-UK_tipgn!AX2</f>
        <v>112767.30788471604</v>
      </c>
      <c r="AY2" s="15">
        <f>JRC_EU28_tipgn!AY2-UK_tipgn!AY2</f>
        <v>104646.53190746314</v>
      </c>
      <c r="AZ2" s="15">
        <f>JRC_EU28_tipgn!AZ2-UK_tipgn!AZ2</f>
        <v>97254.341954568867</v>
      </c>
      <c r="BA2" s="16">
        <f>JRC_EU28_tipgn!BA2-UK_tipgn!BA2</f>
        <v>96391.628894203735</v>
      </c>
    </row>
    <row r="3" spans="1:53" x14ac:dyDescent="0.25">
      <c r="A3" s="17" t="s">
        <v>216</v>
      </c>
      <c r="B3" s="18" t="s">
        <v>217</v>
      </c>
      <c r="C3" s="20">
        <f>JRC_EU28_tipgn!C3-UK_tipgn!C3</f>
        <v>0</v>
      </c>
      <c r="D3" s="20">
        <f>JRC_EU28_tipgn!D3-UK_tipgn!D3</f>
        <v>0</v>
      </c>
      <c r="E3" s="20">
        <f>JRC_EU28_tipgn!E3-UK_tipgn!E3</f>
        <v>0</v>
      </c>
      <c r="F3" s="20">
        <f>JRC_EU28_tipgn!F3-UK_tipgn!F3</f>
        <v>0</v>
      </c>
      <c r="G3" s="20">
        <f>JRC_EU28_tipgn!G3-UK_tipgn!G3</f>
        <v>0</v>
      </c>
      <c r="H3" s="20">
        <f>JRC_EU28_tipgn!H3-UK_tipgn!H3</f>
        <v>0</v>
      </c>
      <c r="I3" s="20">
        <f>JRC_EU28_tipgn!I3-UK_tipgn!I3</f>
        <v>0</v>
      </c>
      <c r="J3" s="20">
        <f>JRC_EU28_tipgn!J3-UK_tipgn!J3</f>
        <v>0</v>
      </c>
      <c r="K3" s="20">
        <f>JRC_EU28_tipgn!K3-UK_tipgn!K3</f>
        <v>0</v>
      </c>
      <c r="L3" s="20">
        <f>JRC_EU28_tipgn!L3-UK_tipgn!L3</f>
        <v>0</v>
      </c>
      <c r="M3" s="20">
        <f>JRC_EU28_tipgn!M3-UK_tipgn!M3</f>
        <v>0</v>
      </c>
      <c r="N3" s="20">
        <f>JRC_EU28_tipgn!N3-UK_tipgn!N3</f>
        <v>0</v>
      </c>
      <c r="O3" s="20">
        <f>JRC_EU28_tipgn!O3-UK_tipgn!O3</f>
        <v>0</v>
      </c>
      <c r="P3" s="20">
        <f>JRC_EU28_tipgn!P3-UK_tipgn!P3</f>
        <v>0</v>
      </c>
      <c r="Q3" s="20">
        <f>JRC_EU28_tipgn!Q3-UK_tipgn!Q3</f>
        <v>0</v>
      </c>
      <c r="R3" s="20">
        <f>JRC_EU28_tipgn!R3-UK_tipgn!R3</f>
        <v>0</v>
      </c>
      <c r="S3" s="20">
        <f>JRC_EU28_tipgn!S3-UK_tipgn!S3</f>
        <v>0</v>
      </c>
      <c r="T3" s="20">
        <f>JRC_EU28_tipgn!T3-UK_tipgn!T3</f>
        <v>0</v>
      </c>
      <c r="U3" s="20">
        <f>JRC_EU28_tipgn!U3-UK_tipgn!U3</f>
        <v>0</v>
      </c>
      <c r="V3" s="20">
        <f>JRC_EU28_tipgn!V3-UK_tipgn!V3</f>
        <v>0</v>
      </c>
      <c r="W3" s="20">
        <f>JRC_EU28_tipgn!W3-UK_tipgn!W3</f>
        <v>0</v>
      </c>
      <c r="X3" s="20">
        <f>JRC_EU28_tipgn!X3-UK_tipgn!X3</f>
        <v>0</v>
      </c>
      <c r="Y3" s="20">
        <f>JRC_EU28_tipgn!Y3-UK_tipgn!Y3</f>
        <v>0</v>
      </c>
      <c r="Z3" s="20">
        <f>JRC_EU28_tipgn!Z3-UK_tipgn!Z3</f>
        <v>0</v>
      </c>
      <c r="AA3" s="20">
        <f>JRC_EU28_tipgn!AA3-UK_tipgn!AA3</f>
        <v>0</v>
      </c>
      <c r="AB3" s="20">
        <f>JRC_EU28_tipgn!AB3-UK_tipgn!AB3</f>
        <v>0</v>
      </c>
      <c r="AC3" s="20">
        <f>JRC_EU28_tipgn!AC3-UK_tipgn!AC3</f>
        <v>0</v>
      </c>
      <c r="AD3" s="20">
        <f>JRC_EU28_tipgn!AD3-UK_tipgn!AD3</f>
        <v>0</v>
      </c>
      <c r="AE3" s="20">
        <f>JRC_EU28_tipgn!AE3-UK_tipgn!AE3</f>
        <v>0</v>
      </c>
      <c r="AF3" s="20">
        <f>JRC_EU28_tipgn!AF3-UK_tipgn!AF3</f>
        <v>0</v>
      </c>
      <c r="AG3" s="20">
        <f>JRC_EU28_tipgn!AG3-UK_tipgn!AG3</f>
        <v>0</v>
      </c>
      <c r="AH3" s="20">
        <f>JRC_EU28_tipgn!AH3-UK_tipgn!AH3</f>
        <v>0</v>
      </c>
      <c r="AI3" s="20">
        <f>JRC_EU28_tipgn!AI3-UK_tipgn!AI3</f>
        <v>0</v>
      </c>
      <c r="AJ3" s="20">
        <f>JRC_EU28_tipgn!AJ3-UK_tipgn!AJ3</f>
        <v>0</v>
      </c>
      <c r="AK3" s="20">
        <f>JRC_EU28_tipgn!AK3-UK_tipgn!AK3</f>
        <v>0</v>
      </c>
      <c r="AL3" s="20">
        <f>JRC_EU28_tipgn!AL3-UK_tipgn!AL3</f>
        <v>0</v>
      </c>
      <c r="AM3" s="20">
        <f>JRC_EU28_tipgn!AM3-UK_tipgn!AM3</f>
        <v>0</v>
      </c>
      <c r="AN3" s="20">
        <f>JRC_EU28_tipgn!AN3-UK_tipgn!AN3</f>
        <v>0</v>
      </c>
      <c r="AO3" s="20">
        <f>JRC_EU28_tipgn!AO3-UK_tipgn!AO3</f>
        <v>0</v>
      </c>
      <c r="AP3" s="20">
        <f>JRC_EU28_tipgn!AP3-UK_tipgn!AP3</f>
        <v>0</v>
      </c>
      <c r="AQ3" s="20">
        <f>JRC_EU28_tipgn!AQ3-UK_tipgn!AQ3</f>
        <v>0</v>
      </c>
      <c r="AR3" s="20">
        <f>JRC_EU28_tipgn!AR3-UK_tipgn!AR3</f>
        <v>0</v>
      </c>
      <c r="AS3" s="20">
        <f>JRC_EU28_tipgn!AS3-UK_tipgn!AS3</f>
        <v>0</v>
      </c>
      <c r="AT3" s="20">
        <f>JRC_EU28_tipgn!AT3-UK_tipgn!AT3</f>
        <v>0</v>
      </c>
      <c r="AU3" s="20">
        <f>JRC_EU28_tipgn!AU3-UK_tipgn!AU3</f>
        <v>0</v>
      </c>
      <c r="AV3" s="20">
        <f>JRC_EU28_tipgn!AV3-UK_tipgn!AV3</f>
        <v>0</v>
      </c>
      <c r="AW3" s="20">
        <f>JRC_EU28_tipgn!AW3-UK_tipgn!AW3</f>
        <v>0</v>
      </c>
      <c r="AX3" s="20">
        <f>JRC_EU28_tipgn!AX3-UK_tipgn!AX3</f>
        <v>0</v>
      </c>
      <c r="AY3" s="20">
        <f>JRC_EU28_tipgn!AY3-UK_tipgn!AY3</f>
        <v>0</v>
      </c>
      <c r="AZ3" s="20">
        <f>JRC_EU28_tipgn!AZ3-UK_tipgn!AZ3</f>
        <v>0</v>
      </c>
      <c r="BA3" s="21">
        <f>JRC_EU28_tipgn!BA3-UK_tipgn!BA3</f>
        <v>0</v>
      </c>
    </row>
    <row r="4" spans="1:53" x14ac:dyDescent="0.25">
      <c r="A4" s="22" t="s">
        <v>218</v>
      </c>
      <c r="B4" s="23" t="s">
        <v>219</v>
      </c>
      <c r="C4" s="25">
        <f>JRC_EU28_tipgn!C4-UK_tipgn!C4</f>
        <v>0</v>
      </c>
      <c r="D4" s="25">
        <f>JRC_EU28_tipgn!D4-UK_tipgn!D4</f>
        <v>0</v>
      </c>
      <c r="E4" s="25">
        <f>JRC_EU28_tipgn!E4-UK_tipgn!E4</f>
        <v>0</v>
      </c>
      <c r="F4" s="25">
        <f>JRC_EU28_tipgn!F4-UK_tipgn!F4</f>
        <v>0</v>
      </c>
      <c r="G4" s="25">
        <f>JRC_EU28_tipgn!G4-UK_tipgn!G4</f>
        <v>0</v>
      </c>
      <c r="H4" s="25">
        <f>JRC_EU28_tipgn!H4-UK_tipgn!H4</f>
        <v>0</v>
      </c>
      <c r="I4" s="25">
        <f>JRC_EU28_tipgn!I4-UK_tipgn!I4</f>
        <v>0</v>
      </c>
      <c r="J4" s="25">
        <f>JRC_EU28_tipgn!J4-UK_tipgn!J4</f>
        <v>0</v>
      </c>
      <c r="K4" s="25">
        <f>JRC_EU28_tipgn!K4-UK_tipgn!K4</f>
        <v>0</v>
      </c>
      <c r="L4" s="25">
        <f>JRC_EU28_tipgn!L4-UK_tipgn!L4</f>
        <v>0</v>
      </c>
      <c r="M4" s="25">
        <f>JRC_EU28_tipgn!M4-UK_tipgn!M4</f>
        <v>0</v>
      </c>
      <c r="N4" s="25">
        <f>JRC_EU28_tipgn!N4-UK_tipgn!N4</f>
        <v>0</v>
      </c>
      <c r="O4" s="25">
        <f>JRC_EU28_tipgn!O4-UK_tipgn!O4</f>
        <v>0</v>
      </c>
      <c r="P4" s="25">
        <f>JRC_EU28_tipgn!P4-UK_tipgn!P4</f>
        <v>0</v>
      </c>
      <c r="Q4" s="25">
        <f>JRC_EU28_tipgn!Q4-UK_tipgn!Q4</f>
        <v>0</v>
      </c>
      <c r="R4" s="25">
        <f>JRC_EU28_tipgn!R4-UK_tipgn!R4</f>
        <v>0</v>
      </c>
      <c r="S4" s="25">
        <f>JRC_EU28_tipgn!S4-UK_tipgn!S4</f>
        <v>0</v>
      </c>
      <c r="T4" s="25">
        <f>JRC_EU28_tipgn!T4-UK_tipgn!T4</f>
        <v>0</v>
      </c>
      <c r="U4" s="25">
        <f>JRC_EU28_tipgn!U4-UK_tipgn!U4</f>
        <v>0</v>
      </c>
      <c r="V4" s="25">
        <f>JRC_EU28_tipgn!V4-UK_tipgn!V4</f>
        <v>0</v>
      </c>
      <c r="W4" s="25">
        <f>JRC_EU28_tipgn!W4-UK_tipgn!W4</f>
        <v>0</v>
      </c>
      <c r="X4" s="25">
        <f>JRC_EU28_tipgn!X4-UK_tipgn!X4</f>
        <v>0</v>
      </c>
      <c r="Y4" s="25">
        <f>JRC_EU28_tipgn!Y4-UK_tipgn!Y4</f>
        <v>0</v>
      </c>
      <c r="Z4" s="25">
        <f>JRC_EU28_tipgn!Z4-UK_tipgn!Z4</f>
        <v>0</v>
      </c>
      <c r="AA4" s="25">
        <f>JRC_EU28_tipgn!AA4-UK_tipgn!AA4</f>
        <v>0</v>
      </c>
      <c r="AB4" s="25">
        <f>JRC_EU28_tipgn!AB4-UK_tipgn!AB4</f>
        <v>0</v>
      </c>
      <c r="AC4" s="25">
        <f>JRC_EU28_tipgn!AC4-UK_tipgn!AC4</f>
        <v>0</v>
      </c>
      <c r="AD4" s="25">
        <f>JRC_EU28_tipgn!AD4-UK_tipgn!AD4</f>
        <v>0</v>
      </c>
      <c r="AE4" s="25">
        <f>JRC_EU28_tipgn!AE4-UK_tipgn!AE4</f>
        <v>0</v>
      </c>
      <c r="AF4" s="25">
        <f>JRC_EU28_tipgn!AF4-UK_tipgn!AF4</f>
        <v>0</v>
      </c>
      <c r="AG4" s="25">
        <f>JRC_EU28_tipgn!AG4-UK_tipgn!AG4</f>
        <v>0</v>
      </c>
      <c r="AH4" s="25">
        <f>JRC_EU28_tipgn!AH4-UK_tipgn!AH4</f>
        <v>0</v>
      </c>
      <c r="AI4" s="25">
        <f>JRC_EU28_tipgn!AI4-UK_tipgn!AI4</f>
        <v>0</v>
      </c>
      <c r="AJ4" s="25">
        <f>JRC_EU28_tipgn!AJ4-UK_tipgn!AJ4</f>
        <v>0</v>
      </c>
      <c r="AK4" s="25">
        <f>JRC_EU28_tipgn!AK4-UK_tipgn!AK4</f>
        <v>0</v>
      </c>
      <c r="AL4" s="25">
        <f>JRC_EU28_tipgn!AL4-UK_tipgn!AL4</f>
        <v>0</v>
      </c>
      <c r="AM4" s="25">
        <f>JRC_EU28_tipgn!AM4-UK_tipgn!AM4</f>
        <v>0</v>
      </c>
      <c r="AN4" s="25">
        <f>JRC_EU28_tipgn!AN4-UK_tipgn!AN4</f>
        <v>0</v>
      </c>
      <c r="AO4" s="25">
        <f>JRC_EU28_tipgn!AO4-UK_tipgn!AO4</f>
        <v>0</v>
      </c>
      <c r="AP4" s="25">
        <f>JRC_EU28_tipgn!AP4-UK_tipgn!AP4</f>
        <v>0</v>
      </c>
      <c r="AQ4" s="25">
        <f>JRC_EU28_tipgn!AQ4-UK_tipgn!AQ4</f>
        <v>0</v>
      </c>
      <c r="AR4" s="25">
        <f>JRC_EU28_tipgn!AR4-UK_tipgn!AR4</f>
        <v>0</v>
      </c>
      <c r="AS4" s="25">
        <f>JRC_EU28_tipgn!AS4-UK_tipgn!AS4</f>
        <v>0</v>
      </c>
      <c r="AT4" s="25">
        <f>JRC_EU28_tipgn!AT4-UK_tipgn!AT4</f>
        <v>0</v>
      </c>
      <c r="AU4" s="25">
        <f>JRC_EU28_tipgn!AU4-UK_tipgn!AU4</f>
        <v>0</v>
      </c>
      <c r="AV4" s="25">
        <f>JRC_EU28_tipgn!AV4-UK_tipgn!AV4</f>
        <v>0</v>
      </c>
      <c r="AW4" s="25">
        <f>JRC_EU28_tipgn!AW4-UK_tipgn!AW4</f>
        <v>0</v>
      </c>
      <c r="AX4" s="25">
        <f>JRC_EU28_tipgn!AX4-UK_tipgn!AX4</f>
        <v>0</v>
      </c>
      <c r="AY4" s="25">
        <f>JRC_EU28_tipgn!AY4-UK_tipgn!AY4</f>
        <v>0</v>
      </c>
      <c r="AZ4" s="25">
        <f>JRC_EU28_tipgn!AZ4-UK_tipgn!AZ4</f>
        <v>0</v>
      </c>
      <c r="BA4" s="26">
        <f>JRC_EU28_tipgn!BA4-UK_tipgn!BA4</f>
        <v>0</v>
      </c>
    </row>
    <row r="5" spans="1:53" x14ac:dyDescent="0.25">
      <c r="A5" s="27" t="s">
        <v>32</v>
      </c>
      <c r="B5" s="28" t="s">
        <v>220</v>
      </c>
      <c r="C5" s="30">
        <f>JRC_EU28_tipgn!C5-UK_tipgn!C5</f>
        <v>0</v>
      </c>
      <c r="D5" s="30">
        <f>JRC_EU28_tipgn!D5-UK_tipgn!D5</f>
        <v>0</v>
      </c>
      <c r="E5" s="30">
        <f>JRC_EU28_tipgn!E5-UK_tipgn!E5</f>
        <v>0</v>
      </c>
      <c r="F5" s="30">
        <f>JRC_EU28_tipgn!F5-UK_tipgn!F5</f>
        <v>0</v>
      </c>
      <c r="G5" s="30">
        <f>JRC_EU28_tipgn!G5-UK_tipgn!G5</f>
        <v>0</v>
      </c>
      <c r="H5" s="30">
        <f>JRC_EU28_tipgn!H5-UK_tipgn!H5</f>
        <v>0</v>
      </c>
      <c r="I5" s="30">
        <f>JRC_EU28_tipgn!I5-UK_tipgn!I5</f>
        <v>0</v>
      </c>
      <c r="J5" s="30">
        <f>JRC_EU28_tipgn!J5-UK_tipgn!J5</f>
        <v>0</v>
      </c>
      <c r="K5" s="30">
        <f>JRC_EU28_tipgn!K5-UK_tipgn!K5</f>
        <v>0</v>
      </c>
      <c r="L5" s="30">
        <f>JRC_EU28_tipgn!L5-UK_tipgn!L5</f>
        <v>0</v>
      </c>
      <c r="M5" s="30">
        <f>JRC_EU28_tipgn!M5-UK_tipgn!M5</f>
        <v>0</v>
      </c>
      <c r="N5" s="30">
        <f>JRC_EU28_tipgn!N5-UK_tipgn!N5</f>
        <v>0</v>
      </c>
      <c r="O5" s="30">
        <f>JRC_EU28_tipgn!O5-UK_tipgn!O5</f>
        <v>0</v>
      </c>
      <c r="P5" s="30">
        <f>JRC_EU28_tipgn!P5-UK_tipgn!P5</f>
        <v>0</v>
      </c>
      <c r="Q5" s="30">
        <f>JRC_EU28_tipgn!Q5-UK_tipgn!Q5</f>
        <v>0</v>
      </c>
      <c r="R5" s="30">
        <f>JRC_EU28_tipgn!R5-UK_tipgn!R5</f>
        <v>0</v>
      </c>
      <c r="S5" s="30">
        <f>JRC_EU28_tipgn!S5-UK_tipgn!S5</f>
        <v>0</v>
      </c>
      <c r="T5" s="30">
        <f>JRC_EU28_tipgn!T5-UK_tipgn!T5</f>
        <v>0</v>
      </c>
      <c r="U5" s="30">
        <f>JRC_EU28_tipgn!U5-UK_tipgn!U5</f>
        <v>0</v>
      </c>
      <c r="V5" s="30">
        <f>JRC_EU28_tipgn!V5-UK_tipgn!V5</f>
        <v>0</v>
      </c>
      <c r="W5" s="30">
        <f>JRC_EU28_tipgn!W5-UK_tipgn!W5</f>
        <v>0</v>
      </c>
      <c r="X5" s="30">
        <f>JRC_EU28_tipgn!X5-UK_tipgn!X5</f>
        <v>0</v>
      </c>
      <c r="Y5" s="30">
        <f>JRC_EU28_tipgn!Y5-UK_tipgn!Y5</f>
        <v>0</v>
      </c>
      <c r="Z5" s="30">
        <f>JRC_EU28_tipgn!Z5-UK_tipgn!Z5</f>
        <v>0</v>
      </c>
      <c r="AA5" s="30">
        <f>JRC_EU28_tipgn!AA5-UK_tipgn!AA5</f>
        <v>0</v>
      </c>
      <c r="AB5" s="30">
        <f>JRC_EU28_tipgn!AB5-UK_tipgn!AB5</f>
        <v>0</v>
      </c>
      <c r="AC5" s="30">
        <f>JRC_EU28_tipgn!AC5-UK_tipgn!AC5</f>
        <v>0</v>
      </c>
      <c r="AD5" s="30">
        <f>JRC_EU28_tipgn!AD5-UK_tipgn!AD5</f>
        <v>0</v>
      </c>
      <c r="AE5" s="30">
        <f>JRC_EU28_tipgn!AE5-UK_tipgn!AE5</f>
        <v>0</v>
      </c>
      <c r="AF5" s="30">
        <f>JRC_EU28_tipgn!AF5-UK_tipgn!AF5</f>
        <v>0</v>
      </c>
      <c r="AG5" s="30">
        <f>JRC_EU28_tipgn!AG5-UK_tipgn!AG5</f>
        <v>0</v>
      </c>
      <c r="AH5" s="30">
        <f>JRC_EU28_tipgn!AH5-UK_tipgn!AH5</f>
        <v>0</v>
      </c>
      <c r="AI5" s="30">
        <f>JRC_EU28_tipgn!AI5-UK_tipgn!AI5</f>
        <v>0</v>
      </c>
      <c r="AJ5" s="30">
        <f>JRC_EU28_tipgn!AJ5-UK_tipgn!AJ5</f>
        <v>0</v>
      </c>
      <c r="AK5" s="30">
        <f>JRC_EU28_tipgn!AK5-UK_tipgn!AK5</f>
        <v>0</v>
      </c>
      <c r="AL5" s="30">
        <f>JRC_EU28_tipgn!AL5-UK_tipgn!AL5</f>
        <v>0</v>
      </c>
      <c r="AM5" s="30">
        <f>JRC_EU28_tipgn!AM5-UK_tipgn!AM5</f>
        <v>0</v>
      </c>
      <c r="AN5" s="30">
        <f>JRC_EU28_tipgn!AN5-UK_tipgn!AN5</f>
        <v>0</v>
      </c>
      <c r="AO5" s="30">
        <f>JRC_EU28_tipgn!AO5-UK_tipgn!AO5</f>
        <v>0</v>
      </c>
      <c r="AP5" s="30">
        <f>JRC_EU28_tipgn!AP5-UK_tipgn!AP5</f>
        <v>0</v>
      </c>
      <c r="AQ5" s="30">
        <f>JRC_EU28_tipgn!AQ5-UK_tipgn!AQ5</f>
        <v>0</v>
      </c>
      <c r="AR5" s="30">
        <f>JRC_EU28_tipgn!AR5-UK_tipgn!AR5</f>
        <v>0</v>
      </c>
      <c r="AS5" s="30">
        <f>JRC_EU28_tipgn!AS5-UK_tipgn!AS5</f>
        <v>0</v>
      </c>
      <c r="AT5" s="30">
        <f>JRC_EU28_tipgn!AT5-UK_tipgn!AT5</f>
        <v>0</v>
      </c>
      <c r="AU5" s="30">
        <f>JRC_EU28_tipgn!AU5-UK_tipgn!AU5</f>
        <v>0</v>
      </c>
      <c r="AV5" s="30">
        <f>JRC_EU28_tipgn!AV5-UK_tipgn!AV5</f>
        <v>0</v>
      </c>
      <c r="AW5" s="30">
        <f>JRC_EU28_tipgn!AW5-UK_tipgn!AW5</f>
        <v>0</v>
      </c>
      <c r="AX5" s="30">
        <f>JRC_EU28_tipgn!AX5-UK_tipgn!AX5</f>
        <v>0</v>
      </c>
      <c r="AY5" s="30">
        <f>JRC_EU28_tipgn!AY5-UK_tipgn!AY5</f>
        <v>0</v>
      </c>
      <c r="AZ5" s="30">
        <f>JRC_EU28_tipgn!AZ5-UK_tipgn!AZ5</f>
        <v>0</v>
      </c>
      <c r="BA5" s="31">
        <f>JRC_EU28_tipgn!BA5-UK_tipgn!BA5</f>
        <v>0</v>
      </c>
    </row>
    <row r="6" spans="1:53" x14ac:dyDescent="0.25">
      <c r="A6" s="32" t="s">
        <v>82</v>
      </c>
      <c r="B6" s="33" t="s">
        <v>221</v>
      </c>
      <c r="C6" s="35">
        <f>JRC_EU28_tipgn!C6-UK_tipgn!C6</f>
        <v>0</v>
      </c>
      <c r="D6" s="35">
        <f>JRC_EU28_tipgn!D6-UK_tipgn!D6</f>
        <v>0</v>
      </c>
      <c r="E6" s="35">
        <f>JRC_EU28_tipgn!E6-UK_tipgn!E6</f>
        <v>0</v>
      </c>
      <c r="F6" s="35">
        <f>JRC_EU28_tipgn!F6-UK_tipgn!F6</f>
        <v>0</v>
      </c>
      <c r="G6" s="35">
        <f>JRC_EU28_tipgn!G6-UK_tipgn!G6</f>
        <v>0</v>
      </c>
      <c r="H6" s="35">
        <f>JRC_EU28_tipgn!H6-UK_tipgn!H6</f>
        <v>0</v>
      </c>
      <c r="I6" s="35">
        <f>JRC_EU28_tipgn!I6-UK_tipgn!I6</f>
        <v>0</v>
      </c>
      <c r="J6" s="35">
        <f>JRC_EU28_tipgn!J6-UK_tipgn!J6</f>
        <v>0</v>
      </c>
      <c r="K6" s="35">
        <f>JRC_EU28_tipgn!K6-UK_tipgn!K6</f>
        <v>0</v>
      </c>
      <c r="L6" s="35">
        <f>JRC_EU28_tipgn!L6-UK_tipgn!L6</f>
        <v>0</v>
      </c>
      <c r="M6" s="35">
        <f>JRC_EU28_tipgn!M6-UK_tipgn!M6</f>
        <v>0</v>
      </c>
      <c r="N6" s="35">
        <f>JRC_EU28_tipgn!N6-UK_tipgn!N6</f>
        <v>0</v>
      </c>
      <c r="O6" s="35">
        <f>JRC_EU28_tipgn!O6-UK_tipgn!O6</f>
        <v>0</v>
      </c>
      <c r="P6" s="35">
        <f>JRC_EU28_tipgn!P6-UK_tipgn!P6</f>
        <v>0</v>
      </c>
      <c r="Q6" s="35">
        <f>JRC_EU28_tipgn!Q6-UK_tipgn!Q6</f>
        <v>0</v>
      </c>
      <c r="R6" s="35">
        <f>JRC_EU28_tipgn!R6-UK_tipgn!R6</f>
        <v>0</v>
      </c>
      <c r="S6" s="35">
        <f>JRC_EU28_tipgn!S6-UK_tipgn!S6</f>
        <v>0</v>
      </c>
      <c r="T6" s="35">
        <f>JRC_EU28_tipgn!T6-UK_tipgn!T6</f>
        <v>0</v>
      </c>
      <c r="U6" s="35">
        <f>JRC_EU28_tipgn!U6-UK_tipgn!U6</f>
        <v>0</v>
      </c>
      <c r="V6" s="35">
        <f>JRC_EU28_tipgn!V6-UK_tipgn!V6</f>
        <v>0</v>
      </c>
      <c r="W6" s="35">
        <f>JRC_EU28_tipgn!W6-UK_tipgn!W6</f>
        <v>0</v>
      </c>
      <c r="X6" s="35">
        <f>JRC_EU28_tipgn!X6-UK_tipgn!X6</f>
        <v>0</v>
      </c>
      <c r="Y6" s="35">
        <f>JRC_EU28_tipgn!Y6-UK_tipgn!Y6</f>
        <v>0</v>
      </c>
      <c r="Z6" s="35">
        <f>JRC_EU28_tipgn!Z6-UK_tipgn!Z6</f>
        <v>0</v>
      </c>
      <c r="AA6" s="35">
        <f>JRC_EU28_tipgn!AA6-UK_tipgn!AA6</f>
        <v>0</v>
      </c>
      <c r="AB6" s="35">
        <f>JRC_EU28_tipgn!AB6-UK_tipgn!AB6</f>
        <v>0</v>
      </c>
      <c r="AC6" s="35">
        <f>JRC_EU28_tipgn!AC6-UK_tipgn!AC6</f>
        <v>0</v>
      </c>
      <c r="AD6" s="35">
        <f>JRC_EU28_tipgn!AD6-UK_tipgn!AD6</f>
        <v>0</v>
      </c>
      <c r="AE6" s="35">
        <f>JRC_EU28_tipgn!AE6-UK_tipgn!AE6</f>
        <v>0</v>
      </c>
      <c r="AF6" s="35">
        <f>JRC_EU28_tipgn!AF6-UK_tipgn!AF6</f>
        <v>0</v>
      </c>
      <c r="AG6" s="35">
        <f>JRC_EU28_tipgn!AG6-UK_tipgn!AG6</f>
        <v>0</v>
      </c>
      <c r="AH6" s="35">
        <f>JRC_EU28_tipgn!AH6-UK_tipgn!AH6</f>
        <v>0</v>
      </c>
      <c r="AI6" s="35">
        <f>JRC_EU28_tipgn!AI6-UK_tipgn!AI6</f>
        <v>0</v>
      </c>
      <c r="AJ6" s="35">
        <f>JRC_EU28_tipgn!AJ6-UK_tipgn!AJ6</f>
        <v>0</v>
      </c>
      <c r="AK6" s="35">
        <f>JRC_EU28_tipgn!AK6-UK_tipgn!AK6</f>
        <v>0</v>
      </c>
      <c r="AL6" s="35">
        <f>JRC_EU28_tipgn!AL6-UK_tipgn!AL6</f>
        <v>0</v>
      </c>
      <c r="AM6" s="35">
        <f>JRC_EU28_tipgn!AM6-UK_tipgn!AM6</f>
        <v>0</v>
      </c>
      <c r="AN6" s="35">
        <f>JRC_EU28_tipgn!AN6-UK_tipgn!AN6</f>
        <v>0</v>
      </c>
      <c r="AO6" s="35">
        <f>JRC_EU28_tipgn!AO6-UK_tipgn!AO6</f>
        <v>0</v>
      </c>
      <c r="AP6" s="35">
        <f>JRC_EU28_tipgn!AP6-UK_tipgn!AP6</f>
        <v>0</v>
      </c>
      <c r="AQ6" s="35">
        <f>JRC_EU28_tipgn!AQ6-UK_tipgn!AQ6</f>
        <v>0</v>
      </c>
      <c r="AR6" s="35">
        <f>JRC_EU28_tipgn!AR6-UK_tipgn!AR6</f>
        <v>0</v>
      </c>
      <c r="AS6" s="35">
        <f>JRC_EU28_tipgn!AS6-UK_tipgn!AS6</f>
        <v>0</v>
      </c>
      <c r="AT6" s="35">
        <f>JRC_EU28_tipgn!AT6-UK_tipgn!AT6</f>
        <v>0</v>
      </c>
      <c r="AU6" s="35">
        <f>JRC_EU28_tipgn!AU6-UK_tipgn!AU6</f>
        <v>0</v>
      </c>
      <c r="AV6" s="35">
        <f>JRC_EU28_tipgn!AV6-UK_tipgn!AV6</f>
        <v>0</v>
      </c>
      <c r="AW6" s="35">
        <f>JRC_EU28_tipgn!AW6-UK_tipgn!AW6</f>
        <v>0</v>
      </c>
      <c r="AX6" s="35">
        <f>JRC_EU28_tipgn!AX6-UK_tipgn!AX6</f>
        <v>0</v>
      </c>
      <c r="AY6" s="35">
        <f>JRC_EU28_tipgn!AY6-UK_tipgn!AY6</f>
        <v>0</v>
      </c>
      <c r="AZ6" s="35">
        <f>JRC_EU28_tipgn!AZ6-UK_tipgn!AZ6</f>
        <v>0</v>
      </c>
      <c r="BA6" s="36">
        <f>JRC_EU28_tipgn!BA6-UK_tipgn!BA6</f>
        <v>0</v>
      </c>
    </row>
    <row r="7" spans="1:53" x14ac:dyDescent="0.25">
      <c r="A7" s="32" t="s">
        <v>222</v>
      </c>
      <c r="B7" s="33" t="s">
        <v>223</v>
      </c>
      <c r="C7" s="35">
        <f>JRC_EU28_tipgn!C7-UK_tipgn!C7</f>
        <v>0</v>
      </c>
      <c r="D7" s="35">
        <f>JRC_EU28_tipgn!D7-UK_tipgn!D7</f>
        <v>0</v>
      </c>
      <c r="E7" s="35">
        <f>JRC_EU28_tipgn!E7-UK_tipgn!E7</f>
        <v>0</v>
      </c>
      <c r="F7" s="35">
        <f>JRC_EU28_tipgn!F7-UK_tipgn!F7</f>
        <v>0</v>
      </c>
      <c r="G7" s="35">
        <f>JRC_EU28_tipgn!G7-UK_tipgn!G7</f>
        <v>0</v>
      </c>
      <c r="H7" s="35">
        <f>JRC_EU28_tipgn!H7-UK_tipgn!H7</f>
        <v>0</v>
      </c>
      <c r="I7" s="35">
        <f>JRC_EU28_tipgn!I7-UK_tipgn!I7</f>
        <v>0</v>
      </c>
      <c r="J7" s="35">
        <f>JRC_EU28_tipgn!J7-UK_tipgn!J7</f>
        <v>0</v>
      </c>
      <c r="K7" s="35">
        <f>JRC_EU28_tipgn!K7-UK_tipgn!K7</f>
        <v>0</v>
      </c>
      <c r="L7" s="35">
        <f>JRC_EU28_tipgn!L7-UK_tipgn!L7</f>
        <v>0</v>
      </c>
      <c r="M7" s="35">
        <f>JRC_EU28_tipgn!M7-UK_tipgn!M7</f>
        <v>0</v>
      </c>
      <c r="N7" s="35">
        <f>JRC_EU28_tipgn!N7-UK_tipgn!N7</f>
        <v>0</v>
      </c>
      <c r="O7" s="35">
        <f>JRC_EU28_tipgn!O7-UK_tipgn!O7</f>
        <v>0</v>
      </c>
      <c r="P7" s="35">
        <f>JRC_EU28_tipgn!P7-UK_tipgn!P7</f>
        <v>0</v>
      </c>
      <c r="Q7" s="35">
        <f>JRC_EU28_tipgn!Q7-UK_tipgn!Q7</f>
        <v>0</v>
      </c>
      <c r="R7" s="35">
        <f>JRC_EU28_tipgn!R7-UK_tipgn!R7</f>
        <v>0</v>
      </c>
      <c r="S7" s="35">
        <f>JRC_EU28_tipgn!S7-UK_tipgn!S7</f>
        <v>0</v>
      </c>
      <c r="T7" s="35">
        <f>JRC_EU28_tipgn!T7-UK_tipgn!T7</f>
        <v>0</v>
      </c>
      <c r="U7" s="35">
        <f>JRC_EU28_tipgn!U7-UK_tipgn!U7</f>
        <v>0</v>
      </c>
      <c r="V7" s="35">
        <f>JRC_EU28_tipgn!V7-UK_tipgn!V7</f>
        <v>0</v>
      </c>
      <c r="W7" s="35">
        <f>JRC_EU28_tipgn!W7-UK_tipgn!W7</f>
        <v>0</v>
      </c>
      <c r="X7" s="35">
        <f>JRC_EU28_tipgn!X7-UK_tipgn!X7</f>
        <v>0</v>
      </c>
      <c r="Y7" s="35">
        <f>JRC_EU28_tipgn!Y7-UK_tipgn!Y7</f>
        <v>0</v>
      </c>
      <c r="Z7" s="35">
        <f>JRC_EU28_tipgn!Z7-UK_tipgn!Z7</f>
        <v>0</v>
      </c>
      <c r="AA7" s="35">
        <f>JRC_EU28_tipgn!AA7-UK_tipgn!AA7</f>
        <v>0</v>
      </c>
      <c r="AB7" s="35">
        <f>JRC_EU28_tipgn!AB7-UK_tipgn!AB7</f>
        <v>0</v>
      </c>
      <c r="AC7" s="35">
        <f>JRC_EU28_tipgn!AC7-UK_tipgn!AC7</f>
        <v>0</v>
      </c>
      <c r="AD7" s="35">
        <f>JRC_EU28_tipgn!AD7-UK_tipgn!AD7</f>
        <v>0</v>
      </c>
      <c r="AE7" s="35">
        <f>JRC_EU28_tipgn!AE7-UK_tipgn!AE7</f>
        <v>0</v>
      </c>
      <c r="AF7" s="35">
        <f>JRC_EU28_tipgn!AF7-UK_tipgn!AF7</f>
        <v>0</v>
      </c>
      <c r="AG7" s="35">
        <f>JRC_EU28_tipgn!AG7-UK_tipgn!AG7</f>
        <v>0</v>
      </c>
      <c r="AH7" s="35">
        <f>JRC_EU28_tipgn!AH7-UK_tipgn!AH7</f>
        <v>0</v>
      </c>
      <c r="AI7" s="35">
        <f>JRC_EU28_tipgn!AI7-UK_tipgn!AI7</f>
        <v>0</v>
      </c>
      <c r="AJ7" s="35">
        <f>JRC_EU28_tipgn!AJ7-UK_tipgn!AJ7</f>
        <v>0</v>
      </c>
      <c r="AK7" s="35">
        <f>JRC_EU28_tipgn!AK7-UK_tipgn!AK7</f>
        <v>0</v>
      </c>
      <c r="AL7" s="35">
        <f>JRC_EU28_tipgn!AL7-UK_tipgn!AL7</f>
        <v>0</v>
      </c>
      <c r="AM7" s="35">
        <f>JRC_EU28_tipgn!AM7-UK_tipgn!AM7</f>
        <v>0</v>
      </c>
      <c r="AN7" s="35">
        <f>JRC_EU28_tipgn!AN7-UK_tipgn!AN7</f>
        <v>0</v>
      </c>
      <c r="AO7" s="35">
        <f>JRC_EU28_tipgn!AO7-UK_tipgn!AO7</f>
        <v>0</v>
      </c>
      <c r="AP7" s="35">
        <f>JRC_EU28_tipgn!AP7-UK_tipgn!AP7</f>
        <v>0</v>
      </c>
      <c r="AQ7" s="35">
        <f>JRC_EU28_tipgn!AQ7-UK_tipgn!AQ7</f>
        <v>0</v>
      </c>
      <c r="AR7" s="35">
        <f>JRC_EU28_tipgn!AR7-UK_tipgn!AR7</f>
        <v>0</v>
      </c>
      <c r="AS7" s="35">
        <f>JRC_EU28_tipgn!AS7-UK_tipgn!AS7</f>
        <v>0</v>
      </c>
      <c r="AT7" s="35">
        <f>JRC_EU28_tipgn!AT7-UK_tipgn!AT7</f>
        <v>0</v>
      </c>
      <c r="AU7" s="35">
        <f>JRC_EU28_tipgn!AU7-UK_tipgn!AU7</f>
        <v>0</v>
      </c>
      <c r="AV7" s="35">
        <f>JRC_EU28_tipgn!AV7-UK_tipgn!AV7</f>
        <v>0</v>
      </c>
      <c r="AW7" s="35">
        <f>JRC_EU28_tipgn!AW7-UK_tipgn!AW7</f>
        <v>0</v>
      </c>
      <c r="AX7" s="35">
        <f>JRC_EU28_tipgn!AX7-UK_tipgn!AX7</f>
        <v>0</v>
      </c>
      <c r="AY7" s="35">
        <f>JRC_EU28_tipgn!AY7-UK_tipgn!AY7</f>
        <v>0</v>
      </c>
      <c r="AZ7" s="35">
        <f>JRC_EU28_tipgn!AZ7-UK_tipgn!AZ7</f>
        <v>0</v>
      </c>
      <c r="BA7" s="36">
        <f>JRC_EU28_tipgn!BA7-UK_tipgn!BA7</f>
        <v>0</v>
      </c>
    </row>
    <row r="8" spans="1:53" x14ac:dyDescent="0.25">
      <c r="A8" s="32" t="s">
        <v>224</v>
      </c>
      <c r="B8" s="33" t="s">
        <v>225</v>
      </c>
      <c r="C8" s="35">
        <f>JRC_EU28_tipgn!C8-UK_tipgn!C8</f>
        <v>0</v>
      </c>
      <c r="D8" s="35">
        <f>JRC_EU28_tipgn!D8-UK_tipgn!D8</f>
        <v>0</v>
      </c>
      <c r="E8" s="35">
        <f>JRC_EU28_tipgn!E8-UK_tipgn!E8</f>
        <v>0</v>
      </c>
      <c r="F8" s="35">
        <f>JRC_EU28_tipgn!F8-UK_tipgn!F8</f>
        <v>0</v>
      </c>
      <c r="G8" s="35">
        <f>JRC_EU28_tipgn!G8-UK_tipgn!G8</f>
        <v>0</v>
      </c>
      <c r="H8" s="35">
        <f>JRC_EU28_tipgn!H8-UK_tipgn!H8</f>
        <v>0</v>
      </c>
      <c r="I8" s="35">
        <f>JRC_EU28_tipgn!I8-UK_tipgn!I8</f>
        <v>0</v>
      </c>
      <c r="J8" s="35">
        <f>JRC_EU28_tipgn!J8-UK_tipgn!J8</f>
        <v>0</v>
      </c>
      <c r="K8" s="35">
        <f>JRC_EU28_tipgn!K8-UK_tipgn!K8</f>
        <v>0</v>
      </c>
      <c r="L8" s="35">
        <f>JRC_EU28_tipgn!L8-UK_tipgn!L8</f>
        <v>0</v>
      </c>
      <c r="M8" s="35">
        <f>JRC_EU28_tipgn!M8-UK_tipgn!M8</f>
        <v>0</v>
      </c>
      <c r="N8" s="35">
        <f>JRC_EU28_tipgn!N8-UK_tipgn!N8</f>
        <v>0</v>
      </c>
      <c r="O8" s="35">
        <f>JRC_EU28_tipgn!O8-UK_tipgn!O8</f>
        <v>0</v>
      </c>
      <c r="P8" s="35">
        <f>JRC_EU28_tipgn!P8-UK_tipgn!P8</f>
        <v>0</v>
      </c>
      <c r="Q8" s="35">
        <f>JRC_EU28_tipgn!Q8-UK_tipgn!Q8</f>
        <v>0</v>
      </c>
      <c r="R8" s="35">
        <f>JRC_EU28_tipgn!R8-UK_tipgn!R8</f>
        <v>0</v>
      </c>
      <c r="S8" s="35">
        <f>JRC_EU28_tipgn!S8-UK_tipgn!S8</f>
        <v>0</v>
      </c>
      <c r="T8" s="35">
        <f>JRC_EU28_tipgn!T8-UK_tipgn!T8</f>
        <v>0</v>
      </c>
      <c r="U8" s="35">
        <f>JRC_EU28_tipgn!U8-UK_tipgn!U8</f>
        <v>0</v>
      </c>
      <c r="V8" s="35">
        <f>JRC_EU28_tipgn!V8-UK_tipgn!V8</f>
        <v>0</v>
      </c>
      <c r="W8" s="35">
        <f>JRC_EU28_tipgn!W8-UK_tipgn!W8</f>
        <v>0</v>
      </c>
      <c r="X8" s="35">
        <f>JRC_EU28_tipgn!X8-UK_tipgn!X8</f>
        <v>0</v>
      </c>
      <c r="Y8" s="35">
        <f>JRC_EU28_tipgn!Y8-UK_tipgn!Y8</f>
        <v>0</v>
      </c>
      <c r="Z8" s="35">
        <f>JRC_EU28_tipgn!Z8-UK_tipgn!Z8</f>
        <v>0</v>
      </c>
      <c r="AA8" s="35">
        <f>JRC_EU28_tipgn!AA8-UK_tipgn!AA8</f>
        <v>0</v>
      </c>
      <c r="AB8" s="35">
        <f>JRC_EU28_tipgn!AB8-UK_tipgn!AB8</f>
        <v>0</v>
      </c>
      <c r="AC8" s="35">
        <f>JRC_EU28_tipgn!AC8-UK_tipgn!AC8</f>
        <v>0</v>
      </c>
      <c r="AD8" s="35">
        <f>JRC_EU28_tipgn!AD8-UK_tipgn!AD8</f>
        <v>0</v>
      </c>
      <c r="AE8" s="35">
        <f>JRC_EU28_tipgn!AE8-UK_tipgn!AE8</f>
        <v>0</v>
      </c>
      <c r="AF8" s="35">
        <f>JRC_EU28_tipgn!AF8-UK_tipgn!AF8</f>
        <v>0</v>
      </c>
      <c r="AG8" s="35">
        <f>JRC_EU28_tipgn!AG8-UK_tipgn!AG8</f>
        <v>0</v>
      </c>
      <c r="AH8" s="35">
        <f>JRC_EU28_tipgn!AH8-UK_tipgn!AH8</f>
        <v>0</v>
      </c>
      <c r="AI8" s="35">
        <f>JRC_EU28_tipgn!AI8-UK_tipgn!AI8</f>
        <v>0</v>
      </c>
      <c r="AJ8" s="35">
        <f>JRC_EU28_tipgn!AJ8-UK_tipgn!AJ8</f>
        <v>0</v>
      </c>
      <c r="AK8" s="35">
        <f>JRC_EU28_tipgn!AK8-UK_tipgn!AK8</f>
        <v>0</v>
      </c>
      <c r="AL8" s="35">
        <f>JRC_EU28_tipgn!AL8-UK_tipgn!AL8</f>
        <v>0</v>
      </c>
      <c r="AM8" s="35">
        <f>JRC_EU28_tipgn!AM8-UK_tipgn!AM8</f>
        <v>0</v>
      </c>
      <c r="AN8" s="35">
        <f>JRC_EU28_tipgn!AN8-UK_tipgn!AN8</f>
        <v>0</v>
      </c>
      <c r="AO8" s="35">
        <f>JRC_EU28_tipgn!AO8-UK_tipgn!AO8</f>
        <v>0</v>
      </c>
      <c r="AP8" s="35">
        <f>JRC_EU28_tipgn!AP8-UK_tipgn!AP8</f>
        <v>0</v>
      </c>
      <c r="AQ8" s="35">
        <f>JRC_EU28_tipgn!AQ8-UK_tipgn!AQ8</f>
        <v>0</v>
      </c>
      <c r="AR8" s="35">
        <f>JRC_EU28_tipgn!AR8-UK_tipgn!AR8</f>
        <v>0</v>
      </c>
      <c r="AS8" s="35">
        <f>JRC_EU28_tipgn!AS8-UK_tipgn!AS8</f>
        <v>0</v>
      </c>
      <c r="AT8" s="35">
        <f>JRC_EU28_tipgn!AT8-UK_tipgn!AT8</f>
        <v>0</v>
      </c>
      <c r="AU8" s="35">
        <f>JRC_EU28_tipgn!AU8-UK_tipgn!AU8</f>
        <v>0</v>
      </c>
      <c r="AV8" s="35">
        <f>JRC_EU28_tipgn!AV8-UK_tipgn!AV8</f>
        <v>0</v>
      </c>
      <c r="AW8" s="35">
        <f>JRC_EU28_tipgn!AW8-UK_tipgn!AW8</f>
        <v>0</v>
      </c>
      <c r="AX8" s="35">
        <f>JRC_EU28_tipgn!AX8-UK_tipgn!AX8</f>
        <v>0</v>
      </c>
      <c r="AY8" s="35">
        <f>JRC_EU28_tipgn!AY8-UK_tipgn!AY8</f>
        <v>0</v>
      </c>
      <c r="AZ8" s="35">
        <f>JRC_EU28_tipgn!AZ8-UK_tipgn!AZ8</f>
        <v>0</v>
      </c>
      <c r="BA8" s="36">
        <f>JRC_EU28_tipgn!BA8-UK_tipgn!BA8</f>
        <v>0</v>
      </c>
    </row>
    <row r="9" spans="1:53" x14ac:dyDescent="0.25">
      <c r="A9" s="32" t="s">
        <v>226</v>
      </c>
      <c r="B9" s="33" t="s">
        <v>227</v>
      </c>
      <c r="C9" s="35">
        <f>JRC_EU28_tipgn!C9-UK_tipgn!C9</f>
        <v>0</v>
      </c>
      <c r="D9" s="35">
        <f>JRC_EU28_tipgn!D9-UK_tipgn!D9</f>
        <v>0</v>
      </c>
      <c r="E9" s="35">
        <f>JRC_EU28_tipgn!E9-UK_tipgn!E9</f>
        <v>0</v>
      </c>
      <c r="F9" s="35">
        <f>JRC_EU28_tipgn!F9-UK_tipgn!F9</f>
        <v>0</v>
      </c>
      <c r="G9" s="35">
        <f>JRC_EU28_tipgn!G9-UK_tipgn!G9</f>
        <v>0</v>
      </c>
      <c r="H9" s="35">
        <f>JRC_EU28_tipgn!H9-UK_tipgn!H9</f>
        <v>0</v>
      </c>
      <c r="I9" s="35">
        <f>JRC_EU28_tipgn!I9-UK_tipgn!I9</f>
        <v>0</v>
      </c>
      <c r="J9" s="35">
        <f>JRC_EU28_tipgn!J9-UK_tipgn!J9</f>
        <v>0</v>
      </c>
      <c r="K9" s="35">
        <f>JRC_EU28_tipgn!K9-UK_tipgn!K9</f>
        <v>0</v>
      </c>
      <c r="L9" s="35">
        <f>JRC_EU28_tipgn!L9-UK_tipgn!L9</f>
        <v>0</v>
      </c>
      <c r="M9" s="35">
        <f>JRC_EU28_tipgn!M9-UK_tipgn!M9</f>
        <v>0</v>
      </c>
      <c r="N9" s="35">
        <f>JRC_EU28_tipgn!N9-UK_tipgn!N9</f>
        <v>0</v>
      </c>
      <c r="O9" s="35">
        <f>JRC_EU28_tipgn!O9-UK_tipgn!O9</f>
        <v>0</v>
      </c>
      <c r="P9" s="35">
        <f>JRC_EU28_tipgn!P9-UK_tipgn!P9</f>
        <v>0</v>
      </c>
      <c r="Q9" s="35">
        <f>JRC_EU28_tipgn!Q9-UK_tipgn!Q9</f>
        <v>0</v>
      </c>
      <c r="R9" s="35">
        <f>JRC_EU28_tipgn!R9-UK_tipgn!R9</f>
        <v>0</v>
      </c>
      <c r="S9" s="35">
        <f>JRC_EU28_tipgn!S9-UK_tipgn!S9</f>
        <v>0</v>
      </c>
      <c r="T9" s="35">
        <f>JRC_EU28_tipgn!T9-UK_tipgn!T9</f>
        <v>0</v>
      </c>
      <c r="U9" s="35">
        <f>JRC_EU28_tipgn!U9-UK_tipgn!U9</f>
        <v>0</v>
      </c>
      <c r="V9" s="35">
        <f>JRC_EU28_tipgn!V9-UK_tipgn!V9</f>
        <v>0</v>
      </c>
      <c r="W9" s="35">
        <f>JRC_EU28_tipgn!W9-UK_tipgn!W9</f>
        <v>0</v>
      </c>
      <c r="X9" s="35">
        <f>JRC_EU28_tipgn!X9-UK_tipgn!X9</f>
        <v>0</v>
      </c>
      <c r="Y9" s="35">
        <f>JRC_EU28_tipgn!Y9-UK_tipgn!Y9</f>
        <v>0</v>
      </c>
      <c r="Z9" s="35">
        <f>JRC_EU28_tipgn!Z9-UK_tipgn!Z9</f>
        <v>0</v>
      </c>
      <c r="AA9" s="35">
        <f>JRC_EU28_tipgn!AA9-UK_tipgn!AA9</f>
        <v>0</v>
      </c>
      <c r="AB9" s="35">
        <f>JRC_EU28_tipgn!AB9-UK_tipgn!AB9</f>
        <v>0</v>
      </c>
      <c r="AC9" s="35">
        <f>JRC_EU28_tipgn!AC9-UK_tipgn!AC9</f>
        <v>0</v>
      </c>
      <c r="AD9" s="35">
        <f>JRC_EU28_tipgn!AD9-UK_tipgn!AD9</f>
        <v>0</v>
      </c>
      <c r="AE9" s="35">
        <f>JRC_EU28_tipgn!AE9-UK_tipgn!AE9</f>
        <v>0</v>
      </c>
      <c r="AF9" s="35">
        <f>JRC_EU28_tipgn!AF9-UK_tipgn!AF9</f>
        <v>0</v>
      </c>
      <c r="AG9" s="35">
        <f>JRC_EU28_tipgn!AG9-UK_tipgn!AG9</f>
        <v>0</v>
      </c>
      <c r="AH9" s="35">
        <f>JRC_EU28_tipgn!AH9-UK_tipgn!AH9</f>
        <v>0</v>
      </c>
      <c r="AI9" s="35">
        <f>JRC_EU28_tipgn!AI9-UK_tipgn!AI9</f>
        <v>0</v>
      </c>
      <c r="AJ9" s="35">
        <f>JRC_EU28_tipgn!AJ9-UK_tipgn!AJ9</f>
        <v>0</v>
      </c>
      <c r="AK9" s="35">
        <f>JRC_EU28_tipgn!AK9-UK_tipgn!AK9</f>
        <v>0</v>
      </c>
      <c r="AL9" s="35">
        <f>JRC_EU28_tipgn!AL9-UK_tipgn!AL9</f>
        <v>0</v>
      </c>
      <c r="AM9" s="35">
        <f>JRC_EU28_tipgn!AM9-UK_tipgn!AM9</f>
        <v>0</v>
      </c>
      <c r="AN9" s="35">
        <f>JRC_EU28_tipgn!AN9-UK_tipgn!AN9</f>
        <v>0</v>
      </c>
      <c r="AO9" s="35">
        <f>JRC_EU28_tipgn!AO9-UK_tipgn!AO9</f>
        <v>0</v>
      </c>
      <c r="AP9" s="35">
        <f>JRC_EU28_tipgn!AP9-UK_tipgn!AP9</f>
        <v>0</v>
      </c>
      <c r="AQ9" s="35">
        <f>JRC_EU28_tipgn!AQ9-UK_tipgn!AQ9</f>
        <v>0</v>
      </c>
      <c r="AR9" s="35">
        <f>JRC_EU28_tipgn!AR9-UK_tipgn!AR9</f>
        <v>0</v>
      </c>
      <c r="AS9" s="35">
        <f>JRC_EU28_tipgn!AS9-UK_tipgn!AS9</f>
        <v>0</v>
      </c>
      <c r="AT9" s="35">
        <f>JRC_EU28_tipgn!AT9-UK_tipgn!AT9</f>
        <v>0</v>
      </c>
      <c r="AU9" s="35">
        <f>JRC_EU28_tipgn!AU9-UK_tipgn!AU9</f>
        <v>0</v>
      </c>
      <c r="AV9" s="35">
        <f>JRC_EU28_tipgn!AV9-UK_tipgn!AV9</f>
        <v>0</v>
      </c>
      <c r="AW9" s="35">
        <f>JRC_EU28_tipgn!AW9-UK_tipgn!AW9</f>
        <v>0</v>
      </c>
      <c r="AX9" s="35">
        <f>JRC_EU28_tipgn!AX9-UK_tipgn!AX9</f>
        <v>0</v>
      </c>
      <c r="AY9" s="35">
        <f>JRC_EU28_tipgn!AY9-UK_tipgn!AY9</f>
        <v>0</v>
      </c>
      <c r="AZ9" s="35">
        <f>JRC_EU28_tipgn!AZ9-UK_tipgn!AZ9</f>
        <v>0</v>
      </c>
      <c r="BA9" s="36">
        <f>JRC_EU28_tipgn!BA9-UK_tipgn!BA9</f>
        <v>0</v>
      </c>
    </row>
    <row r="10" spans="1:53" x14ac:dyDescent="0.25">
      <c r="A10" s="27" t="s">
        <v>228</v>
      </c>
      <c r="B10" s="28" t="s">
        <v>229</v>
      </c>
      <c r="C10" s="30">
        <f>JRC_EU28_tipgn!C10-UK_tipgn!C10</f>
        <v>0</v>
      </c>
      <c r="D10" s="30">
        <f>JRC_EU28_tipgn!D10-UK_tipgn!D10</f>
        <v>0</v>
      </c>
      <c r="E10" s="30">
        <f>JRC_EU28_tipgn!E10-UK_tipgn!E10</f>
        <v>0</v>
      </c>
      <c r="F10" s="30">
        <f>JRC_EU28_tipgn!F10-UK_tipgn!F10</f>
        <v>0</v>
      </c>
      <c r="G10" s="30">
        <f>JRC_EU28_tipgn!G10-UK_tipgn!G10</f>
        <v>0</v>
      </c>
      <c r="H10" s="30">
        <f>JRC_EU28_tipgn!H10-UK_tipgn!H10</f>
        <v>0</v>
      </c>
      <c r="I10" s="30">
        <f>JRC_EU28_tipgn!I10-UK_tipgn!I10</f>
        <v>0</v>
      </c>
      <c r="J10" s="30">
        <f>JRC_EU28_tipgn!J10-UK_tipgn!J10</f>
        <v>0</v>
      </c>
      <c r="K10" s="30">
        <f>JRC_EU28_tipgn!K10-UK_tipgn!K10</f>
        <v>0</v>
      </c>
      <c r="L10" s="30">
        <f>JRC_EU28_tipgn!L10-UK_tipgn!L10</f>
        <v>0</v>
      </c>
      <c r="M10" s="30">
        <f>JRC_EU28_tipgn!M10-UK_tipgn!M10</f>
        <v>0</v>
      </c>
      <c r="N10" s="30">
        <f>JRC_EU28_tipgn!N10-UK_tipgn!N10</f>
        <v>0</v>
      </c>
      <c r="O10" s="30">
        <f>JRC_EU28_tipgn!O10-UK_tipgn!O10</f>
        <v>0</v>
      </c>
      <c r="P10" s="30">
        <f>JRC_EU28_tipgn!P10-UK_tipgn!P10</f>
        <v>0</v>
      </c>
      <c r="Q10" s="30">
        <f>JRC_EU28_tipgn!Q10-UK_tipgn!Q10</f>
        <v>0</v>
      </c>
      <c r="R10" s="30">
        <f>JRC_EU28_tipgn!R10-UK_tipgn!R10</f>
        <v>0</v>
      </c>
      <c r="S10" s="30">
        <f>JRC_EU28_tipgn!S10-UK_tipgn!S10</f>
        <v>0</v>
      </c>
      <c r="T10" s="30">
        <f>JRC_EU28_tipgn!T10-UK_tipgn!T10</f>
        <v>0</v>
      </c>
      <c r="U10" s="30">
        <f>JRC_EU28_tipgn!U10-UK_tipgn!U10</f>
        <v>0</v>
      </c>
      <c r="V10" s="30">
        <f>JRC_EU28_tipgn!V10-UK_tipgn!V10</f>
        <v>0</v>
      </c>
      <c r="W10" s="30">
        <f>JRC_EU28_tipgn!W10-UK_tipgn!W10</f>
        <v>0</v>
      </c>
      <c r="X10" s="30">
        <f>JRC_EU28_tipgn!X10-UK_tipgn!X10</f>
        <v>0</v>
      </c>
      <c r="Y10" s="30">
        <f>JRC_EU28_tipgn!Y10-UK_tipgn!Y10</f>
        <v>0</v>
      </c>
      <c r="Z10" s="30">
        <f>JRC_EU28_tipgn!Z10-UK_tipgn!Z10</f>
        <v>0</v>
      </c>
      <c r="AA10" s="30">
        <f>JRC_EU28_tipgn!AA10-UK_tipgn!AA10</f>
        <v>0</v>
      </c>
      <c r="AB10" s="30">
        <f>JRC_EU28_tipgn!AB10-UK_tipgn!AB10</f>
        <v>0</v>
      </c>
      <c r="AC10" s="30">
        <f>JRC_EU28_tipgn!AC10-UK_tipgn!AC10</f>
        <v>0</v>
      </c>
      <c r="AD10" s="30">
        <f>JRC_EU28_tipgn!AD10-UK_tipgn!AD10</f>
        <v>0</v>
      </c>
      <c r="AE10" s="30">
        <f>JRC_EU28_tipgn!AE10-UK_tipgn!AE10</f>
        <v>0</v>
      </c>
      <c r="AF10" s="30">
        <f>JRC_EU28_tipgn!AF10-UK_tipgn!AF10</f>
        <v>0</v>
      </c>
      <c r="AG10" s="30">
        <f>JRC_EU28_tipgn!AG10-UK_tipgn!AG10</f>
        <v>0</v>
      </c>
      <c r="AH10" s="30">
        <f>JRC_EU28_tipgn!AH10-UK_tipgn!AH10</f>
        <v>0</v>
      </c>
      <c r="AI10" s="30">
        <f>JRC_EU28_tipgn!AI10-UK_tipgn!AI10</f>
        <v>0</v>
      </c>
      <c r="AJ10" s="30">
        <f>JRC_EU28_tipgn!AJ10-UK_tipgn!AJ10</f>
        <v>0</v>
      </c>
      <c r="AK10" s="30">
        <f>JRC_EU28_tipgn!AK10-UK_tipgn!AK10</f>
        <v>0</v>
      </c>
      <c r="AL10" s="30">
        <f>JRC_EU28_tipgn!AL10-UK_tipgn!AL10</f>
        <v>0</v>
      </c>
      <c r="AM10" s="30">
        <f>JRC_EU28_tipgn!AM10-UK_tipgn!AM10</f>
        <v>0</v>
      </c>
      <c r="AN10" s="30">
        <f>JRC_EU28_tipgn!AN10-UK_tipgn!AN10</f>
        <v>0</v>
      </c>
      <c r="AO10" s="30">
        <f>JRC_EU28_tipgn!AO10-UK_tipgn!AO10</f>
        <v>0</v>
      </c>
      <c r="AP10" s="30">
        <f>JRC_EU28_tipgn!AP10-UK_tipgn!AP10</f>
        <v>0</v>
      </c>
      <c r="AQ10" s="30">
        <f>JRC_EU28_tipgn!AQ10-UK_tipgn!AQ10</f>
        <v>0</v>
      </c>
      <c r="AR10" s="30">
        <f>JRC_EU28_tipgn!AR10-UK_tipgn!AR10</f>
        <v>0</v>
      </c>
      <c r="AS10" s="30">
        <f>JRC_EU28_tipgn!AS10-UK_tipgn!AS10</f>
        <v>0</v>
      </c>
      <c r="AT10" s="30">
        <f>JRC_EU28_tipgn!AT10-UK_tipgn!AT10</f>
        <v>0</v>
      </c>
      <c r="AU10" s="30">
        <f>JRC_EU28_tipgn!AU10-UK_tipgn!AU10</f>
        <v>0</v>
      </c>
      <c r="AV10" s="30">
        <f>JRC_EU28_tipgn!AV10-UK_tipgn!AV10</f>
        <v>0</v>
      </c>
      <c r="AW10" s="30">
        <f>JRC_EU28_tipgn!AW10-UK_tipgn!AW10</f>
        <v>0</v>
      </c>
      <c r="AX10" s="30">
        <f>JRC_EU28_tipgn!AX10-UK_tipgn!AX10</f>
        <v>0</v>
      </c>
      <c r="AY10" s="30">
        <f>JRC_EU28_tipgn!AY10-UK_tipgn!AY10</f>
        <v>0</v>
      </c>
      <c r="AZ10" s="30">
        <f>JRC_EU28_tipgn!AZ10-UK_tipgn!AZ10</f>
        <v>0</v>
      </c>
      <c r="BA10" s="31">
        <f>JRC_EU28_tipgn!BA10-UK_tipgn!BA10</f>
        <v>0</v>
      </c>
    </row>
    <row r="11" spans="1:53" x14ac:dyDescent="0.25">
      <c r="A11" s="27" t="s">
        <v>230</v>
      </c>
      <c r="B11" s="28" t="s">
        <v>231</v>
      </c>
      <c r="C11" s="30">
        <f>JRC_EU28_tipgn!C11-UK_tipgn!C11</f>
        <v>0</v>
      </c>
      <c r="D11" s="30">
        <f>JRC_EU28_tipgn!D11-UK_tipgn!D11</f>
        <v>0</v>
      </c>
      <c r="E11" s="30">
        <f>JRC_EU28_tipgn!E11-UK_tipgn!E11</f>
        <v>0</v>
      </c>
      <c r="F11" s="30">
        <f>JRC_EU28_tipgn!F11-UK_tipgn!F11</f>
        <v>0</v>
      </c>
      <c r="G11" s="30">
        <f>JRC_EU28_tipgn!G11-UK_tipgn!G11</f>
        <v>0</v>
      </c>
      <c r="H11" s="30">
        <f>JRC_EU28_tipgn!H11-UK_tipgn!H11</f>
        <v>0</v>
      </c>
      <c r="I11" s="30">
        <f>JRC_EU28_tipgn!I11-UK_tipgn!I11</f>
        <v>0</v>
      </c>
      <c r="J11" s="30">
        <f>JRC_EU28_tipgn!J11-UK_tipgn!J11</f>
        <v>0</v>
      </c>
      <c r="K11" s="30">
        <f>JRC_EU28_tipgn!K11-UK_tipgn!K11</f>
        <v>0</v>
      </c>
      <c r="L11" s="30">
        <f>JRC_EU28_tipgn!L11-UK_tipgn!L11</f>
        <v>0</v>
      </c>
      <c r="M11" s="30">
        <f>JRC_EU28_tipgn!M11-UK_tipgn!M11</f>
        <v>0</v>
      </c>
      <c r="N11" s="30">
        <f>JRC_EU28_tipgn!N11-UK_tipgn!N11</f>
        <v>0</v>
      </c>
      <c r="O11" s="30">
        <f>JRC_EU28_tipgn!O11-UK_tipgn!O11</f>
        <v>0</v>
      </c>
      <c r="P11" s="30">
        <f>JRC_EU28_tipgn!P11-UK_tipgn!P11</f>
        <v>0</v>
      </c>
      <c r="Q11" s="30">
        <f>JRC_EU28_tipgn!Q11-UK_tipgn!Q11</f>
        <v>0</v>
      </c>
      <c r="R11" s="30">
        <f>JRC_EU28_tipgn!R11-UK_tipgn!R11</f>
        <v>0</v>
      </c>
      <c r="S11" s="30">
        <f>JRC_EU28_tipgn!S11-UK_tipgn!S11</f>
        <v>0</v>
      </c>
      <c r="T11" s="30">
        <f>JRC_EU28_tipgn!T11-UK_tipgn!T11</f>
        <v>0</v>
      </c>
      <c r="U11" s="30">
        <f>JRC_EU28_tipgn!U11-UK_tipgn!U11</f>
        <v>0</v>
      </c>
      <c r="V11" s="30">
        <f>JRC_EU28_tipgn!V11-UK_tipgn!V11</f>
        <v>0</v>
      </c>
      <c r="W11" s="30">
        <f>JRC_EU28_tipgn!W11-UK_tipgn!W11</f>
        <v>0</v>
      </c>
      <c r="X11" s="30">
        <f>JRC_EU28_tipgn!X11-UK_tipgn!X11</f>
        <v>0</v>
      </c>
      <c r="Y11" s="30">
        <f>JRC_EU28_tipgn!Y11-UK_tipgn!Y11</f>
        <v>0</v>
      </c>
      <c r="Z11" s="30">
        <f>JRC_EU28_tipgn!Z11-UK_tipgn!Z11</f>
        <v>0</v>
      </c>
      <c r="AA11" s="30">
        <f>JRC_EU28_tipgn!AA11-UK_tipgn!AA11</f>
        <v>0</v>
      </c>
      <c r="AB11" s="30">
        <f>JRC_EU28_tipgn!AB11-UK_tipgn!AB11</f>
        <v>0</v>
      </c>
      <c r="AC11" s="30">
        <f>JRC_EU28_tipgn!AC11-UK_tipgn!AC11</f>
        <v>0</v>
      </c>
      <c r="AD11" s="30">
        <f>JRC_EU28_tipgn!AD11-UK_tipgn!AD11</f>
        <v>0</v>
      </c>
      <c r="AE11" s="30">
        <f>JRC_EU28_tipgn!AE11-UK_tipgn!AE11</f>
        <v>0</v>
      </c>
      <c r="AF11" s="30">
        <f>JRC_EU28_tipgn!AF11-UK_tipgn!AF11</f>
        <v>0</v>
      </c>
      <c r="AG11" s="30">
        <f>JRC_EU28_tipgn!AG11-UK_tipgn!AG11</f>
        <v>0</v>
      </c>
      <c r="AH11" s="30">
        <f>JRC_EU28_tipgn!AH11-UK_tipgn!AH11</f>
        <v>0</v>
      </c>
      <c r="AI11" s="30">
        <f>JRC_EU28_tipgn!AI11-UK_tipgn!AI11</f>
        <v>0</v>
      </c>
      <c r="AJ11" s="30">
        <f>JRC_EU28_tipgn!AJ11-UK_tipgn!AJ11</f>
        <v>0</v>
      </c>
      <c r="AK11" s="30">
        <f>JRC_EU28_tipgn!AK11-UK_tipgn!AK11</f>
        <v>0</v>
      </c>
      <c r="AL11" s="30">
        <f>JRC_EU28_tipgn!AL11-UK_tipgn!AL11</f>
        <v>0</v>
      </c>
      <c r="AM11" s="30">
        <f>JRC_EU28_tipgn!AM11-UK_tipgn!AM11</f>
        <v>0</v>
      </c>
      <c r="AN11" s="30">
        <f>JRC_EU28_tipgn!AN11-UK_tipgn!AN11</f>
        <v>0</v>
      </c>
      <c r="AO11" s="30">
        <f>JRC_EU28_tipgn!AO11-UK_tipgn!AO11</f>
        <v>0</v>
      </c>
      <c r="AP11" s="30">
        <f>JRC_EU28_tipgn!AP11-UK_tipgn!AP11</f>
        <v>0</v>
      </c>
      <c r="AQ11" s="30">
        <f>JRC_EU28_tipgn!AQ11-UK_tipgn!AQ11</f>
        <v>0</v>
      </c>
      <c r="AR11" s="30">
        <f>JRC_EU28_tipgn!AR11-UK_tipgn!AR11</f>
        <v>0</v>
      </c>
      <c r="AS11" s="30">
        <f>JRC_EU28_tipgn!AS11-UK_tipgn!AS11</f>
        <v>0</v>
      </c>
      <c r="AT11" s="30">
        <f>JRC_EU28_tipgn!AT11-UK_tipgn!AT11</f>
        <v>0</v>
      </c>
      <c r="AU11" s="30">
        <f>JRC_EU28_tipgn!AU11-UK_tipgn!AU11</f>
        <v>0</v>
      </c>
      <c r="AV11" s="30">
        <f>JRC_EU28_tipgn!AV11-UK_tipgn!AV11</f>
        <v>0</v>
      </c>
      <c r="AW11" s="30">
        <f>JRC_EU28_tipgn!AW11-UK_tipgn!AW11</f>
        <v>0</v>
      </c>
      <c r="AX11" s="30">
        <f>JRC_EU28_tipgn!AX11-UK_tipgn!AX11</f>
        <v>0</v>
      </c>
      <c r="AY11" s="30">
        <f>JRC_EU28_tipgn!AY11-UK_tipgn!AY11</f>
        <v>0</v>
      </c>
      <c r="AZ11" s="30">
        <f>JRC_EU28_tipgn!AZ11-UK_tipgn!AZ11</f>
        <v>0</v>
      </c>
      <c r="BA11" s="31">
        <f>JRC_EU28_tipgn!BA11-UK_tipgn!BA11</f>
        <v>0</v>
      </c>
    </row>
    <row r="12" spans="1:53" x14ac:dyDescent="0.25">
      <c r="A12" s="32" t="s">
        <v>232</v>
      </c>
      <c r="B12" s="33" t="s">
        <v>233</v>
      </c>
      <c r="C12" s="35">
        <f>JRC_EU28_tipgn!C12-UK_tipgn!C12</f>
        <v>0</v>
      </c>
      <c r="D12" s="35">
        <f>JRC_EU28_tipgn!D12-UK_tipgn!D12</f>
        <v>0</v>
      </c>
      <c r="E12" s="35">
        <f>JRC_EU28_tipgn!E12-UK_tipgn!E12</f>
        <v>0</v>
      </c>
      <c r="F12" s="35">
        <f>JRC_EU28_tipgn!F12-UK_tipgn!F12</f>
        <v>0</v>
      </c>
      <c r="G12" s="35">
        <f>JRC_EU28_tipgn!G12-UK_tipgn!G12</f>
        <v>0</v>
      </c>
      <c r="H12" s="35">
        <f>JRC_EU28_tipgn!H12-UK_tipgn!H12</f>
        <v>0</v>
      </c>
      <c r="I12" s="35">
        <f>JRC_EU28_tipgn!I12-UK_tipgn!I12</f>
        <v>0</v>
      </c>
      <c r="J12" s="35">
        <f>JRC_EU28_tipgn!J12-UK_tipgn!J12</f>
        <v>0</v>
      </c>
      <c r="K12" s="35">
        <f>JRC_EU28_tipgn!K12-UK_tipgn!K12</f>
        <v>0</v>
      </c>
      <c r="L12" s="35">
        <f>JRC_EU28_tipgn!L12-UK_tipgn!L12</f>
        <v>0</v>
      </c>
      <c r="M12" s="35">
        <f>JRC_EU28_tipgn!M12-UK_tipgn!M12</f>
        <v>0</v>
      </c>
      <c r="N12" s="35">
        <f>JRC_EU28_tipgn!N12-UK_tipgn!N12</f>
        <v>0</v>
      </c>
      <c r="O12" s="35">
        <f>JRC_EU28_tipgn!O12-UK_tipgn!O12</f>
        <v>0</v>
      </c>
      <c r="P12" s="35">
        <f>JRC_EU28_tipgn!P12-UK_tipgn!P12</f>
        <v>0</v>
      </c>
      <c r="Q12" s="35">
        <f>JRC_EU28_tipgn!Q12-UK_tipgn!Q12</f>
        <v>0</v>
      </c>
      <c r="R12" s="35">
        <f>JRC_EU28_tipgn!R12-UK_tipgn!R12</f>
        <v>0</v>
      </c>
      <c r="S12" s="35">
        <f>JRC_EU28_tipgn!S12-UK_tipgn!S12</f>
        <v>0</v>
      </c>
      <c r="T12" s="35">
        <f>JRC_EU28_tipgn!T12-UK_tipgn!T12</f>
        <v>0</v>
      </c>
      <c r="U12" s="35">
        <f>JRC_EU28_tipgn!U12-UK_tipgn!U12</f>
        <v>0</v>
      </c>
      <c r="V12" s="35">
        <f>JRC_EU28_tipgn!V12-UK_tipgn!V12</f>
        <v>0</v>
      </c>
      <c r="W12" s="35">
        <f>JRC_EU28_tipgn!W12-UK_tipgn!W12</f>
        <v>0</v>
      </c>
      <c r="X12" s="35">
        <f>JRC_EU28_tipgn!X12-UK_tipgn!X12</f>
        <v>0</v>
      </c>
      <c r="Y12" s="35">
        <f>JRC_EU28_tipgn!Y12-UK_tipgn!Y12</f>
        <v>0</v>
      </c>
      <c r="Z12" s="35">
        <f>JRC_EU28_tipgn!Z12-UK_tipgn!Z12</f>
        <v>0</v>
      </c>
      <c r="AA12" s="35">
        <f>JRC_EU28_tipgn!AA12-UK_tipgn!AA12</f>
        <v>0</v>
      </c>
      <c r="AB12" s="35">
        <f>JRC_EU28_tipgn!AB12-UK_tipgn!AB12</f>
        <v>0</v>
      </c>
      <c r="AC12" s="35">
        <f>JRC_EU28_tipgn!AC12-UK_tipgn!AC12</f>
        <v>0</v>
      </c>
      <c r="AD12" s="35">
        <f>JRC_EU28_tipgn!AD12-UK_tipgn!AD12</f>
        <v>0</v>
      </c>
      <c r="AE12" s="35">
        <f>JRC_EU28_tipgn!AE12-UK_tipgn!AE12</f>
        <v>0</v>
      </c>
      <c r="AF12" s="35">
        <f>JRC_EU28_tipgn!AF12-UK_tipgn!AF12</f>
        <v>0</v>
      </c>
      <c r="AG12" s="35">
        <f>JRC_EU28_tipgn!AG12-UK_tipgn!AG12</f>
        <v>0</v>
      </c>
      <c r="AH12" s="35">
        <f>JRC_EU28_tipgn!AH12-UK_tipgn!AH12</f>
        <v>0</v>
      </c>
      <c r="AI12" s="35">
        <f>JRC_EU28_tipgn!AI12-UK_tipgn!AI12</f>
        <v>0</v>
      </c>
      <c r="AJ12" s="35">
        <f>JRC_EU28_tipgn!AJ12-UK_tipgn!AJ12</f>
        <v>0</v>
      </c>
      <c r="AK12" s="35">
        <f>JRC_EU28_tipgn!AK12-UK_tipgn!AK12</f>
        <v>0</v>
      </c>
      <c r="AL12" s="35">
        <f>JRC_EU28_tipgn!AL12-UK_tipgn!AL12</f>
        <v>0</v>
      </c>
      <c r="AM12" s="35">
        <f>JRC_EU28_tipgn!AM12-UK_tipgn!AM12</f>
        <v>0</v>
      </c>
      <c r="AN12" s="35">
        <f>JRC_EU28_tipgn!AN12-UK_tipgn!AN12</f>
        <v>0</v>
      </c>
      <c r="AO12" s="35">
        <f>JRC_EU28_tipgn!AO12-UK_tipgn!AO12</f>
        <v>0</v>
      </c>
      <c r="AP12" s="35">
        <f>JRC_EU28_tipgn!AP12-UK_tipgn!AP12</f>
        <v>0</v>
      </c>
      <c r="AQ12" s="35">
        <f>JRC_EU28_tipgn!AQ12-UK_tipgn!AQ12</f>
        <v>0</v>
      </c>
      <c r="AR12" s="35">
        <f>JRC_EU28_tipgn!AR12-UK_tipgn!AR12</f>
        <v>0</v>
      </c>
      <c r="AS12" s="35">
        <f>JRC_EU28_tipgn!AS12-UK_tipgn!AS12</f>
        <v>0</v>
      </c>
      <c r="AT12" s="35">
        <f>JRC_EU28_tipgn!AT12-UK_tipgn!AT12</f>
        <v>0</v>
      </c>
      <c r="AU12" s="35">
        <f>JRC_EU28_tipgn!AU12-UK_tipgn!AU12</f>
        <v>0</v>
      </c>
      <c r="AV12" s="35">
        <f>JRC_EU28_tipgn!AV12-UK_tipgn!AV12</f>
        <v>0</v>
      </c>
      <c r="AW12" s="35">
        <f>JRC_EU28_tipgn!AW12-UK_tipgn!AW12</f>
        <v>0</v>
      </c>
      <c r="AX12" s="35">
        <f>JRC_EU28_tipgn!AX12-UK_tipgn!AX12</f>
        <v>0</v>
      </c>
      <c r="AY12" s="35">
        <f>JRC_EU28_tipgn!AY12-UK_tipgn!AY12</f>
        <v>0</v>
      </c>
      <c r="AZ12" s="35">
        <f>JRC_EU28_tipgn!AZ12-UK_tipgn!AZ12</f>
        <v>0</v>
      </c>
      <c r="BA12" s="36">
        <f>JRC_EU28_tipgn!BA12-UK_tipgn!BA12</f>
        <v>0</v>
      </c>
    </row>
    <row r="13" spans="1:53" x14ac:dyDescent="0.25">
      <c r="A13" s="32" t="s">
        <v>234</v>
      </c>
      <c r="B13" s="33" t="s">
        <v>235</v>
      </c>
      <c r="C13" s="35">
        <f>JRC_EU28_tipgn!C13-UK_tipgn!C13</f>
        <v>0</v>
      </c>
      <c r="D13" s="35">
        <f>JRC_EU28_tipgn!D13-UK_tipgn!D13</f>
        <v>0</v>
      </c>
      <c r="E13" s="35">
        <f>JRC_EU28_tipgn!E13-UK_tipgn!E13</f>
        <v>0</v>
      </c>
      <c r="F13" s="35">
        <f>JRC_EU28_tipgn!F13-UK_tipgn!F13</f>
        <v>0</v>
      </c>
      <c r="G13" s="35">
        <f>JRC_EU28_tipgn!G13-UK_tipgn!G13</f>
        <v>0</v>
      </c>
      <c r="H13" s="35">
        <f>JRC_EU28_tipgn!H13-UK_tipgn!H13</f>
        <v>0</v>
      </c>
      <c r="I13" s="35">
        <f>JRC_EU28_tipgn!I13-UK_tipgn!I13</f>
        <v>0</v>
      </c>
      <c r="J13" s="35">
        <f>JRC_EU28_tipgn!J13-UK_tipgn!J13</f>
        <v>0</v>
      </c>
      <c r="K13" s="35">
        <f>JRC_EU28_tipgn!K13-UK_tipgn!K13</f>
        <v>0</v>
      </c>
      <c r="L13" s="35">
        <f>JRC_EU28_tipgn!L13-UK_tipgn!L13</f>
        <v>0</v>
      </c>
      <c r="M13" s="35">
        <f>JRC_EU28_tipgn!M13-UK_tipgn!M13</f>
        <v>0</v>
      </c>
      <c r="N13" s="35">
        <f>JRC_EU28_tipgn!N13-UK_tipgn!N13</f>
        <v>0</v>
      </c>
      <c r="O13" s="35">
        <f>JRC_EU28_tipgn!O13-UK_tipgn!O13</f>
        <v>0</v>
      </c>
      <c r="P13" s="35">
        <f>JRC_EU28_tipgn!P13-UK_tipgn!P13</f>
        <v>0</v>
      </c>
      <c r="Q13" s="35">
        <f>JRC_EU28_tipgn!Q13-UK_tipgn!Q13</f>
        <v>0</v>
      </c>
      <c r="R13" s="35">
        <f>JRC_EU28_tipgn!R13-UK_tipgn!R13</f>
        <v>0</v>
      </c>
      <c r="S13" s="35">
        <f>JRC_EU28_tipgn!S13-UK_tipgn!S13</f>
        <v>0</v>
      </c>
      <c r="T13" s="35">
        <f>JRC_EU28_tipgn!T13-UK_tipgn!T13</f>
        <v>0</v>
      </c>
      <c r="U13" s="35">
        <f>JRC_EU28_tipgn!U13-UK_tipgn!U13</f>
        <v>0</v>
      </c>
      <c r="V13" s="35">
        <f>JRC_EU28_tipgn!V13-UK_tipgn!V13</f>
        <v>0</v>
      </c>
      <c r="W13" s="35">
        <f>JRC_EU28_tipgn!W13-UK_tipgn!W13</f>
        <v>0</v>
      </c>
      <c r="X13" s="35">
        <f>JRC_EU28_tipgn!X13-UK_tipgn!X13</f>
        <v>0</v>
      </c>
      <c r="Y13" s="35">
        <f>JRC_EU28_tipgn!Y13-UK_tipgn!Y13</f>
        <v>0</v>
      </c>
      <c r="Z13" s="35">
        <f>JRC_EU28_tipgn!Z13-UK_tipgn!Z13</f>
        <v>0</v>
      </c>
      <c r="AA13" s="35">
        <f>JRC_EU28_tipgn!AA13-UK_tipgn!AA13</f>
        <v>0</v>
      </c>
      <c r="AB13" s="35">
        <f>JRC_EU28_tipgn!AB13-UK_tipgn!AB13</f>
        <v>0</v>
      </c>
      <c r="AC13" s="35">
        <f>JRC_EU28_tipgn!AC13-UK_tipgn!AC13</f>
        <v>0</v>
      </c>
      <c r="AD13" s="35">
        <f>JRC_EU28_tipgn!AD13-UK_tipgn!AD13</f>
        <v>0</v>
      </c>
      <c r="AE13" s="35">
        <f>JRC_EU28_tipgn!AE13-UK_tipgn!AE13</f>
        <v>0</v>
      </c>
      <c r="AF13" s="35">
        <f>JRC_EU28_tipgn!AF13-UK_tipgn!AF13</f>
        <v>0</v>
      </c>
      <c r="AG13" s="35">
        <f>JRC_EU28_tipgn!AG13-UK_tipgn!AG13</f>
        <v>0</v>
      </c>
      <c r="AH13" s="35">
        <f>JRC_EU28_tipgn!AH13-UK_tipgn!AH13</f>
        <v>0</v>
      </c>
      <c r="AI13" s="35">
        <f>JRC_EU28_tipgn!AI13-UK_tipgn!AI13</f>
        <v>0</v>
      </c>
      <c r="AJ13" s="35">
        <f>JRC_EU28_tipgn!AJ13-UK_tipgn!AJ13</f>
        <v>0</v>
      </c>
      <c r="AK13" s="35">
        <f>JRC_EU28_tipgn!AK13-UK_tipgn!AK13</f>
        <v>0</v>
      </c>
      <c r="AL13" s="35">
        <f>JRC_EU28_tipgn!AL13-UK_tipgn!AL13</f>
        <v>0</v>
      </c>
      <c r="AM13" s="35">
        <f>JRC_EU28_tipgn!AM13-UK_tipgn!AM13</f>
        <v>0</v>
      </c>
      <c r="AN13" s="35">
        <f>JRC_EU28_tipgn!AN13-UK_tipgn!AN13</f>
        <v>0</v>
      </c>
      <c r="AO13" s="35">
        <f>JRC_EU28_tipgn!AO13-UK_tipgn!AO13</f>
        <v>0</v>
      </c>
      <c r="AP13" s="35">
        <f>JRC_EU28_tipgn!AP13-UK_tipgn!AP13</f>
        <v>0</v>
      </c>
      <c r="AQ13" s="35">
        <f>JRC_EU28_tipgn!AQ13-UK_tipgn!AQ13</f>
        <v>0</v>
      </c>
      <c r="AR13" s="35">
        <f>JRC_EU28_tipgn!AR13-UK_tipgn!AR13</f>
        <v>0</v>
      </c>
      <c r="AS13" s="35">
        <f>JRC_EU28_tipgn!AS13-UK_tipgn!AS13</f>
        <v>0</v>
      </c>
      <c r="AT13" s="35">
        <f>JRC_EU28_tipgn!AT13-UK_tipgn!AT13</f>
        <v>0</v>
      </c>
      <c r="AU13" s="35">
        <f>JRC_EU28_tipgn!AU13-UK_tipgn!AU13</f>
        <v>0</v>
      </c>
      <c r="AV13" s="35">
        <f>JRC_EU28_tipgn!AV13-UK_tipgn!AV13</f>
        <v>0</v>
      </c>
      <c r="AW13" s="35">
        <f>JRC_EU28_tipgn!AW13-UK_tipgn!AW13</f>
        <v>0</v>
      </c>
      <c r="AX13" s="35">
        <f>JRC_EU28_tipgn!AX13-UK_tipgn!AX13</f>
        <v>0</v>
      </c>
      <c r="AY13" s="35">
        <f>JRC_EU28_tipgn!AY13-UK_tipgn!AY13</f>
        <v>0</v>
      </c>
      <c r="AZ13" s="35">
        <f>JRC_EU28_tipgn!AZ13-UK_tipgn!AZ13</f>
        <v>0</v>
      </c>
      <c r="BA13" s="36">
        <f>JRC_EU28_tipgn!BA13-UK_tipgn!BA13</f>
        <v>0</v>
      </c>
    </row>
    <row r="14" spans="1:53" x14ac:dyDescent="0.25">
      <c r="A14" s="27" t="s">
        <v>236</v>
      </c>
      <c r="B14" s="28" t="s">
        <v>237</v>
      </c>
      <c r="C14" s="30">
        <f>JRC_EU28_tipgn!C14-UK_tipgn!C14</f>
        <v>0</v>
      </c>
      <c r="D14" s="30">
        <f>JRC_EU28_tipgn!D14-UK_tipgn!D14</f>
        <v>0</v>
      </c>
      <c r="E14" s="30">
        <f>JRC_EU28_tipgn!E14-UK_tipgn!E14</f>
        <v>0</v>
      </c>
      <c r="F14" s="30">
        <f>JRC_EU28_tipgn!F14-UK_tipgn!F14</f>
        <v>0</v>
      </c>
      <c r="G14" s="30">
        <f>JRC_EU28_tipgn!G14-UK_tipgn!G14</f>
        <v>0</v>
      </c>
      <c r="H14" s="30">
        <f>JRC_EU28_tipgn!H14-UK_tipgn!H14</f>
        <v>0</v>
      </c>
      <c r="I14" s="30">
        <f>JRC_EU28_tipgn!I14-UK_tipgn!I14</f>
        <v>0</v>
      </c>
      <c r="J14" s="30">
        <f>JRC_EU28_tipgn!J14-UK_tipgn!J14</f>
        <v>0</v>
      </c>
      <c r="K14" s="30">
        <f>JRC_EU28_tipgn!K14-UK_tipgn!K14</f>
        <v>0</v>
      </c>
      <c r="L14" s="30">
        <f>JRC_EU28_tipgn!L14-UK_tipgn!L14</f>
        <v>0</v>
      </c>
      <c r="M14" s="30">
        <f>JRC_EU28_tipgn!M14-UK_tipgn!M14</f>
        <v>0</v>
      </c>
      <c r="N14" s="30">
        <f>JRC_EU28_tipgn!N14-UK_tipgn!N14</f>
        <v>0</v>
      </c>
      <c r="O14" s="30">
        <f>JRC_EU28_tipgn!O14-UK_tipgn!O14</f>
        <v>0</v>
      </c>
      <c r="P14" s="30">
        <f>JRC_EU28_tipgn!P14-UK_tipgn!P14</f>
        <v>0</v>
      </c>
      <c r="Q14" s="30">
        <f>JRC_EU28_tipgn!Q14-UK_tipgn!Q14</f>
        <v>0</v>
      </c>
      <c r="R14" s="30">
        <f>JRC_EU28_tipgn!R14-UK_tipgn!R14</f>
        <v>0</v>
      </c>
      <c r="S14" s="30">
        <f>JRC_EU28_tipgn!S14-UK_tipgn!S14</f>
        <v>0</v>
      </c>
      <c r="T14" s="30">
        <f>JRC_EU28_tipgn!T14-UK_tipgn!T14</f>
        <v>0</v>
      </c>
      <c r="U14" s="30">
        <f>JRC_EU28_tipgn!U14-UK_tipgn!U14</f>
        <v>0</v>
      </c>
      <c r="V14" s="30">
        <f>JRC_EU28_tipgn!V14-UK_tipgn!V14</f>
        <v>0</v>
      </c>
      <c r="W14" s="30">
        <f>JRC_EU28_tipgn!W14-UK_tipgn!W14</f>
        <v>0</v>
      </c>
      <c r="X14" s="30">
        <f>JRC_EU28_tipgn!X14-UK_tipgn!X14</f>
        <v>0</v>
      </c>
      <c r="Y14" s="30">
        <f>JRC_EU28_tipgn!Y14-UK_tipgn!Y14</f>
        <v>0</v>
      </c>
      <c r="Z14" s="30">
        <f>JRC_EU28_tipgn!Z14-UK_tipgn!Z14</f>
        <v>0</v>
      </c>
      <c r="AA14" s="30">
        <f>JRC_EU28_tipgn!AA14-UK_tipgn!AA14</f>
        <v>0</v>
      </c>
      <c r="AB14" s="30">
        <f>JRC_EU28_tipgn!AB14-UK_tipgn!AB14</f>
        <v>0</v>
      </c>
      <c r="AC14" s="30">
        <f>JRC_EU28_tipgn!AC14-UK_tipgn!AC14</f>
        <v>0</v>
      </c>
      <c r="AD14" s="30">
        <f>JRC_EU28_tipgn!AD14-UK_tipgn!AD14</f>
        <v>0</v>
      </c>
      <c r="AE14" s="30">
        <f>JRC_EU28_tipgn!AE14-UK_tipgn!AE14</f>
        <v>0</v>
      </c>
      <c r="AF14" s="30">
        <f>JRC_EU28_tipgn!AF14-UK_tipgn!AF14</f>
        <v>0</v>
      </c>
      <c r="AG14" s="30">
        <f>JRC_EU28_tipgn!AG14-UK_tipgn!AG14</f>
        <v>0</v>
      </c>
      <c r="AH14" s="30">
        <f>JRC_EU28_tipgn!AH14-UK_tipgn!AH14</f>
        <v>0</v>
      </c>
      <c r="AI14" s="30">
        <f>JRC_EU28_tipgn!AI14-UK_tipgn!AI14</f>
        <v>0</v>
      </c>
      <c r="AJ14" s="30">
        <f>JRC_EU28_tipgn!AJ14-UK_tipgn!AJ14</f>
        <v>0</v>
      </c>
      <c r="AK14" s="30">
        <f>JRC_EU28_tipgn!AK14-UK_tipgn!AK14</f>
        <v>0</v>
      </c>
      <c r="AL14" s="30">
        <f>JRC_EU28_tipgn!AL14-UK_tipgn!AL14</f>
        <v>0</v>
      </c>
      <c r="AM14" s="30">
        <f>JRC_EU28_tipgn!AM14-UK_tipgn!AM14</f>
        <v>0</v>
      </c>
      <c r="AN14" s="30">
        <f>JRC_EU28_tipgn!AN14-UK_tipgn!AN14</f>
        <v>0</v>
      </c>
      <c r="AO14" s="30">
        <f>JRC_EU28_tipgn!AO14-UK_tipgn!AO14</f>
        <v>0</v>
      </c>
      <c r="AP14" s="30">
        <f>JRC_EU28_tipgn!AP14-UK_tipgn!AP14</f>
        <v>0</v>
      </c>
      <c r="AQ14" s="30">
        <f>JRC_EU28_tipgn!AQ14-UK_tipgn!AQ14</f>
        <v>0</v>
      </c>
      <c r="AR14" s="30">
        <f>JRC_EU28_tipgn!AR14-UK_tipgn!AR14</f>
        <v>0</v>
      </c>
      <c r="AS14" s="30">
        <f>JRC_EU28_tipgn!AS14-UK_tipgn!AS14</f>
        <v>0</v>
      </c>
      <c r="AT14" s="30">
        <f>JRC_EU28_tipgn!AT14-UK_tipgn!AT14</f>
        <v>0</v>
      </c>
      <c r="AU14" s="30">
        <f>JRC_EU28_tipgn!AU14-UK_tipgn!AU14</f>
        <v>0</v>
      </c>
      <c r="AV14" s="30">
        <f>JRC_EU28_tipgn!AV14-UK_tipgn!AV14</f>
        <v>0</v>
      </c>
      <c r="AW14" s="30">
        <f>JRC_EU28_tipgn!AW14-UK_tipgn!AW14</f>
        <v>0</v>
      </c>
      <c r="AX14" s="30">
        <f>JRC_EU28_tipgn!AX14-UK_tipgn!AX14</f>
        <v>0</v>
      </c>
      <c r="AY14" s="30">
        <f>JRC_EU28_tipgn!AY14-UK_tipgn!AY14</f>
        <v>0</v>
      </c>
      <c r="AZ14" s="30">
        <f>JRC_EU28_tipgn!AZ14-UK_tipgn!AZ14</f>
        <v>0</v>
      </c>
      <c r="BA14" s="31">
        <f>JRC_EU28_tipgn!BA14-UK_tipgn!BA14</f>
        <v>0</v>
      </c>
    </row>
    <row r="15" spans="1:53" x14ac:dyDescent="0.25">
      <c r="A15" s="22" t="s">
        <v>238</v>
      </c>
      <c r="B15" s="23" t="s">
        <v>239</v>
      </c>
      <c r="C15" s="25">
        <f>JRC_EU28_tipgn!C15-UK_tipgn!C15</f>
        <v>0</v>
      </c>
      <c r="D15" s="25">
        <f>JRC_EU28_tipgn!D15-UK_tipgn!D15</f>
        <v>0</v>
      </c>
      <c r="E15" s="25">
        <f>JRC_EU28_tipgn!E15-UK_tipgn!E15</f>
        <v>0</v>
      </c>
      <c r="F15" s="25">
        <f>JRC_EU28_tipgn!F15-UK_tipgn!F15</f>
        <v>0</v>
      </c>
      <c r="G15" s="25">
        <f>JRC_EU28_tipgn!G15-UK_tipgn!G15</f>
        <v>0</v>
      </c>
      <c r="H15" s="25">
        <f>JRC_EU28_tipgn!H15-UK_tipgn!H15</f>
        <v>0</v>
      </c>
      <c r="I15" s="25">
        <f>JRC_EU28_tipgn!I15-UK_tipgn!I15</f>
        <v>0</v>
      </c>
      <c r="J15" s="25">
        <f>JRC_EU28_tipgn!J15-UK_tipgn!J15</f>
        <v>0</v>
      </c>
      <c r="K15" s="25">
        <f>JRC_EU28_tipgn!K15-UK_tipgn!K15</f>
        <v>0</v>
      </c>
      <c r="L15" s="25">
        <f>JRC_EU28_tipgn!L15-UK_tipgn!L15</f>
        <v>0</v>
      </c>
      <c r="M15" s="25">
        <f>JRC_EU28_tipgn!M15-UK_tipgn!M15</f>
        <v>0</v>
      </c>
      <c r="N15" s="25">
        <f>JRC_EU28_tipgn!N15-UK_tipgn!N15</f>
        <v>0</v>
      </c>
      <c r="O15" s="25">
        <f>JRC_EU28_tipgn!O15-UK_tipgn!O15</f>
        <v>0</v>
      </c>
      <c r="P15" s="25">
        <f>JRC_EU28_tipgn!P15-UK_tipgn!P15</f>
        <v>0</v>
      </c>
      <c r="Q15" s="25">
        <f>JRC_EU28_tipgn!Q15-UK_tipgn!Q15</f>
        <v>0</v>
      </c>
      <c r="R15" s="25">
        <f>JRC_EU28_tipgn!R15-UK_tipgn!R15</f>
        <v>0</v>
      </c>
      <c r="S15" s="25">
        <f>JRC_EU28_tipgn!S15-UK_tipgn!S15</f>
        <v>0</v>
      </c>
      <c r="T15" s="25">
        <f>JRC_EU28_tipgn!T15-UK_tipgn!T15</f>
        <v>0</v>
      </c>
      <c r="U15" s="25">
        <f>JRC_EU28_tipgn!U15-UK_tipgn!U15</f>
        <v>0</v>
      </c>
      <c r="V15" s="25">
        <f>JRC_EU28_tipgn!V15-UK_tipgn!V15</f>
        <v>0</v>
      </c>
      <c r="W15" s="25">
        <f>JRC_EU28_tipgn!W15-UK_tipgn!W15</f>
        <v>0</v>
      </c>
      <c r="X15" s="25">
        <f>JRC_EU28_tipgn!X15-UK_tipgn!X15</f>
        <v>0</v>
      </c>
      <c r="Y15" s="25">
        <f>JRC_EU28_tipgn!Y15-UK_tipgn!Y15</f>
        <v>0</v>
      </c>
      <c r="Z15" s="25">
        <f>JRC_EU28_tipgn!Z15-UK_tipgn!Z15</f>
        <v>0</v>
      </c>
      <c r="AA15" s="25">
        <f>JRC_EU28_tipgn!AA15-UK_tipgn!AA15</f>
        <v>0</v>
      </c>
      <c r="AB15" s="25">
        <f>JRC_EU28_tipgn!AB15-UK_tipgn!AB15</f>
        <v>0</v>
      </c>
      <c r="AC15" s="25">
        <f>JRC_EU28_tipgn!AC15-UK_tipgn!AC15</f>
        <v>0</v>
      </c>
      <c r="AD15" s="25">
        <f>JRC_EU28_tipgn!AD15-UK_tipgn!AD15</f>
        <v>0</v>
      </c>
      <c r="AE15" s="25">
        <f>JRC_EU28_tipgn!AE15-UK_tipgn!AE15</f>
        <v>0</v>
      </c>
      <c r="AF15" s="25">
        <f>JRC_EU28_tipgn!AF15-UK_tipgn!AF15</f>
        <v>0</v>
      </c>
      <c r="AG15" s="25">
        <f>JRC_EU28_tipgn!AG15-UK_tipgn!AG15</f>
        <v>0</v>
      </c>
      <c r="AH15" s="25">
        <f>JRC_EU28_tipgn!AH15-UK_tipgn!AH15</f>
        <v>0</v>
      </c>
      <c r="AI15" s="25">
        <f>JRC_EU28_tipgn!AI15-UK_tipgn!AI15</f>
        <v>0</v>
      </c>
      <c r="AJ15" s="25">
        <f>JRC_EU28_tipgn!AJ15-UK_tipgn!AJ15</f>
        <v>0</v>
      </c>
      <c r="AK15" s="25">
        <f>JRC_EU28_tipgn!AK15-UK_tipgn!AK15</f>
        <v>0</v>
      </c>
      <c r="AL15" s="25">
        <f>JRC_EU28_tipgn!AL15-UK_tipgn!AL15</f>
        <v>0</v>
      </c>
      <c r="AM15" s="25">
        <f>JRC_EU28_tipgn!AM15-UK_tipgn!AM15</f>
        <v>0</v>
      </c>
      <c r="AN15" s="25">
        <f>JRC_EU28_tipgn!AN15-UK_tipgn!AN15</f>
        <v>0</v>
      </c>
      <c r="AO15" s="25">
        <f>JRC_EU28_tipgn!AO15-UK_tipgn!AO15</f>
        <v>0</v>
      </c>
      <c r="AP15" s="25">
        <f>JRC_EU28_tipgn!AP15-UK_tipgn!AP15</f>
        <v>0</v>
      </c>
      <c r="AQ15" s="25">
        <f>JRC_EU28_tipgn!AQ15-UK_tipgn!AQ15</f>
        <v>0</v>
      </c>
      <c r="AR15" s="25">
        <f>JRC_EU28_tipgn!AR15-UK_tipgn!AR15</f>
        <v>0</v>
      </c>
      <c r="AS15" s="25">
        <f>JRC_EU28_tipgn!AS15-UK_tipgn!AS15</f>
        <v>0</v>
      </c>
      <c r="AT15" s="25">
        <f>JRC_EU28_tipgn!AT15-UK_tipgn!AT15</f>
        <v>0</v>
      </c>
      <c r="AU15" s="25">
        <f>JRC_EU28_tipgn!AU15-UK_tipgn!AU15</f>
        <v>0</v>
      </c>
      <c r="AV15" s="25">
        <f>JRC_EU28_tipgn!AV15-UK_tipgn!AV15</f>
        <v>0</v>
      </c>
      <c r="AW15" s="25">
        <f>JRC_EU28_tipgn!AW15-UK_tipgn!AW15</f>
        <v>0</v>
      </c>
      <c r="AX15" s="25">
        <f>JRC_EU28_tipgn!AX15-UK_tipgn!AX15</f>
        <v>0</v>
      </c>
      <c r="AY15" s="25">
        <f>JRC_EU28_tipgn!AY15-UK_tipgn!AY15</f>
        <v>0</v>
      </c>
      <c r="AZ15" s="25">
        <f>JRC_EU28_tipgn!AZ15-UK_tipgn!AZ15</f>
        <v>0</v>
      </c>
      <c r="BA15" s="26">
        <f>JRC_EU28_tipgn!BA15-UK_tipgn!BA15</f>
        <v>0</v>
      </c>
    </row>
    <row r="16" spans="1:53" x14ac:dyDescent="0.25">
      <c r="A16" s="27" t="s">
        <v>240</v>
      </c>
      <c r="B16" s="28" t="s">
        <v>241</v>
      </c>
      <c r="C16" s="30">
        <f>JRC_EU28_tipgn!C16-UK_tipgn!C16</f>
        <v>0</v>
      </c>
      <c r="D16" s="30">
        <f>JRC_EU28_tipgn!D16-UK_tipgn!D16</f>
        <v>0</v>
      </c>
      <c r="E16" s="30">
        <f>JRC_EU28_tipgn!E16-UK_tipgn!E16</f>
        <v>0</v>
      </c>
      <c r="F16" s="30">
        <f>JRC_EU28_tipgn!F16-UK_tipgn!F16</f>
        <v>0</v>
      </c>
      <c r="G16" s="30">
        <f>JRC_EU28_tipgn!G16-UK_tipgn!G16</f>
        <v>0</v>
      </c>
      <c r="H16" s="30">
        <f>JRC_EU28_tipgn!H16-UK_tipgn!H16</f>
        <v>0</v>
      </c>
      <c r="I16" s="30">
        <f>JRC_EU28_tipgn!I16-UK_tipgn!I16</f>
        <v>0</v>
      </c>
      <c r="J16" s="30">
        <f>JRC_EU28_tipgn!J16-UK_tipgn!J16</f>
        <v>0</v>
      </c>
      <c r="K16" s="30">
        <f>JRC_EU28_tipgn!K16-UK_tipgn!K16</f>
        <v>0</v>
      </c>
      <c r="L16" s="30">
        <f>JRC_EU28_tipgn!L16-UK_tipgn!L16</f>
        <v>0</v>
      </c>
      <c r="M16" s="30">
        <f>JRC_EU28_tipgn!M16-UK_tipgn!M16</f>
        <v>0</v>
      </c>
      <c r="N16" s="30">
        <f>JRC_EU28_tipgn!N16-UK_tipgn!N16</f>
        <v>0</v>
      </c>
      <c r="O16" s="30">
        <f>JRC_EU28_tipgn!O16-UK_tipgn!O16</f>
        <v>0</v>
      </c>
      <c r="P16" s="30">
        <f>JRC_EU28_tipgn!P16-UK_tipgn!P16</f>
        <v>0</v>
      </c>
      <c r="Q16" s="30">
        <f>JRC_EU28_tipgn!Q16-UK_tipgn!Q16</f>
        <v>0</v>
      </c>
      <c r="R16" s="30">
        <f>JRC_EU28_tipgn!R16-UK_tipgn!R16</f>
        <v>0</v>
      </c>
      <c r="S16" s="30">
        <f>JRC_EU28_tipgn!S16-UK_tipgn!S16</f>
        <v>0</v>
      </c>
      <c r="T16" s="30">
        <f>JRC_EU28_tipgn!T16-UK_tipgn!T16</f>
        <v>0</v>
      </c>
      <c r="U16" s="30">
        <f>JRC_EU28_tipgn!U16-UK_tipgn!U16</f>
        <v>0</v>
      </c>
      <c r="V16" s="30">
        <f>JRC_EU28_tipgn!V16-UK_tipgn!V16</f>
        <v>0</v>
      </c>
      <c r="W16" s="30">
        <f>JRC_EU28_tipgn!W16-UK_tipgn!W16</f>
        <v>0</v>
      </c>
      <c r="X16" s="30">
        <f>JRC_EU28_tipgn!X16-UK_tipgn!X16</f>
        <v>0</v>
      </c>
      <c r="Y16" s="30">
        <f>JRC_EU28_tipgn!Y16-UK_tipgn!Y16</f>
        <v>0</v>
      </c>
      <c r="Z16" s="30">
        <f>JRC_EU28_tipgn!Z16-UK_tipgn!Z16</f>
        <v>0</v>
      </c>
      <c r="AA16" s="30">
        <f>JRC_EU28_tipgn!AA16-UK_tipgn!AA16</f>
        <v>0</v>
      </c>
      <c r="AB16" s="30">
        <f>JRC_EU28_tipgn!AB16-UK_tipgn!AB16</f>
        <v>0</v>
      </c>
      <c r="AC16" s="30">
        <f>JRC_EU28_tipgn!AC16-UK_tipgn!AC16</f>
        <v>0</v>
      </c>
      <c r="AD16" s="30">
        <f>JRC_EU28_tipgn!AD16-UK_tipgn!AD16</f>
        <v>0</v>
      </c>
      <c r="AE16" s="30">
        <f>JRC_EU28_tipgn!AE16-UK_tipgn!AE16</f>
        <v>0</v>
      </c>
      <c r="AF16" s="30">
        <f>JRC_EU28_tipgn!AF16-UK_tipgn!AF16</f>
        <v>0</v>
      </c>
      <c r="AG16" s="30">
        <f>JRC_EU28_tipgn!AG16-UK_tipgn!AG16</f>
        <v>0</v>
      </c>
      <c r="AH16" s="30">
        <f>JRC_EU28_tipgn!AH16-UK_tipgn!AH16</f>
        <v>0</v>
      </c>
      <c r="AI16" s="30">
        <f>JRC_EU28_tipgn!AI16-UK_tipgn!AI16</f>
        <v>0</v>
      </c>
      <c r="AJ16" s="30">
        <f>JRC_EU28_tipgn!AJ16-UK_tipgn!AJ16</f>
        <v>0</v>
      </c>
      <c r="AK16" s="30">
        <f>JRC_EU28_tipgn!AK16-UK_tipgn!AK16</f>
        <v>0</v>
      </c>
      <c r="AL16" s="30">
        <f>JRC_EU28_tipgn!AL16-UK_tipgn!AL16</f>
        <v>0</v>
      </c>
      <c r="AM16" s="30">
        <f>JRC_EU28_tipgn!AM16-UK_tipgn!AM16</f>
        <v>0</v>
      </c>
      <c r="AN16" s="30">
        <f>JRC_EU28_tipgn!AN16-UK_tipgn!AN16</f>
        <v>0</v>
      </c>
      <c r="AO16" s="30">
        <f>JRC_EU28_tipgn!AO16-UK_tipgn!AO16</f>
        <v>0</v>
      </c>
      <c r="AP16" s="30">
        <f>JRC_EU28_tipgn!AP16-UK_tipgn!AP16</f>
        <v>0</v>
      </c>
      <c r="AQ16" s="30">
        <f>JRC_EU28_tipgn!AQ16-UK_tipgn!AQ16</f>
        <v>0</v>
      </c>
      <c r="AR16" s="30">
        <f>JRC_EU28_tipgn!AR16-UK_tipgn!AR16</f>
        <v>0</v>
      </c>
      <c r="AS16" s="30">
        <f>JRC_EU28_tipgn!AS16-UK_tipgn!AS16</f>
        <v>0</v>
      </c>
      <c r="AT16" s="30">
        <f>JRC_EU28_tipgn!AT16-UK_tipgn!AT16</f>
        <v>0</v>
      </c>
      <c r="AU16" s="30">
        <f>JRC_EU28_tipgn!AU16-UK_tipgn!AU16</f>
        <v>0</v>
      </c>
      <c r="AV16" s="30">
        <f>JRC_EU28_tipgn!AV16-UK_tipgn!AV16</f>
        <v>0</v>
      </c>
      <c r="AW16" s="30">
        <f>JRC_EU28_tipgn!AW16-UK_tipgn!AW16</f>
        <v>0</v>
      </c>
      <c r="AX16" s="30">
        <f>JRC_EU28_tipgn!AX16-UK_tipgn!AX16</f>
        <v>0</v>
      </c>
      <c r="AY16" s="30">
        <f>JRC_EU28_tipgn!AY16-UK_tipgn!AY16</f>
        <v>0</v>
      </c>
      <c r="AZ16" s="30">
        <f>JRC_EU28_tipgn!AZ16-UK_tipgn!AZ16</f>
        <v>0</v>
      </c>
      <c r="BA16" s="31">
        <f>JRC_EU28_tipgn!BA16-UK_tipgn!BA16</f>
        <v>0</v>
      </c>
    </row>
    <row r="17" spans="1:53" x14ac:dyDescent="0.25">
      <c r="A17" s="27" t="s">
        <v>157</v>
      </c>
      <c r="B17" s="28" t="s">
        <v>242</v>
      </c>
      <c r="C17" s="30">
        <f>JRC_EU28_tipgn!C17-UK_tipgn!C17</f>
        <v>0</v>
      </c>
      <c r="D17" s="30">
        <f>JRC_EU28_tipgn!D17-UK_tipgn!D17</f>
        <v>0</v>
      </c>
      <c r="E17" s="30">
        <f>JRC_EU28_tipgn!E17-UK_tipgn!E17</f>
        <v>0</v>
      </c>
      <c r="F17" s="30">
        <f>JRC_EU28_tipgn!F17-UK_tipgn!F17</f>
        <v>0</v>
      </c>
      <c r="G17" s="30">
        <f>JRC_EU28_tipgn!G17-UK_tipgn!G17</f>
        <v>0</v>
      </c>
      <c r="H17" s="30">
        <f>JRC_EU28_tipgn!H17-UK_tipgn!H17</f>
        <v>0</v>
      </c>
      <c r="I17" s="30">
        <f>JRC_EU28_tipgn!I17-UK_tipgn!I17</f>
        <v>0</v>
      </c>
      <c r="J17" s="30">
        <f>JRC_EU28_tipgn!J17-UK_tipgn!J17</f>
        <v>0</v>
      </c>
      <c r="K17" s="30">
        <f>JRC_EU28_tipgn!K17-UK_tipgn!K17</f>
        <v>0</v>
      </c>
      <c r="L17" s="30">
        <f>JRC_EU28_tipgn!L17-UK_tipgn!L17</f>
        <v>0</v>
      </c>
      <c r="M17" s="30">
        <f>JRC_EU28_tipgn!M17-UK_tipgn!M17</f>
        <v>0</v>
      </c>
      <c r="N17" s="30">
        <f>JRC_EU28_tipgn!N17-UK_tipgn!N17</f>
        <v>0</v>
      </c>
      <c r="O17" s="30">
        <f>JRC_EU28_tipgn!O17-UK_tipgn!O17</f>
        <v>0</v>
      </c>
      <c r="P17" s="30">
        <f>JRC_EU28_tipgn!P17-UK_tipgn!P17</f>
        <v>0</v>
      </c>
      <c r="Q17" s="30">
        <f>JRC_EU28_tipgn!Q17-UK_tipgn!Q17</f>
        <v>0</v>
      </c>
      <c r="R17" s="30">
        <f>JRC_EU28_tipgn!R17-UK_tipgn!R17</f>
        <v>0</v>
      </c>
      <c r="S17" s="30">
        <f>JRC_EU28_tipgn!S17-UK_tipgn!S17</f>
        <v>0</v>
      </c>
      <c r="T17" s="30">
        <f>JRC_EU28_tipgn!T17-UK_tipgn!T17</f>
        <v>0</v>
      </c>
      <c r="U17" s="30">
        <f>JRC_EU28_tipgn!U17-UK_tipgn!U17</f>
        <v>0</v>
      </c>
      <c r="V17" s="30">
        <f>JRC_EU28_tipgn!V17-UK_tipgn!V17</f>
        <v>0</v>
      </c>
      <c r="W17" s="30">
        <f>JRC_EU28_tipgn!W17-UK_tipgn!W17</f>
        <v>0</v>
      </c>
      <c r="X17" s="30">
        <f>JRC_EU28_tipgn!X17-UK_tipgn!X17</f>
        <v>0</v>
      </c>
      <c r="Y17" s="30">
        <f>JRC_EU28_tipgn!Y17-UK_tipgn!Y17</f>
        <v>0</v>
      </c>
      <c r="Z17" s="30">
        <f>JRC_EU28_tipgn!Z17-UK_tipgn!Z17</f>
        <v>0</v>
      </c>
      <c r="AA17" s="30">
        <f>JRC_EU28_tipgn!AA17-UK_tipgn!AA17</f>
        <v>0</v>
      </c>
      <c r="AB17" s="30">
        <f>JRC_EU28_tipgn!AB17-UK_tipgn!AB17</f>
        <v>0</v>
      </c>
      <c r="AC17" s="30">
        <f>JRC_EU28_tipgn!AC17-UK_tipgn!AC17</f>
        <v>0</v>
      </c>
      <c r="AD17" s="30">
        <f>JRC_EU28_tipgn!AD17-UK_tipgn!AD17</f>
        <v>0</v>
      </c>
      <c r="AE17" s="30">
        <f>JRC_EU28_tipgn!AE17-UK_tipgn!AE17</f>
        <v>0</v>
      </c>
      <c r="AF17" s="30">
        <f>JRC_EU28_tipgn!AF17-UK_tipgn!AF17</f>
        <v>0</v>
      </c>
      <c r="AG17" s="30">
        <f>JRC_EU28_tipgn!AG17-UK_tipgn!AG17</f>
        <v>0</v>
      </c>
      <c r="AH17" s="30">
        <f>JRC_EU28_tipgn!AH17-UK_tipgn!AH17</f>
        <v>0</v>
      </c>
      <c r="AI17" s="30">
        <f>JRC_EU28_tipgn!AI17-UK_tipgn!AI17</f>
        <v>0</v>
      </c>
      <c r="AJ17" s="30">
        <f>JRC_EU28_tipgn!AJ17-UK_tipgn!AJ17</f>
        <v>0</v>
      </c>
      <c r="AK17" s="30">
        <f>JRC_EU28_tipgn!AK17-UK_tipgn!AK17</f>
        <v>0</v>
      </c>
      <c r="AL17" s="30">
        <f>JRC_EU28_tipgn!AL17-UK_tipgn!AL17</f>
        <v>0</v>
      </c>
      <c r="AM17" s="30">
        <f>JRC_EU28_tipgn!AM17-UK_tipgn!AM17</f>
        <v>0</v>
      </c>
      <c r="AN17" s="30">
        <f>JRC_EU28_tipgn!AN17-UK_tipgn!AN17</f>
        <v>0</v>
      </c>
      <c r="AO17" s="30">
        <f>JRC_EU28_tipgn!AO17-UK_tipgn!AO17</f>
        <v>0</v>
      </c>
      <c r="AP17" s="30">
        <f>JRC_EU28_tipgn!AP17-UK_tipgn!AP17</f>
        <v>0</v>
      </c>
      <c r="AQ17" s="30">
        <f>JRC_EU28_tipgn!AQ17-UK_tipgn!AQ17</f>
        <v>0</v>
      </c>
      <c r="AR17" s="30">
        <f>JRC_EU28_tipgn!AR17-UK_tipgn!AR17</f>
        <v>0</v>
      </c>
      <c r="AS17" s="30">
        <f>JRC_EU28_tipgn!AS17-UK_tipgn!AS17</f>
        <v>0</v>
      </c>
      <c r="AT17" s="30">
        <f>JRC_EU28_tipgn!AT17-UK_tipgn!AT17</f>
        <v>0</v>
      </c>
      <c r="AU17" s="30">
        <f>JRC_EU28_tipgn!AU17-UK_tipgn!AU17</f>
        <v>0</v>
      </c>
      <c r="AV17" s="30">
        <f>JRC_EU28_tipgn!AV17-UK_tipgn!AV17</f>
        <v>0</v>
      </c>
      <c r="AW17" s="30">
        <f>JRC_EU28_tipgn!AW17-UK_tipgn!AW17</f>
        <v>0</v>
      </c>
      <c r="AX17" s="30">
        <f>JRC_EU28_tipgn!AX17-UK_tipgn!AX17</f>
        <v>0</v>
      </c>
      <c r="AY17" s="30">
        <f>JRC_EU28_tipgn!AY17-UK_tipgn!AY17</f>
        <v>0</v>
      </c>
      <c r="AZ17" s="30">
        <f>JRC_EU28_tipgn!AZ17-UK_tipgn!AZ17</f>
        <v>0</v>
      </c>
      <c r="BA17" s="31">
        <f>JRC_EU28_tipgn!BA17-UK_tipgn!BA17</f>
        <v>0</v>
      </c>
    </row>
    <row r="18" spans="1:53" x14ac:dyDescent="0.25">
      <c r="A18" s="27" t="s">
        <v>243</v>
      </c>
      <c r="B18" s="28" t="s">
        <v>244</v>
      </c>
      <c r="C18" s="30">
        <f>JRC_EU28_tipgn!C18-UK_tipgn!C18</f>
        <v>0</v>
      </c>
      <c r="D18" s="30">
        <f>JRC_EU28_tipgn!D18-UK_tipgn!D18</f>
        <v>0</v>
      </c>
      <c r="E18" s="30">
        <f>JRC_EU28_tipgn!E18-UK_tipgn!E18</f>
        <v>0</v>
      </c>
      <c r="F18" s="30">
        <f>JRC_EU28_tipgn!F18-UK_tipgn!F18</f>
        <v>0</v>
      </c>
      <c r="G18" s="30">
        <f>JRC_EU28_tipgn!G18-UK_tipgn!G18</f>
        <v>0</v>
      </c>
      <c r="H18" s="30">
        <f>JRC_EU28_tipgn!H18-UK_tipgn!H18</f>
        <v>0</v>
      </c>
      <c r="I18" s="30">
        <f>JRC_EU28_tipgn!I18-UK_tipgn!I18</f>
        <v>0</v>
      </c>
      <c r="J18" s="30">
        <f>JRC_EU28_tipgn!J18-UK_tipgn!J18</f>
        <v>0</v>
      </c>
      <c r="K18" s="30">
        <f>JRC_EU28_tipgn!K18-UK_tipgn!K18</f>
        <v>0</v>
      </c>
      <c r="L18" s="30">
        <f>JRC_EU28_tipgn!L18-UK_tipgn!L18</f>
        <v>0</v>
      </c>
      <c r="M18" s="30">
        <f>JRC_EU28_tipgn!M18-UK_tipgn!M18</f>
        <v>0</v>
      </c>
      <c r="N18" s="30">
        <f>JRC_EU28_tipgn!N18-UK_tipgn!N18</f>
        <v>0</v>
      </c>
      <c r="O18" s="30">
        <f>JRC_EU28_tipgn!O18-UK_tipgn!O18</f>
        <v>0</v>
      </c>
      <c r="P18" s="30">
        <f>JRC_EU28_tipgn!P18-UK_tipgn!P18</f>
        <v>0</v>
      </c>
      <c r="Q18" s="30">
        <f>JRC_EU28_tipgn!Q18-UK_tipgn!Q18</f>
        <v>0</v>
      </c>
      <c r="R18" s="30">
        <f>JRC_EU28_tipgn!R18-UK_tipgn!R18</f>
        <v>0</v>
      </c>
      <c r="S18" s="30">
        <f>JRC_EU28_tipgn!S18-UK_tipgn!S18</f>
        <v>0</v>
      </c>
      <c r="T18" s="30">
        <f>JRC_EU28_tipgn!T18-UK_tipgn!T18</f>
        <v>0</v>
      </c>
      <c r="U18" s="30">
        <f>JRC_EU28_tipgn!U18-UK_tipgn!U18</f>
        <v>0</v>
      </c>
      <c r="V18" s="30">
        <f>JRC_EU28_tipgn!V18-UK_tipgn!V18</f>
        <v>0</v>
      </c>
      <c r="W18" s="30">
        <f>JRC_EU28_tipgn!W18-UK_tipgn!W18</f>
        <v>0</v>
      </c>
      <c r="X18" s="30">
        <f>JRC_EU28_tipgn!X18-UK_tipgn!X18</f>
        <v>0</v>
      </c>
      <c r="Y18" s="30">
        <f>JRC_EU28_tipgn!Y18-UK_tipgn!Y18</f>
        <v>0</v>
      </c>
      <c r="Z18" s="30">
        <f>JRC_EU28_tipgn!Z18-UK_tipgn!Z18</f>
        <v>0</v>
      </c>
      <c r="AA18" s="30">
        <f>JRC_EU28_tipgn!AA18-UK_tipgn!AA18</f>
        <v>0</v>
      </c>
      <c r="AB18" s="30">
        <f>JRC_EU28_tipgn!AB18-UK_tipgn!AB18</f>
        <v>0</v>
      </c>
      <c r="AC18" s="30">
        <f>JRC_EU28_tipgn!AC18-UK_tipgn!AC18</f>
        <v>0</v>
      </c>
      <c r="AD18" s="30">
        <f>JRC_EU28_tipgn!AD18-UK_tipgn!AD18</f>
        <v>0</v>
      </c>
      <c r="AE18" s="30">
        <f>JRC_EU28_tipgn!AE18-UK_tipgn!AE18</f>
        <v>0</v>
      </c>
      <c r="AF18" s="30">
        <f>JRC_EU28_tipgn!AF18-UK_tipgn!AF18</f>
        <v>0</v>
      </c>
      <c r="AG18" s="30">
        <f>JRC_EU28_tipgn!AG18-UK_tipgn!AG18</f>
        <v>0</v>
      </c>
      <c r="AH18" s="30">
        <f>JRC_EU28_tipgn!AH18-UK_tipgn!AH18</f>
        <v>0</v>
      </c>
      <c r="AI18" s="30">
        <f>JRC_EU28_tipgn!AI18-UK_tipgn!AI18</f>
        <v>0</v>
      </c>
      <c r="AJ18" s="30">
        <f>JRC_EU28_tipgn!AJ18-UK_tipgn!AJ18</f>
        <v>0</v>
      </c>
      <c r="AK18" s="30">
        <f>JRC_EU28_tipgn!AK18-UK_tipgn!AK18</f>
        <v>0</v>
      </c>
      <c r="AL18" s="30">
        <f>JRC_EU28_tipgn!AL18-UK_tipgn!AL18</f>
        <v>0</v>
      </c>
      <c r="AM18" s="30">
        <f>JRC_EU28_tipgn!AM18-UK_tipgn!AM18</f>
        <v>0</v>
      </c>
      <c r="AN18" s="30">
        <f>JRC_EU28_tipgn!AN18-UK_tipgn!AN18</f>
        <v>0</v>
      </c>
      <c r="AO18" s="30">
        <f>JRC_EU28_tipgn!AO18-UK_tipgn!AO18</f>
        <v>0</v>
      </c>
      <c r="AP18" s="30">
        <f>JRC_EU28_tipgn!AP18-UK_tipgn!AP18</f>
        <v>0</v>
      </c>
      <c r="AQ18" s="30">
        <f>JRC_EU28_tipgn!AQ18-UK_tipgn!AQ18</f>
        <v>0</v>
      </c>
      <c r="AR18" s="30">
        <f>JRC_EU28_tipgn!AR18-UK_tipgn!AR18</f>
        <v>0</v>
      </c>
      <c r="AS18" s="30">
        <f>JRC_EU28_tipgn!AS18-UK_tipgn!AS18</f>
        <v>0</v>
      </c>
      <c r="AT18" s="30">
        <f>JRC_EU28_tipgn!AT18-UK_tipgn!AT18</f>
        <v>0</v>
      </c>
      <c r="AU18" s="30">
        <f>JRC_EU28_tipgn!AU18-UK_tipgn!AU18</f>
        <v>0</v>
      </c>
      <c r="AV18" s="30">
        <f>JRC_EU28_tipgn!AV18-UK_tipgn!AV18</f>
        <v>0</v>
      </c>
      <c r="AW18" s="30">
        <f>JRC_EU28_tipgn!AW18-UK_tipgn!AW18</f>
        <v>0</v>
      </c>
      <c r="AX18" s="30">
        <f>JRC_EU28_tipgn!AX18-UK_tipgn!AX18</f>
        <v>0</v>
      </c>
      <c r="AY18" s="30">
        <f>JRC_EU28_tipgn!AY18-UK_tipgn!AY18</f>
        <v>0</v>
      </c>
      <c r="AZ18" s="30">
        <f>JRC_EU28_tipgn!AZ18-UK_tipgn!AZ18</f>
        <v>0</v>
      </c>
      <c r="BA18" s="31">
        <f>JRC_EU28_tipgn!BA18-UK_tipgn!BA18</f>
        <v>0</v>
      </c>
    </row>
    <row r="19" spans="1:53" x14ac:dyDescent="0.25">
      <c r="A19" s="27" t="s">
        <v>245</v>
      </c>
      <c r="B19" s="28" t="s">
        <v>246</v>
      </c>
      <c r="C19" s="30">
        <f>JRC_EU28_tipgn!C19-UK_tipgn!C19</f>
        <v>0</v>
      </c>
      <c r="D19" s="30">
        <f>JRC_EU28_tipgn!D19-UK_tipgn!D19</f>
        <v>0</v>
      </c>
      <c r="E19" s="30">
        <f>JRC_EU28_tipgn!E19-UK_tipgn!E19</f>
        <v>0</v>
      </c>
      <c r="F19" s="30">
        <f>JRC_EU28_tipgn!F19-UK_tipgn!F19</f>
        <v>0</v>
      </c>
      <c r="G19" s="30">
        <f>JRC_EU28_tipgn!G19-UK_tipgn!G19</f>
        <v>0</v>
      </c>
      <c r="H19" s="30">
        <f>JRC_EU28_tipgn!H19-UK_tipgn!H19</f>
        <v>0</v>
      </c>
      <c r="I19" s="30">
        <f>JRC_EU28_tipgn!I19-UK_tipgn!I19</f>
        <v>0</v>
      </c>
      <c r="J19" s="30">
        <f>JRC_EU28_tipgn!J19-UK_tipgn!J19</f>
        <v>0</v>
      </c>
      <c r="K19" s="30">
        <f>JRC_EU28_tipgn!K19-UK_tipgn!K19</f>
        <v>0</v>
      </c>
      <c r="L19" s="30">
        <f>JRC_EU28_tipgn!L19-UK_tipgn!L19</f>
        <v>0</v>
      </c>
      <c r="M19" s="30">
        <f>JRC_EU28_tipgn!M19-UK_tipgn!M19</f>
        <v>0</v>
      </c>
      <c r="N19" s="30">
        <f>JRC_EU28_tipgn!N19-UK_tipgn!N19</f>
        <v>0</v>
      </c>
      <c r="O19" s="30">
        <f>JRC_EU28_tipgn!O19-UK_tipgn!O19</f>
        <v>0</v>
      </c>
      <c r="P19" s="30">
        <f>JRC_EU28_tipgn!P19-UK_tipgn!P19</f>
        <v>0</v>
      </c>
      <c r="Q19" s="30">
        <f>JRC_EU28_tipgn!Q19-UK_tipgn!Q19</f>
        <v>0</v>
      </c>
      <c r="R19" s="30">
        <f>JRC_EU28_tipgn!R19-UK_tipgn!R19</f>
        <v>0</v>
      </c>
      <c r="S19" s="30">
        <f>JRC_EU28_tipgn!S19-UK_tipgn!S19</f>
        <v>0</v>
      </c>
      <c r="T19" s="30">
        <f>JRC_EU28_tipgn!T19-UK_tipgn!T19</f>
        <v>0</v>
      </c>
      <c r="U19" s="30">
        <f>JRC_EU28_tipgn!U19-UK_tipgn!U19</f>
        <v>0</v>
      </c>
      <c r="V19" s="30">
        <f>JRC_EU28_tipgn!V19-UK_tipgn!V19</f>
        <v>0</v>
      </c>
      <c r="W19" s="30">
        <f>JRC_EU28_tipgn!W19-UK_tipgn!W19</f>
        <v>0</v>
      </c>
      <c r="X19" s="30">
        <f>JRC_EU28_tipgn!X19-UK_tipgn!X19</f>
        <v>0</v>
      </c>
      <c r="Y19" s="30">
        <f>JRC_EU28_tipgn!Y19-UK_tipgn!Y19</f>
        <v>0</v>
      </c>
      <c r="Z19" s="30">
        <f>JRC_EU28_tipgn!Z19-UK_tipgn!Z19</f>
        <v>0</v>
      </c>
      <c r="AA19" s="30">
        <f>JRC_EU28_tipgn!AA19-UK_tipgn!AA19</f>
        <v>0</v>
      </c>
      <c r="AB19" s="30">
        <f>JRC_EU28_tipgn!AB19-UK_tipgn!AB19</f>
        <v>0</v>
      </c>
      <c r="AC19" s="30">
        <f>JRC_EU28_tipgn!AC19-UK_tipgn!AC19</f>
        <v>0</v>
      </c>
      <c r="AD19" s="30">
        <f>JRC_EU28_tipgn!AD19-UK_tipgn!AD19</f>
        <v>0</v>
      </c>
      <c r="AE19" s="30">
        <f>JRC_EU28_tipgn!AE19-UK_tipgn!AE19</f>
        <v>0</v>
      </c>
      <c r="AF19" s="30">
        <f>JRC_EU28_tipgn!AF19-UK_tipgn!AF19</f>
        <v>0</v>
      </c>
      <c r="AG19" s="30">
        <f>JRC_EU28_tipgn!AG19-UK_tipgn!AG19</f>
        <v>0</v>
      </c>
      <c r="AH19" s="30">
        <f>JRC_EU28_tipgn!AH19-UK_tipgn!AH19</f>
        <v>0</v>
      </c>
      <c r="AI19" s="30">
        <f>JRC_EU28_tipgn!AI19-UK_tipgn!AI19</f>
        <v>0</v>
      </c>
      <c r="AJ19" s="30">
        <f>JRC_EU28_tipgn!AJ19-UK_tipgn!AJ19</f>
        <v>0</v>
      </c>
      <c r="AK19" s="30">
        <f>JRC_EU28_tipgn!AK19-UK_tipgn!AK19</f>
        <v>0</v>
      </c>
      <c r="AL19" s="30">
        <f>JRC_EU28_tipgn!AL19-UK_tipgn!AL19</f>
        <v>0</v>
      </c>
      <c r="AM19" s="30">
        <f>JRC_EU28_tipgn!AM19-UK_tipgn!AM19</f>
        <v>0</v>
      </c>
      <c r="AN19" s="30">
        <f>JRC_EU28_tipgn!AN19-UK_tipgn!AN19</f>
        <v>0</v>
      </c>
      <c r="AO19" s="30">
        <f>JRC_EU28_tipgn!AO19-UK_tipgn!AO19</f>
        <v>0</v>
      </c>
      <c r="AP19" s="30">
        <f>JRC_EU28_tipgn!AP19-UK_tipgn!AP19</f>
        <v>0</v>
      </c>
      <c r="AQ19" s="30">
        <f>JRC_EU28_tipgn!AQ19-UK_tipgn!AQ19</f>
        <v>0</v>
      </c>
      <c r="AR19" s="30">
        <f>JRC_EU28_tipgn!AR19-UK_tipgn!AR19</f>
        <v>0</v>
      </c>
      <c r="AS19" s="30">
        <f>JRC_EU28_tipgn!AS19-UK_tipgn!AS19</f>
        <v>0</v>
      </c>
      <c r="AT19" s="30">
        <f>JRC_EU28_tipgn!AT19-UK_tipgn!AT19</f>
        <v>0</v>
      </c>
      <c r="AU19" s="30">
        <f>JRC_EU28_tipgn!AU19-UK_tipgn!AU19</f>
        <v>0</v>
      </c>
      <c r="AV19" s="30">
        <f>JRC_EU28_tipgn!AV19-UK_tipgn!AV19</f>
        <v>0</v>
      </c>
      <c r="AW19" s="30">
        <f>JRC_EU28_tipgn!AW19-UK_tipgn!AW19</f>
        <v>0</v>
      </c>
      <c r="AX19" s="30">
        <f>JRC_EU28_tipgn!AX19-UK_tipgn!AX19</f>
        <v>0</v>
      </c>
      <c r="AY19" s="30">
        <f>JRC_EU28_tipgn!AY19-UK_tipgn!AY19</f>
        <v>0</v>
      </c>
      <c r="AZ19" s="30">
        <f>JRC_EU28_tipgn!AZ19-UK_tipgn!AZ19</f>
        <v>0</v>
      </c>
      <c r="BA19" s="31">
        <f>JRC_EU28_tipgn!BA19-UK_tipgn!BA19</f>
        <v>0</v>
      </c>
    </row>
    <row r="20" spans="1:53" x14ac:dyDescent="0.25">
      <c r="A20" s="22" t="s">
        <v>247</v>
      </c>
      <c r="B20" s="23" t="s">
        <v>248</v>
      </c>
      <c r="C20" s="25">
        <f>JRC_EU28_tipgn!C20-UK_tipgn!C20</f>
        <v>0</v>
      </c>
      <c r="D20" s="25">
        <f>JRC_EU28_tipgn!D20-UK_tipgn!D20</f>
        <v>0</v>
      </c>
      <c r="E20" s="25">
        <f>JRC_EU28_tipgn!E20-UK_tipgn!E20</f>
        <v>0</v>
      </c>
      <c r="F20" s="25">
        <f>JRC_EU28_tipgn!F20-UK_tipgn!F20</f>
        <v>0</v>
      </c>
      <c r="G20" s="25">
        <f>JRC_EU28_tipgn!G20-UK_tipgn!G20</f>
        <v>0</v>
      </c>
      <c r="H20" s="25">
        <f>JRC_EU28_tipgn!H20-UK_tipgn!H20</f>
        <v>0</v>
      </c>
      <c r="I20" s="25">
        <f>JRC_EU28_tipgn!I20-UK_tipgn!I20</f>
        <v>0</v>
      </c>
      <c r="J20" s="25">
        <f>JRC_EU28_tipgn!J20-UK_tipgn!J20</f>
        <v>0</v>
      </c>
      <c r="K20" s="25">
        <f>JRC_EU28_tipgn!K20-UK_tipgn!K20</f>
        <v>0</v>
      </c>
      <c r="L20" s="25">
        <f>JRC_EU28_tipgn!L20-UK_tipgn!L20</f>
        <v>0</v>
      </c>
      <c r="M20" s="25">
        <f>JRC_EU28_tipgn!M20-UK_tipgn!M20</f>
        <v>0</v>
      </c>
      <c r="N20" s="25">
        <f>JRC_EU28_tipgn!N20-UK_tipgn!N20</f>
        <v>0</v>
      </c>
      <c r="O20" s="25">
        <f>JRC_EU28_tipgn!O20-UK_tipgn!O20</f>
        <v>0</v>
      </c>
      <c r="P20" s="25">
        <f>JRC_EU28_tipgn!P20-UK_tipgn!P20</f>
        <v>0</v>
      </c>
      <c r="Q20" s="25">
        <f>JRC_EU28_tipgn!Q20-UK_tipgn!Q20</f>
        <v>0</v>
      </c>
      <c r="R20" s="25">
        <f>JRC_EU28_tipgn!R20-UK_tipgn!R20</f>
        <v>0</v>
      </c>
      <c r="S20" s="25">
        <f>JRC_EU28_tipgn!S20-UK_tipgn!S20</f>
        <v>0</v>
      </c>
      <c r="T20" s="25">
        <f>JRC_EU28_tipgn!T20-UK_tipgn!T20</f>
        <v>0</v>
      </c>
      <c r="U20" s="25">
        <f>JRC_EU28_tipgn!U20-UK_tipgn!U20</f>
        <v>0</v>
      </c>
      <c r="V20" s="25">
        <f>JRC_EU28_tipgn!V20-UK_tipgn!V20</f>
        <v>0</v>
      </c>
      <c r="W20" s="25">
        <f>JRC_EU28_tipgn!W20-UK_tipgn!W20</f>
        <v>0</v>
      </c>
      <c r="X20" s="25">
        <f>JRC_EU28_tipgn!X20-UK_tipgn!X20</f>
        <v>0</v>
      </c>
      <c r="Y20" s="25">
        <f>JRC_EU28_tipgn!Y20-UK_tipgn!Y20</f>
        <v>0</v>
      </c>
      <c r="Z20" s="25">
        <f>JRC_EU28_tipgn!Z20-UK_tipgn!Z20</f>
        <v>0</v>
      </c>
      <c r="AA20" s="25">
        <f>JRC_EU28_tipgn!AA20-UK_tipgn!AA20</f>
        <v>0</v>
      </c>
      <c r="AB20" s="25">
        <f>JRC_EU28_tipgn!AB20-UK_tipgn!AB20</f>
        <v>0</v>
      </c>
      <c r="AC20" s="25">
        <f>JRC_EU28_tipgn!AC20-UK_tipgn!AC20</f>
        <v>0</v>
      </c>
      <c r="AD20" s="25">
        <f>JRC_EU28_tipgn!AD20-UK_tipgn!AD20</f>
        <v>0</v>
      </c>
      <c r="AE20" s="25">
        <f>JRC_EU28_tipgn!AE20-UK_tipgn!AE20</f>
        <v>0</v>
      </c>
      <c r="AF20" s="25">
        <f>JRC_EU28_tipgn!AF20-UK_tipgn!AF20</f>
        <v>0</v>
      </c>
      <c r="AG20" s="25">
        <f>JRC_EU28_tipgn!AG20-UK_tipgn!AG20</f>
        <v>0</v>
      </c>
      <c r="AH20" s="25">
        <f>JRC_EU28_tipgn!AH20-UK_tipgn!AH20</f>
        <v>0</v>
      </c>
      <c r="AI20" s="25">
        <f>JRC_EU28_tipgn!AI20-UK_tipgn!AI20</f>
        <v>0</v>
      </c>
      <c r="AJ20" s="25">
        <f>JRC_EU28_tipgn!AJ20-UK_tipgn!AJ20</f>
        <v>0</v>
      </c>
      <c r="AK20" s="25">
        <f>JRC_EU28_tipgn!AK20-UK_tipgn!AK20</f>
        <v>0</v>
      </c>
      <c r="AL20" s="25">
        <f>JRC_EU28_tipgn!AL20-UK_tipgn!AL20</f>
        <v>0</v>
      </c>
      <c r="AM20" s="25">
        <f>JRC_EU28_tipgn!AM20-UK_tipgn!AM20</f>
        <v>0</v>
      </c>
      <c r="AN20" s="25">
        <f>JRC_EU28_tipgn!AN20-UK_tipgn!AN20</f>
        <v>0</v>
      </c>
      <c r="AO20" s="25">
        <f>JRC_EU28_tipgn!AO20-UK_tipgn!AO20</f>
        <v>0</v>
      </c>
      <c r="AP20" s="25">
        <f>JRC_EU28_tipgn!AP20-UK_tipgn!AP20</f>
        <v>0</v>
      </c>
      <c r="AQ20" s="25">
        <f>JRC_EU28_tipgn!AQ20-UK_tipgn!AQ20</f>
        <v>0</v>
      </c>
      <c r="AR20" s="25">
        <f>JRC_EU28_tipgn!AR20-UK_tipgn!AR20</f>
        <v>0</v>
      </c>
      <c r="AS20" s="25">
        <f>JRC_EU28_tipgn!AS20-UK_tipgn!AS20</f>
        <v>0</v>
      </c>
      <c r="AT20" s="25">
        <f>JRC_EU28_tipgn!AT20-UK_tipgn!AT20</f>
        <v>0</v>
      </c>
      <c r="AU20" s="25">
        <f>JRC_EU28_tipgn!AU20-UK_tipgn!AU20</f>
        <v>0</v>
      </c>
      <c r="AV20" s="25">
        <f>JRC_EU28_tipgn!AV20-UK_tipgn!AV20</f>
        <v>0</v>
      </c>
      <c r="AW20" s="25">
        <f>JRC_EU28_tipgn!AW20-UK_tipgn!AW20</f>
        <v>0</v>
      </c>
      <c r="AX20" s="25">
        <f>JRC_EU28_tipgn!AX20-UK_tipgn!AX20</f>
        <v>0</v>
      </c>
      <c r="AY20" s="25">
        <f>JRC_EU28_tipgn!AY20-UK_tipgn!AY20</f>
        <v>0</v>
      </c>
      <c r="AZ20" s="25">
        <f>JRC_EU28_tipgn!AZ20-UK_tipgn!AZ20</f>
        <v>0</v>
      </c>
      <c r="BA20" s="26">
        <f>JRC_EU28_tipgn!BA20-UK_tipgn!BA20</f>
        <v>0</v>
      </c>
    </row>
    <row r="21" spans="1:53" x14ac:dyDescent="0.25">
      <c r="A21" s="17" t="s">
        <v>249</v>
      </c>
      <c r="B21" s="18" t="s">
        <v>250</v>
      </c>
      <c r="C21" s="20">
        <f>JRC_EU28_tipgn!C21-UK_tipgn!C21</f>
        <v>0</v>
      </c>
      <c r="D21" s="20">
        <f>JRC_EU28_tipgn!D21-UK_tipgn!D21</f>
        <v>0</v>
      </c>
      <c r="E21" s="20">
        <f>JRC_EU28_tipgn!E21-UK_tipgn!E21</f>
        <v>0</v>
      </c>
      <c r="F21" s="20">
        <f>JRC_EU28_tipgn!F21-UK_tipgn!F21</f>
        <v>0</v>
      </c>
      <c r="G21" s="20">
        <f>JRC_EU28_tipgn!G21-UK_tipgn!G21</f>
        <v>0</v>
      </c>
      <c r="H21" s="20">
        <f>JRC_EU28_tipgn!H21-UK_tipgn!H21</f>
        <v>0</v>
      </c>
      <c r="I21" s="20">
        <f>JRC_EU28_tipgn!I21-UK_tipgn!I21</f>
        <v>0</v>
      </c>
      <c r="J21" s="20">
        <f>JRC_EU28_tipgn!J21-UK_tipgn!J21</f>
        <v>0</v>
      </c>
      <c r="K21" s="20">
        <f>JRC_EU28_tipgn!K21-UK_tipgn!K21</f>
        <v>0</v>
      </c>
      <c r="L21" s="20">
        <f>JRC_EU28_tipgn!L21-UK_tipgn!L21</f>
        <v>0</v>
      </c>
      <c r="M21" s="20">
        <f>JRC_EU28_tipgn!M21-UK_tipgn!M21</f>
        <v>0</v>
      </c>
      <c r="N21" s="20">
        <f>JRC_EU28_tipgn!N21-UK_tipgn!N21</f>
        <v>0</v>
      </c>
      <c r="O21" s="20">
        <f>JRC_EU28_tipgn!O21-UK_tipgn!O21</f>
        <v>0</v>
      </c>
      <c r="P21" s="20">
        <f>JRC_EU28_tipgn!P21-UK_tipgn!P21</f>
        <v>0</v>
      </c>
      <c r="Q21" s="20">
        <f>JRC_EU28_tipgn!Q21-UK_tipgn!Q21</f>
        <v>0</v>
      </c>
      <c r="R21" s="20">
        <f>JRC_EU28_tipgn!R21-UK_tipgn!R21</f>
        <v>0</v>
      </c>
      <c r="S21" s="20">
        <f>JRC_EU28_tipgn!S21-UK_tipgn!S21</f>
        <v>0</v>
      </c>
      <c r="T21" s="20">
        <f>JRC_EU28_tipgn!T21-UK_tipgn!T21</f>
        <v>0</v>
      </c>
      <c r="U21" s="20">
        <f>JRC_EU28_tipgn!U21-UK_tipgn!U21</f>
        <v>0</v>
      </c>
      <c r="V21" s="20">
        <f>JRC_EU28_tipgn!V21-UK_tipgn!V21</f>
        <v>0</v>
      </c>
      <c r="W21" s="20">
        <f>JRC_EU28_tipgn!W21-UK_tipgn!W21</f>
        <v>0</v>
      </c>
      <c r="X21" s="20">
        <f>JRC_EU28_tipgn!X21-UK_tipgn!X21</f>
        <v>0</v>
      </c>
      <c r="Y21" s="20">
        <f>JRC_EU28_tipgn!Y21-UK_tipgn!Y21</f>
        <v>0</v>
      </c>
      <c r="Z21" s="20">
        <f>JRC_EU28_tipgn!Z21-UK_tipgn!Z21</f>
        <v>0</v>
      </c>
      <c r="AA21" s="20">
        <f>JRC_EU28_tipgn!AA21-UK_tipgn!AA21</f>
        <v>0</v>
      </c>
      <c r="AB21" s="20">
        <f>JRC_EU28_tipgn!AB21-UK_tipgn!AB21</f>
        <v>0</v>
      </c>
      <c r="AC21" s="20">
        <f>JRC_EU28_tipgn!AC21-UK_tipgn!AC21</f>
        <v>0</v>
      </c>
      <c r="AD21" s="20">
        <f>JRC_EU28_tipgn!AD21-UK_tipgn!AD21</f>
        <v>0</v>
      </c>
      <c r="AE21" s="20">
        <f>JRC_EU28_tipgn!AE21-UK_tipgn!AE21</f>
        <v>0</v>
      </c>
      <c r="AF21" s="20">
        <f>JRC_EU28_tipgn!AF21-UK_tipgn!AF21</f>
        <v>0</v>
      </c>
      <c r="AG21" s="20">
        <f>JRC_EU28_tipgn!AG21-UK_tipgn!AG21</f>
        <v>0</v>
      </c>
      <c r="AH21" s="20">
        <f>JRC_EU28_tipgn!AH21-UK_tipgn!AH21</f>
        <v>0</v>
      </c>
      <c r="AI21" s="20">
        <f>JRC_EU28_tipgn!AI21-UK_tipgn!AI21</f>
        <v>0</v>
      </c>
      <c r="AJ21" s="20">
        <f>JRC_EU28_tipgn!AJ21-UK_tipgn!AJ21</f>
        <v>0</v>
      </c>
      <c r="AK21" s="20">
        <f>JRC_EU28_tipgn!AK21-UK_tipgn!AK21</f>
        <v>0</v>
      </c>
      <c r="AL21" s="20">
        <f>JRC_EU28_tipgn!AL21-UK_tipgn!AL21</f>
        <v>0</v>
      </c>
      <c r="AM21" s="20">
        <f>JRC_EU28_tipgn!AM21-UK_tipgn!AM21</f>
        <v>0</v>
      </c>
      <c r="AN21" s="20">
        <f>JRC_EU28_tipgn!AN21-UK_tipgn!AN21</f>
        <v>0</v>
      </c>
      <c r="AO21" s="20">
        <f>JRC_EU28_tipgn!AO21-UK_tipgn!AO21</f>
        <v>0</v>
      </c>
      <c r="AP21" s="20">
        <f>JRC_EU28_tipgn!AP21-UK_tipgn!AP21</f>
        <v>0</v>
      </c>
      <c r="AQ21" s="20">
        <f>JRC_EU28_tipgn!AQ21-UK_tipgn!AQ21</f>
        <v>0</v>
      </c>
      <c r="AR21" s="20">
        <f>JRC_EU28_tipgn!AR21-UK_tipgn!AR21</f>
        <v>0</v>
      </c>
      <c r="AS21" s="20">
        <f>JRC_EU28_tipgn!AS21-UK_tipgn!AS21</f>
        <v>0</v>
      </c>
      <c r="AT21" s="20">
        <f>JRC_EU28_tipgn!AT21-UK_tipgn!AT21</f>
        <v>0</v>
      </c>
      <c r="AU21" s="20">
        <f>JRC_EU28_tipgn!AU21-UK_tipgn!AU21</f>
        <v>0</v>
      </c>
      <c r="AV21" s="20">
        <f>JRC_EU28_tipgn!AV21-UK_tipgn!AV21</f>
        <v>0</v>
      </c>
      <c r="AW21" s="20">
        <f>JRC_EU28_tipgn!AW21-UK_tipgn!AW21</f>
        <v>0</v>
      </c>
      <c r="AX21" s="20">
        <f>JRC_EU28_tipgn!AX21-UK_tipgn!AX21</f>
        <v>0</v>
      </c>
      <c r="AY21" s="20">
        <f>JRC_EU28_tipgn!AY21-UK_tipgn!AY21</f>
        <v>0</v>
      </c>
      <c r="AZ21" s="20">
        <f>JRC_EU28_tipgn!AZ21-UK_tipgn!AZ21</f>
        <v>0</v>
      </c>
      <c r="BA21" s="21">
        <f>JRC_EU28_tipgn!BA21-UK_tipgn!BA21</f>
        <v>0</v>
      </c>
    </row>
    <row r="22" spans="1:53" x14ac:dyDescent="0.25">
      <c r="A22" s="22" t="s">
        <v>251</v>
      </c>
      <c r="B22" s="23" t="s">
        <v>252</v>
      </c>
      <c r="C22" s="25">
        <f>JRC_EU28_tipgn!C22-UK_tipgn!C22</f>
        <v>0</v>
      </c>
      <c r="D22" s="25">
        <f>JRC_EU28_tipgn!D22-UK_tipgn!D22</f>
        <v>0</v>
      </c>
      <c r="E22" s="25">
        <f>JRC_EU28_tipgn!E22-UK_tipgn!E22</f>
        <v>0</v>
      </c>
      <c r="F22" s="25">
        <f>JRC_EU28_tipgn!F22-UK_tipgn!F22</f>
        <v>0</v>
      </c>
      <c r="G22" s="25">
        <f>JRC_EU28_tipgn!G22-UK_tipgn!G22</f>
        <v>0</v>
      </c>
      <c r="H22" s="25">
        <f>JRC_EU28_tipgn!H22-UK_tipgn!H22</f>
        <v>0</v>
      </c>
      <c r="I22" s="25">
        <f>JRC_EU28_tipgn!I22-UK_tipgn!I22</f>
        <v>0</v>
      </c>
      <c r="J22" s="25">
        <f>JRC_EU28_tipgn!J22-UK_tipgn!J22</f>
        <v>0</v>
      </c>
      <c r="K22" s="25">
        <f>JRC_EU28_tipgn!K22-UK_tipgn!K22</f>
        <v>0</v>
      </c>
      <c r="L22" s="25">
        <f>JRC_EU28_tipgn!L22-UK_tipgn!L22</f>
        <v>0</v>
      </c>
      <c r="M22" s="25">
        <f>JRC_EU28_tipgn!M22-UK_tipgn!M22</f>
        <v>0</v>
      </c>
      <c r="N22" s="25">
        <f>JRC_EU28_tipgn!N22-UK_tipgn!N22</f>
        <v>0</v>
      </c>
      <c r="O22" s="25">
        <f>JRC_EU28_tipgn!O22-UK_tipgn!O22</f>
        <v>0</v>
      </c>
      <c r="P22" s="25">
        <f>JRC_EU28_tipgn!P22-UK_tipgn!P22</f>
        <v>0</v>
      </c>
      <c r="Q22" s="25">
        <f>JRC_EU28_tipgn!Q22-UK_tipgn!Q22</f>
        <v>0</v>
      </c>
      <c r="R22" s="25">
        <f>JRC_EU28_tipgn!R22-UK_tipgn!R22</f>
        <v>0</v>
      </c>
      <c r="S22" s="25">
        <f>JRC_EU28_tipgn!S22-UK_tipgn!S22</f>
        <v>0</v>
      </c>
      <c r="T22" s="25">
        <f>JRC_EU28_tipgn!T22-UK_tipgn!T22</f>
        <v>0</v>
      </c>
      <c r="U22" s="25">
        <f>JRC_EU28_tipgn!U22-UK_tipgn!U22</f>
        <v>0</v>
      </c>
      <c r="V22" s="25">
        <f>JRC_EU28_tipgn!V22-UK_tipgn!V22</f>
        <v>0</v>
      </c>
      <c r="W22" s="25">
        <f>JRC_EU28_tipgn!W22-UK_tipgn!W22</f>
        <v>0</v>
      </c>
      <c r="X22" s="25">
        <f>JRC_EU28_tipgn!X22-UK_tipgn!X22</f>
        <v>0</v>
      </c>
      <c r="Y22" s="25">
        <f>JRC_EU28_tipgn!Y22-UK_tipgn!Y22</f>
        <v>0</v>
      </c>
      <c r="Z22" s="25">
        <f>JRC_EU28_tipgn!Z22-UK_tipgn!Z22</f>
        <v>0</v>
      </c>
      <c r="AA22" s="25">
        <f>JRC_EU28_tipgn!AA22-UK_tipgn!AA22</f>
        <v>0</v>
      </c>
      <c r="AB22" s="25">
        <f>JRC_EU28_tipgn!AB22-UK_tipgn!AB22</f>
        <v>0</v>
      </c>
      <c r="AC22" s="25">
        <f>JRC_EU28_tipgn!AC22-UK_tipgn!AC22</f>
        <v>0</v>
      </c>
      <c r="AD22" s="25">
        <f>JRC_EU28_tipgn!AD22-UK_tipgn!AD22</f>
        <v>0</v>
      </c>
      <c r="AE22" s="25">
        <f>JRC_EU28_tipgn!AE22-UK_tipgn!AE22</f>
        <v>0</v>
      </c>
      <c r="AF22" s="25">
        <f>JRC_EU28_tipgn!AF22-UK_tipgn!AF22</f>
        <v>0</v>
      </c>
      <c r="AG22" s="25">
        <f>JRC_EU28_tipgn!AG22-UK_tipgn!AG22</f>
        <v>0</v>
      </c>
      <c r="AH22" s="25">
        <f>JRC_EU28_tipgn!AH22-UK_tipgn!AH22</f>
        <v>0</v>
      </c>
      <c r="AI22" s="25">
        <f>JRC_EU28_tipgn!AI22-UK_tipgn!AI22</f>
        <v>0</v>
      </c>
      <c r="AJ22" s="25">
        <f>JRC_EU28_tipgn!AJ22-UK_tipgn!AJ22</f>
        <v>0</v>
      </c>
      <c r="AK22" s="25">
        <f>JRC_EU28_tipgn!AK22-UK_tipgn!AK22</f>
        <v>0</v>
      </c>
      <c r="AL22" s="25">
        <f>JRC_EU28_tipgn!AL22-UK_tipgn!AL22</f>
        <v>0</v>
      </c>
      <c r="AM22" s="25">
        <f>JRC_EU28_tipgn!AM22-UK_tipgn!AM22</f>
        <v>0</v>
      </c>
      <c r="AN22" s="25">
        <f>JRC_EU28_tipgn!AN22-UK_tipgn!AN22</f>
        <v>0</v>
      </c>
      <c r="AO22" s="25">
        <f>JRC_EU28_tipgn!AO22-UK_tipgn!AO22</f>
        <v>0</v>
      </c>
      <c r="AP22" s="25">
        <f>JRC_EU28_tipgn!AP22-UK_tipgn!AP22</f>
        <v>0</v>
      </c>
      <c r="AQ22" s="25">
        <f>JRC_EU28_tipgn!AQ22-UK_tipgn!AQ22</f>
        <v>0</v>
      </c>
      <c r="AR22" s="25">
        <f>JRC_EU28_tipgn!AR22-UK_tipgn!AR22</f>
        <v>0</v>
      </c>
      <c r="AS22" s="25">
        <f>JRC_EU28_tipgn!AS22-UK_tipgn!AS22</f>
        <v>0</v>
      </c>
      <c r="AT22" s="25">
        <f>JRC_EU28_tipgn!AT22-UK_tipgn!AT22</f>
        <v>0</v>
      </c>
      <c r="AU22" s="25">
        <f>JRC_EU28_tipgn!AU22-UK_tipgn!AU22</f>
        <v>0</v>
      </c>
      <c r="AV22" s="25">
        <f>JRC_EU28_tipgn!AV22-UK_tipgn!AV22</f>
        <v>0</v>
      </c>
      <c r="AW22" s="25">
        <f>JRC_EU28_tipgn!AW22-UK_tipgn!AW22</f>
        <v>0</v>
      </c>
      <c r="AX22" s="25">
        <f>JRC_EU28_tipgn!AX22-UK_tipgn!AX22</f>
        <v>0</v>
      </c>
      <c r="AY22" s="25">
        <f>JRC_EU28_tipgn!AY22-UK_tipgn!AY22</f>
        <v>0</v>
      </c>
      <c r="AZ22" s="25">
        <f>JRC_EU28_tipgn!AZ22-UK_tipgn!AZ22</f>
        <v>0</v>
      </c>
      <c r="BA22" s="26">
        <f>JRC_EU28_tipgn!BA22-UK_tipgn!BA22</f>
        <v>0</v>
      </c>
    </row>
    <row r="23" spans="1:53" x14ac:dyDescent="0.25">
      <c r="A23" s="27" t="s">
        <v>253</v>
      </c>
      <c r="B23" s="28" t="s">
        <v>254</v>
      </c>
      <c r="C23" s="30">
        <f>JRC_EU28_tipgn!C23-UK_tipgn!C23</f>
        <v>0</v>
      </c>
      <c r="D23" s="30">
        <f>JRC_EU28_tipgn!D23-UK_tipgn!D23</f>
        <v>0</v>
      </c>
      <c r="E23" s="30">
        <f>JRC_EU28_tipgn!E23-UK_tipgn!E23</f>
        <v>0</v>
      </c>
      <c r="F23" s="30">
        <f>JRC_EU28_tipgn!F23-UK_tipgn!F23</f>
        <v>0</v>
      </c>
      <c r="G23" s="30">
        <f>JRC_EU28_tipgn!G23-UK_tipgn!G23</f>
        <v>0</v>
      </c>
      <c r="H23" s="30">
        <f>JRC_EU28_tipgn!H23-UK_tipgn!H23</f>
        <v>0</v>
      </c>
      <c r="I23" s="30">
        <f>JRC_EU28_tipgn!I23-UK_tipgn!I23</f>
        <v>0</v>
      </c>
      <c r="J23" s="30">
        <f>JRC_EU28_tipgn!J23-UK_tipgn!J23</f>
        <v>0</v>
      </c>
      <c r="K23" s="30">
        <f>JRC_EU28_tipgn!K23-UK_tipgn!K23</f>
        <v>0</v>
      </c>
      <c r="L23" s="30">
        <f>JRC_EU28_tipgn!L23-UK_tipgn!L23</f>
        <v>0</v>
      </c>
      <c r="M23" s="30">
        <f>JRC_EU28_tipgn!M23-UK_tipgn!M23</f>
        <v>0</v>
      </c>
      <c r="N23" s="30">
        <f>JRC_EU28_tipgn!N23-UK_tipgn!N23</f>
        <v>0</v>
      </c>
      <c r="O23" s="30">
        <f>JRC_EU28_tipgn!O23-UK_tipgn!O23</f>
        <v>0</v>
      </c>
      <c r="P23" s="30">
        <f>JRC_EU28_tipgn!P23-UK_tipgn!P23</f>
        <v>0</v>
      </c>
      <c r="Q23" s="30">
        <f>JRC_EU28_tipgn!Q23-UK_tipgn!Q23</f>
        <v>0</v>
      </c>
      <c r="R23" s="30">
        <f>JRC_EU28_tipgn!R23-UK_tipgn!R23</f>
        <v>0</v>
      </c>
      <c r="S23" s="30">
        <f>JRC_EU28_tipgn!S23-UK_tipgn!S23</f>
        <v>0</v>
      </c>
      <c r="T23" s="30">
        <f>JRC_EU28_tipgn!T23-UK_tipgn!T23</f>
        <v>0</v>
      </c>
      <c r="U23" s="30">
        <f>JRC_EU28_tipgn!U23-UK_tipgn!U23</f>
        <v>0</v>
      </c>
      <c r="V23" s="30">
        <f>JRC_EU28_tipgn!V23-UK_tipgn!V23</f>
        <v>0</v>
      </c>
      <c r="W23" s="30">
        <f>JRC_EU28_tipgn!W23-UK_tipgn!W23</f>
        <v>0</v>
      </c>
      <c r="X23" s="30">
        <f>JRC_EU28_tipgn!X23-UK_tipgn!X23</f>
        <v>0</v>
      </c>
      <c r="Y23" s="30">
        <f>JRC_EU28_tipgn!Y23-UK_tipgn!Y23</f>
        <v>0</v>
      </c>
      <c r="Z23" s="30">
        <f>JRC_EU28_tipgn!Z23-UK_tipgn!Z23</f>
        <v>0</v>
      </c>
      <c r="AA23" s="30">
        <f>JRC_EU28_tipgn!AA23-UK_tipgn!AA23</f>
        <v>0</v>
      </c>
      <c r="AB23" s="30">
        <f>JRC_EU28_tipgn!AB23-UK_tipgn!AB23</f>
        <v>0</v>
      </c>
      <c r="AC23" s="30">
        <f>JRC_EU28_tipgn!AC23-UK_tipgn!AC23</f>
        <v>0</v>
      </c>
      <c r="AD23" s="30">
        <f>JRC_EU28_tipgn!AD23-UK_tipgn!AD23</f>
        <v>0</v>
      </c>
      <c r="AE23" s="30">
        <f>JRC_EU28_tipgn!AE23-UK_tipgn!AE23</f>
        <v>0</v>
      </c>
      <c r="AF23" s="30">
        <f>JRC_EU28_tipgn!AF23-UK_tipgn!AF23</f>
        <v>0</v>
      </c>
      <c r="AG23" s="30">
        <f>JRC_EU28_tipgn!AG23-UK_tipgn!AG23</f>
        <v>0</v>
      </c>
      <c r="AH23" s="30">
        <f>JRC_EU28_tipgn!AH23-UK_tipgn!AH23</f>
        <v>0</v>
      </c>
      <c r="AI23" s="30">
        <f>JRC_EU28_tipgn!AI23-UK_tipgn!AI23</f>
        <v>0</v>
      </c>
      <c r="AJ23" s="30">
        <f>JRC_EU28_tipgn!AJ23-UK_tipgn!AJ23</f>
        <v>0</v>
      </c>
      <c r="AK23" s="30">
        <f>JRC_EU28_tipgn!AK23-UK_tipgn!AK23</f>
        <v>0</v>
      </c>
      <c r="AL23" s="30">
        <f>JRC_EU28_tipgn!AL23-UK_tipgn!AL23</f>
        <v>0</v>
      </c>
      <c r="AM23" s="30">
        <f>JRC_EU28_tipgn!AM23-UK_tipgn!AM23</f>
        <v>0</v>
      </c>
      <c r="AN23" s="30">
        <f>JRC_EU28_tipgn!AN23-UK_tipgn!AN23</f>
        <v>0</v>
      </c>
      <c r="AO23" s="30">
        <f>JRC_EU28_tipgn!AO23-UK_tipgn!AO23</f>
        <v>0</v>
      </c>
      <c r="AP23" s="30">
        <f>JRC_EU28_tipgn!AP23-UK_tipgn!AP23</f>
        <v>0</v>
      </c>
      <c r="AQ23" s="30">
        <f>JRC_EU28_tipgn!AQ23-UK_tipgn!AQ23</f>
        <v>0</v>
      </c>
      <c r="AR23" s="30">
        <f>JRC_EU28_tipgn!AR23-UK_tipgn!AR23</f>
        <v>0</v>
      </c>
      <c r="AS23" s="30">
        <f>JRC_EU28_tipgn!AS23-UK_tipgn!AS23</f>
        <v>0</v>
      </c>
      <c r="AT23" s="30">
        <f>JRC_EU28_tipgn!AT23-UK_tipgn!AT23</f>
        <v>0</v>
      </c>
      <c r="AU23" s="30">
        <f>JRC_EU28_tipgn!AU23-UK_tipgn!AU23</f>
        <v>0</v>
      </c>
      <c r="AV23" s="30">
        <f>JRC_EU28_tipgn!AV23-UK_tipgn!AV23</f>
        <v>0</v>
      </c>
      <c r="AW23" s="30">
        <f>JRC_EU28_tipgn!AW23-UK_tipgn!AW23</f>
        <v>0</v>
      </c>
      <c r="AX23" s="30">
        <f>JRC_EU28_tipgn!AX23-UK_tipgn!AX23</f>
        <v>0</v>
      </c>
      <c r="AY23" s="30">
        <f>JRC_EU28_tipgn!AY23-UK_tipgn!AY23</f>
        <v>0</v>
      </c>
      <c r="AZ23" s="30">
        <f>JRC_EU28_tipgn!AZ23-UK_tipgn!AZ23</f>
        <v>0</v>
      </c>
      <c r="BA23" s="31">
        <f>JRC_EU28_tipgn!BA23-UK_tipgn!BA23</f>
        <v>0</v>
      </c>
    </row>
    <row r="24" spans="1:53" x14ac:dyDescent="0.25">
      <c r="A24" s="32" t="s">
        <v>255</v>
      </c>
      <c r="B24" s="33" t="s">
        <v>256</v>
      </c>
      <c r="C24" s="35">
        <f>JRC_EU28_tipgn!C24-UK_tipgn!C24</f>
        <v>0</v>
      </c>
      <c r="D24" s="35">
        <f>JRC_EU28_tipgn!D24-UK_tipgn!D24</f>
        <v>0</v>
      </c>
      <c r="E24" s="35">
        <f>JRC_EU28_tipgn!E24-UK_tipgn!E24</f>
        <v>0</v>
      </c>
      <c r="F24" s="35">
        <f>JRC_EU28_tipgn!F24-UK_tipgn!F24</f>
        <v>0</v>
      </c>
      <c r="G24" s="35">
        <f>JRC_EU28_tipgn!G24-UK_tipgn!G24</f>
        <v>0</v>
      </c>
      <c r="H24" s="35">
        <f>JRC_EU28_tipgn!H24-UK_tipgn!H24</f>
        <v>0</v>
      </c>
      <c r="I24" s="35">
        <f>JRC_EU28_tipgn!I24-UK_tipgn!I24</f>
        <v>0</v>
      </c>
      <c r="J24" s="35">
        <f>JRC_EU28_tipgn!J24-UK_tipgn!J24</f>
        <v>0</v>
      </c>
      <c r="K24" s="35">
        <f>JRC_EU28_tipgn!K24-UK_tipgn!K24</f>
        <v>0</v>
      </c>
      <c r="L24" s="35">
        <f>JRC_EU28_tipgn!L24-UK_tipgn!L24</f>
        <v>0</v>
      </c>
      <c r="M24" s="35">
        <f>JRC_EU28_tipgn!M24-UK_tipgn!M24</f>
        <v>0</v>
      </c>
      <c r="N24" s="35">
        <f>JRC_EU28_tipgn!N24-UK_tipgn!N24</f>
        <v>0</v>
      </c>
      <c r="O24" s="35">
        <f>JRC_EU28_tipgn!O24-UK_tipgn!O24</f>
        <v>0</v>
      </c>
      <c r="P24" s="35">
        <f>JRC_EU28_tipgn!P24-UK_tipgn!P24</f>
        <v>0</v>
      </c>
      <c r="Q24" s="35">
        <f>JRC_EU28_tipgn!Q24-UK_tipgn!Q24</f>
        <v>0</v>
      </c>
      <c r="R24" s="35">
        <f>JRC_EU28_tipgn!R24-UK_tipgn!R24</f>
        <v>0</v>
      </c>
      <c r="S24" s="35">
        <f>JRC_EU28_tipgn!S24-UK_tipgn!S24</f>
        <v>0</v>
      </c>
      <c r="T24" s="35">
        <f>JRC_EU28_tipgn!T24-UK_tipgn!T24</f>
        <v>0</v>
      </c>
      <c r="U24" s="35">
        <f>JRC_EU28_tipgn!U24-UK_tipgn!U24</f>
        <v>0</v>
      </c>
      <c r="V24" s="35">
        <f>JRC_EU28_tipgn!V24-UK_tipgn!V24</f>
        <v>0</v>
      </c>
      <c r="W24" s="35">
        <f>JRC_EU28_tipgn!W24-UK_tipgn!W24</f>
        <v>0</v>
      </c>
      <c r="X24" s="35">
        <f>JRC_EU28_tipgn!X24-UK_tipgn!X24</f>
        <v>0</v>
      </c>
      <c r="Y24" s="35">
        <f>JRC_EU28_tipgn!Y24-UK_tipgn!Y24</f>
        <v>0</v>
      </c>
      <c r="Z24" s="35">
        <f>JRC_EU28_tipgn!Z24-UK_tipgn!Z24</f>
        <v>0</v>
      </c>
      <c r="AA24" s="35">
        <f>JRC_EU28_tipgn!AA24-UK_tipgn!AA24</f>
        <v>0</v>
      </c>
      <c r="AB24" s="35">
        <f>JRC_EU28_tipgn!AB24-UK_tipgn!AB24</f>
        <v>0</v>
      </c>
      <c r="AC24" s="35">
        <f>JRC_EU28_tipgn!AC24-UK_tipgn!AC24</f>
        <v>0</v>
      </c>
      <c r="AD24" s="35">
        <f>JRC_EU28_tipgn!AD24-UK_tipgn!AD24</f>
        <v>0</v>
      </c>
      <c r="AE24" s="35">
        <f>JRC_EU28_tipgn!AE24-UK_tipgn!AE24</f>
        <v>0</v>
      </c>
      <c r="AF24" s="35">
        <f>JRC_EU28_tipgn!AF24-UK_tipgn!AF24</f>
        <v>0</v>
      </c>
      <c r="AG24" s="35">
        <f>JRC_EU28_tipgn!AG24-UK_tipgn!AG24</f>
        <v>0</v>
      </c>
      <c r="AH24" s="35">
        <f>JRC_EU28_tipgn!AH24-UK_tipgn!AH24</f>
        <v>0</v>
      </c>
      <c r="AI24" s="35">
        <f>JRC_EU28_tipgn!AI24-UK_tipgn!AI24</f>
        <v>0</v>
      </c>
      <c r="AJ24" s="35">
        <f>JRC_EU28_tipgn!AJ24-UK_tipgn!AJ24</f>
        <v>0</v>
      </c>
      <c r="AK24" s="35">
        <f>JRC_EU28_tipgn!AK24-UK_tipgn!AK24</f>
        <v>0</v>
      </c>
      <c r="AL24" s="35">
        <f>JRC_EU28_tipgn!AL24-UK_tipgn!AL24</f>
        <v>0</v>
      </c>
      <c r="AM24" s="35">
        <f>JRC_EU28_tipgn!AM24-UK_tipgn!AM24</f>
        <v>0</v>
      </c>
      <c r="AN24" s="35">
        <f>JRC_EU28_tipgn!AN24-UK_tipgn!AN24</f>
        <v>0</v>
      </c>
      <c r="AO24" s="35">
        <f>JRC_EU28_tipgn!AO24-UK_tipgn!AO24</f>
        <v>0</v>
      </c>
      <c r="AP24" s="35">
        <f>JRC_EU28_tipgn!AP24-UK_tipgn!AP24</f>
        <v>0</v>
      </c>
      <c r="AQ24" s="35">
        <f>JRC_EU28_tipgn!AQ24-UK_tipgn!AQ24</f>
        <v>0</v>
      </c>
      <c r="AR24" s="35">
        <f>JRC_EU28_tipgn!AR24-UK_tipgn!AR24</f>
        <v>0</v>
      </c>
      <c r="AS24" s="35">
        <f>JRC_EU28_tipgn!AS24-UK_tipgn!AS24</f>
        <v>0</v>
      </c>
      <c r="AT24" s="35">
        <f>JRC_EU28_tipgn!AT24-UK_tipgn!AT24</f>
        <v>0</v>
      </c>
      <c r="AU24" s="35">
        <f>JRC_EU28_tipgn!AU24-UK_tipgn!AU24</f>
        <v>0</v>
      </c>
      <c r="AV24" s="35">
        <f>JRC_EU28_tipgn!AV24-UK_tipgn!AV24</f>
        <v>0</v>
      </c>
      <c r="AW24" s="35">
        <f>JRC_EU28_tipgn!AW24-UK_tipgn!AW24</f>
        <v>0</v>
      </c>
      <c r="AX24" s="35">
        <f>JRC_EU28_tipgn!AX24-UK_tipgn!AX24</f>
        <v>0</v>
      </c>
      <c r="AY24" s="35">
        <f>JRC_EU28_tipgn!AY24-UK_tipgn!AY24</f>
        <v>0</v>
      </c>
      <c r="AZ24" s="35">
        <f>JRC_EU28_tipgn!AZ24-UK_tipgn!AZ24</f>
        <v>0</v>
      </c>
      <c r="BA24" s="36">
        <f>JRC_EU28_tipgn!BA24-UK_tipgn!BA24</f>
        <v>0</v>
      </c>
    </row>
    <row r="25" spans="1:53" x14ac:dyDescent="0.25">
      <c r="A25" s="32" t="s">
        <v>257</v>
      </c>
      <c r="B25" s="33" t="s">
        <v>258</v>
      </c>
      <c r="C25" s="35">
        <f>JRC_EU28_tipgn!C25-UK_tipgn!C25</f>
        <v>0</v>
      </c>
      <c r="D25" s="35">
        <f>JRC_EU28_tipgn!D25-UK_tipgn!D25</f>
        <v>0</v>
      </c>
      <c r="E25" s="35">
        <f>JRC_EU28_tipgn!E25-UK_tipgn!E25</f>
        <v>0</v>
      </c>
      <c r="F25" s="35">
        <f>JRC_EU28_tipgn!F25-UK_tipgn!F25</f>
        <v>0</v>
      </c>
      <c r="G25" s="35">
        <f>JRC_EU28_tipgn!G25-UK_tipgn!G25</f>
        <v>0</v>
      </c>
      <c r="H25" s="35">
        <f>JRC_EU28_tipgn!H25-UK_tipgn!H25</f>
        <v>0</v>
      </c>
      <c r="I25" s="35">
        <f>JRC_EU28_tipgn!I25-UK_tipgn!I25</f>
        <v>0</v>
      </c>
      <c r="J25" s="35">
        <f>JRC_EU28_tipgn!J25-UK_tipgn!J25</f>
        <v>0</v>
      </c>
      <c r="K25" s="35">
        <f>JRC_EU28_tipgn!K25-UK_tipgn!K25</f>
        <v>0</v>
      </c>
      <c r="L25" s="35">
        <f>JRC_EU28_tipgn!L25-UK_tipgn!L25</f>
        <v>0</v>
      </c>
      <c r="M25" s="35">
        <f>JRC_EU28_tipgn!M25-UK_tipgn!M25</f>
        <v>0</v>
      </c>
      <c r="N25" s="35">
        <f>JRC_EU28_tipgn!N25-UK_tipgn!N25</f>
        <v>0</v>
      </c>
      <c r="O25" s="35">
        <f>JRC_EU28_tipgn!O25-UK_tipgn!O25</f>
        <v>0</v>
      </c>
      <c r="P25" s="35">
        <f>JRC_EU28_tipgn!P25-UK_tipgn!P25</f>
        <v>0</v>
      </c>
      <c r="Q25" s="35">
        <f>JRC_EU28_tipgn!Q25-UK_tipgn!Q25</f>
        <v>0</v>
      </c>
      <c r="R25" s="35">
        <f>JRC_EU28_tipgn!R25-UK_tipgn!R25</f>
        <v>0</v>
      </c>
      <c r="S25" s="35">
        <f>JRC_EU28_tipgn!S25-UK_tipgn!S25</f>
        <v>0</v>
      </c>
      <c r="T25" s="35">
        <f>JRC_EU28_tipgn!T25-UK_tipgn!T25</f>
        <v>0</v>
      </c>
      <c r="U25" s="35">
        <f>JRC_EU28_tipgn!U25-UK_tipgn!U25</f>
        <v>0</v>
      </c>
      <c r="V25" s="35">
        <f>JRC_EU28_tipgn!V25-UK_tipgn!V25</f>
        <v>0</v>
      </c>
      <c r="W25" s="35">
        <f>JRC_EU28_tipgn!W25-UK_tipgn!W25</f>
        <v>0</v>
      </c>
      <c r="X25" s="35">
        <f>JRC_EU28_tipgn!X25-UK_tipgn!X25</f>
        <v>0</v>
      </c>
      <c r="Y25" s="35">
        <f>JRC_EU28_tipgn!Y25-UK_tipgn!Y25</f>
        <v>0</v>
      </c>
      <c r="Z25" s="35">
        <f>JRC_EU28_tipgn!Z25-UK_tipgn!Z25</f>
        <v>0</v>
      </c>
      <c r="AA25" s="35">
        <f>JRC_EU28_tipgn!AA25-UK_tipgn!AA25</f>
        <v>0</v>
      </c>
      <c r="AB25" s="35">
        <f>JRC_EU28_tipgn!AB25-UK_tipgn!AB25</f>
        <v>0</v>
      </c>
      <c r="AC25" s="35">
        <f>JRC_EU28_tipgn!AC25-UK_tipgn!AC25</f>
        <v>0</v>
      </c>
      <c r="AD25" s="35">
        <f>JRC_EU28_tipgn!AD25-UK_tipgn!AD25</f>
        <v>0</v>
      </c>
      <c r="AE25" s="35">
        <f>JRC_EU28_tipgn!AE25-UK_tipgn!AE25</f>
        <v>0</v>
      </c>
      <c r="AF25" s="35">
        <f>JRC_EU28_tipgn!AF25-UK_tipgn!AF25</f>
        <v>0</v>
      </c>
      <c r="AG25" s="35">
        <f>JRC_EU28_tipgn!AG25-UK_tipgn!AG25</f>
        <v>0</v>
      </c>
      <c r="AH25" s="35">
        <f>JRC_EU28_tipgn!AH25-UK_tipgn!AH25</f>
        <v>0</v>
      </c>
      <c r="AI25" s="35">
        <f>JRC_EU28_tipgn!AI25-UK_tipgn!AI25</f>
        <v>0</v>
      </c>
      <c r="AJ25" s="35">
        <f>JRC_EU28_tipgn!AJ25-UK_tipgn!AJ25</f>
        <v>0</v>
      </c>
      <c r="AK25" s="35">
        <f>JRC_EU28_tipgn!AK25-UK_tipgn!AK25</f>
        <v>0</v>
      </c>
      <c r="AL25" s="35">
        <f>JRC_EU28_tipgn!AL25-UK_tipgn!AL25</f>
        <v>0</v>
      </c>
      <c r="AM25" s="35">
        <f>JRC_EU28_tipgn!AM25-UK_tipgn!AM25</f>
        <v>0</v>
      </c>
      <c r="AN25" s="35">
        <f>JRC_EU28_tipgn!AN25-UK_tipgn!AN25</f>
        <v>0</v>
      </c>
      <c r="AO25" s="35">
        <f>JRC_EU28_tipgn!AO25-UK_tipgn!AO25</f>
        <v>0</v>
      </c>
      <c r="AP25" s="35">
        <f>JRC_EU28_tipgn!AP25-UK_tipgn!AP25</f>
        <v>0</v>
      </c>
      <c r="AQ25" s="35">
        <f>JRC_EU28_tipgn!AQ25-UK_tipgn!AQ25</f>
        <v>0</v>
      </c>
      <c r="AR25" s="35">
        <f>JRC_EU28_tipgn!AR25-UK_tipgn!AR25</f>
        <v>0</v>
      </c>
      <c r="AS25" s="35">
        <f>JRC_EU28_tipgn!AS25-UK_tipgn!AS25</f>
        <v>0</v>
      </c>
      <c r="AT25" s="35">
        <f>JRC_EU28_tipgn!AT25-UK_tipgn!AT25</f>
        <v>0</v>
      </c>
      <c r="AU25" s="35">
        <f>JRC_EU28_tipgn!AU25-UK_tipgn!AU25</f>
        <v>0</v>
      </c>
      <c r="AV25" s="35">
        <f>JRC_EU28_tipgn!AV25-UK_tipgn!AV25</f>
        <v>0</v>
      </c>
      <c r="AW25" s="35">
        <f>JRC_EU28_tipgn!AW25-UK_tipgn!AW25</f>
        <v>0</v>
      </c>
      <c r="AX25" s="35">
        <f>JRC_EU28_tipgn!AX25-UK_tipgn!AX25</f>
        <v>0</v>
      </c>
      <c r="AY25" s="35">
        <f>JRC_EU28_tipgn!AY25-UK_tipgn!AY25</f>
        <v>0</v>
      </c>
      <c r="AZ25" s="35">
        <f>JRC_EU28_tipgn!AZ25-UK_tipgn!AZ25</f>
        <v>0</v>
      </c>
      <c r="BA25" s="36">
        <f>JRC_EU28_tipgn!BA25-UK_tipgn!BA25</f>
        <v>0</v>
      </c>
    </row>
    <row r="26" spans="1:53" x14ac:dyDescent="0.25">
      <c r="A26" s="27" t="s">
        <v>259</v>
      </c>
      <c r="B26" s="28" t="s">
        <v>260</v>
      </c>
      <c r="C26" s="30">
        <f>JRC_EU28_tipgn!C26-UK_tipgn!C26</f>
        <v>0</v>
      </c>
      <c r="D26" s="30">
        <f>JRC_EU28_tipgn!D26-UK_tipgn!D26</f>
        <v>0</v>
      </c>
      <c r="E26" s="30">
        <f>JRC_EU28_tipgn!E26-UK_tipgn!E26</f>
        <v>0</v>
      </c>
      <c r="F26" s="30">
        <f>JRC_EU28_tipgn!F26-UK_tipgn!F26</f>
        <v>0</v>
      </c>
      <c r="G26" s="30">
        <f>JRC_EU28_tipgn!G26-UK_tipgn!G26</f>
        <v>0</v>
      </c>
      <c r="H26" s="30">
        <f>JRC_EU28_tipgn!H26-UK_tipgn!H26</f>
        <v>0</v>
      </c>
      <c r="I26" s="30">
        <f>JRC_EU28_tipgn!I26-UK_tipgn!I26</f>
        <v>0</v>
      </c>
      <c r="J26" s="30">
        <f>JRC_EU28_tipgn!J26-UK_tipgn!J26</f>
        <v>0</v>
      </c>
      <c r="K26" s="30">
        <f>JRC_EU28_tipgn!K26-UK_tipgn!K26</f>
        <v>0</v>
      </c>
      <c r="L26" s="30">
        <f>JRC_EU28_tipgn!L26-UK_tipgn!L26</f>
        <v>0</v>
      </c>
      <c r="M26" s="30">
        <f>JRC_EU28_tipgn!M26-UK_tipgn!M26</f>
        <v>0</v>
      </c>
      <c r="N26" s="30">
        <f>JRC_EU28_tipgn!N26-UK_tipgn!N26</f>
        <v>0</v>
      </c>
      <c r="O26" s="30">
        <f>JRC_EU28_tipgn!O26-UK_tipgn!O26</f>
        <v>0</v>
      </c>
      <c r="P26" s="30">
        <f>JRC_EU28_tipgn!P26-UK_tipgn!P26</f>
        <v>0</v>
      </c>
      <c r="Q26" s="30">
        <f>JRC_EU28_tipgn!Q26-UK_tipgn!Q26</f>
        <v>0</v>
      </c>
      <c r="R26" s="30">
        <f>JRC_EU28_tipgn!R26-UK_tipgn!R26</f>
        <v>0</v>
      </c>
      <c r="S26" s="30">
        <f>JRC_EU28_tipgn!S26-UK_tipgn!S26</f>
        <v>0</v>
      </c>
      <c r="T26" s="30">
        <f>JRC_EU28_tipgn!T26-UK_tipgn!T26</f>
        <v>0</v>
      </c>
      <c r="U26" s="30">
        <f>JRC_EU28_tipgn!U26-UK_tipgn!U26</f>
        <v>0</v>
      </c>
      <c r="V26" s="30">
        <f>JRC_EU28_tipgn!V26-UK_tipgn!V26</f>
        <v>0</v>
      </c>
      <c r="W26" s="30">
        <f>JRC_EU28_tipgn!W26-UK_tipgn!W26</f>
        <v>0</v>
      </c>
      <c r="X26" s="30">
        <f>JRC_EU28_tipgn!X26-UK_tipgn!X26</f>
        <v>0</v>
      </c>
      <c r="Y26" s="30">
        <f>JRC_EU28_tipgn!Y26-UK_tipgn!Y26</f>
        <v>0</v>
      </c>
      <c r="Z26" s="30">
        <f>JRC_EU28_tipgn!Z26-UK_tipgn!Z26</f>
        <v>0</v>
      </c>
      <c r="AA26" s="30">
        <f>JRC_EU28_tipgn!AA26-UK_tipgn!AA26</f>
        <v>0</v>
      </c>
      <c r="AB26" s="30">
        <f>JRC_EU28_tipgn!AB26-UK_tipgn!AB26</f>
        <v>0</v>
      </c>
      <c r="AC26" s="30">
        <f>JRC_EU28_tipgn!AC26-UK_tipgn!AC26</f>
        <v>0</v>
      </c>
      <c r="AD26" s="30">
        <f>JRC_EU28_tipgn!AD26-UK_tipgn!AD26</f>
        <v>0</v>
      </c>
      <c r="AE26" s="30">
        <f>JRC_EU28_tipgn!AE26-UK_tipgn!AE26</f>
        <v>0</v>
      </c>
      <c r="AF26" s="30">
        <f>JRC_EU28_tipgn!AF26-UK_tipgn!AF26</f>
        <v>0</v>
      </c>
      <c r="AG26" s="30">
        <f>JRC_EU28_tipgn!AG26-UK_tipgn!AG26</f>
        <v>0</v>
      </c>
      <c r="AH26" s="30">
        <f>JRC_EU28_tipgn!AH26-UK_tipgn!AH26</f>
        <v>0</v>
      </c>
      <c r="AI26" s="30">
        <f>JRC_EU28_tipgn!AI26-UK_tipgn!AI26</f>
        <v>0</v>
      </c>
      <c r="AJ26" s="30">
        <f>JRC_EU28_tipgn!AJ26-UK_tipgn!AJ26</f>
        <v>0</v>
      </c>
      <c r="AK26" s="30">
        <f>JRC_EU28_tipgn!AK26-UK_tipgn!AK26</f>
        <v>0</v>
      </c>
      <c r="AL26" s="30">
        <f>JRC_EU28_tipgn!AL26-UK_tipgn!AL26</f>
        <v>0</v>
      </c>
      <c r="AM26" s="30">
        <f>JRC_EU28_tipgn!AM26-UK_tipgn!AM26</f>
        <v>0</v>
      </c>
      <c r="AN26" s="30">
        <f>JRC_EU28_tipgn!AN26-UK_tipgn!AN26</f>
        <v>0</v>
      </c>
      <c r="AO26" s="30">
        <f>JRC_EU28_tipgn!AO26-UK_tipgn!AO26</f>
        <v>0</v>
      </c>
      <c r="AP26" s="30">
        <f>JRC_EU28_tipgn!AP26-UK_tipgn!AP26</f>
        <v>0</v>
      </c>
      <c r="AQ26" s="30">
        <f>JRC_EU28_tipgn!AQ26-UK_tipgn!AQ26</f>
        <v>0</v>
      </c>
      <c r="AR26" s="30">
        <f>JRC_EU28_tipgn!AR26-UK_tipgn!AR26</f>
        <v>0</v>
      </c>
      <c r="AS26" s="30">
        <f>JRC_EU28_tipgn!AS26-UK_tipgn!AS26</f>
        <v>0</v>
      </c>
      <c r="AT26" s="30">
        <f>JRC_EU28_tipgn!AT26-UK_tipgn!AT26</f>
        <v>0</v>
      </c>
      <c r="AU26" s="30">
        <f>JRC_EU28_tipgn!AU26-UK_tipgn!AU26</f>
        <v>0</v>
      </c>
      <c r="AV26" s="30">
        <f>JRC_EU28_tipgn!AV26-UK_tipgn!AV26</f>
        <v>0</v>
      </c>
      <c r="AW26" s="30">
        <f>JRC_EU28_tipgn!AW26-UK_tipgn!AW26</f>
        <v>0</v>
      </c>
      <c r="AX26" s="30">
        <f>JRC_EU28_tipgn!AX26-UK_tipgn!AX26</f>
        <v>0</v>
      </c>
      <c r="AY26" s="30">
        <f>JRC_EU28_tipgn!AY26-UK_tipgn!AY26</f>
        <v>0</v>
      </c>
      <c r="AZ26" s="30">
        <f>JRC_EU28_tipgn!AZ26-UK_tipgn!AZ26</f>
        <v>0</v>
      </c>
      <c r="BA26" s="31">
        <f>JRC_EU28_tipgn!BA26-UK_tipgn!BA26</f>
        <v>0</v>
      </c>
    </row>
    <row r="27" spans="1:53" x14ac:dyDescent="0.25">
      <c r="A27" s="32" t="s">
        <v>261</v>
      </c>
      <c r="B27" s="33" t="s">
        <v>262</v>
      </c>
      <c r="C27" s="35">
        <f>JRC_EU28_tipgn!C27-UK_tipgn!C27</f>
        <v>0</v>
      </c>
      <c r="D27" s="35">
        <f>JRC_EU28_tipgn!D27-UK_tipgn!D27</f>
        <v>0</v>
      </c>
      <c r="E27" s="35">
        <f>JRC_EU28_tipgn!E27-UK_tipgn!E27</f>
        <v>0</v>
      </c>
      <c r="F27" s="35">
        <f>JRC_EU28_tipgn!F27-UK_tipgn!F27</f>
        <v>0</v>
      </c>
      <c r="G27" s="35">
        <f>JRC_EU28_tipgn!G27-UK_tipgn!G27</f>
        <v>0</v>
      </c>
      <c r="H27" s="35">
        <f>JRC_EU28_tipgn!H27-UK_tipgn!H27</f>
        <v>0</v>
      </c>
      <c r="I27" s="35">
        <f>JRC_EU28_tipgn!I27-UK_tipgn!I27</f>
        <v>0</v>
      </c>
      <c r="J27" s="35">
        <f>JRC_EU28_tipgn!J27-UK_tipgn!J27</f>
        <v>0</v>
      </c>
      <c r="K27" s="35">
        <f>JRC_EU28_tipgn!K27-UK_tipgn!K27</f>
        <v>0</v>
      </c>
      <c r="L27" s="35">
        <f>JRC_EU28_tipgn!L27-UK_tipgn!L27</f>
        <v>0</v>
      </c>
      <c r="M27" s="35">
        <f>JRC_EU28_tipgn!M27-UK_tipgn!M27</f>
        <v>0</v>
      </c>
      <c r="N27" s="35">
        <f>JRC_EU28_tipgn!N27-UK_tipgn!N27</f>
        <v>0</v>
      </c>
      <c r="O27" s="35">
        <f>JRC_EU28_tipgn!O27-UK_tipgn!O27</f>
        <v>0</v>
      </c>
      <c r="P27" s="35">
        <f>JRC_EU28_tipgn!P27-UK_tipgn!P27</f>
        <v>0</v>
      </c>
      <c r="Q27" s="35">
        <f>JRC_EU28_tipgn!Q27-UK_tipgn!Q27</f>
        <v>0</v>
      </c>
      <c r="R27" s="35">
        <f>JRC_EU28_tipgn!R27-UK_tipgn!R27</f>
        <v>0</v>
      </c>
      <c r="S27" s="35">
        <f>JRC_EU28_tipgn!S27-UK_tipgn!S27</f>
        <v>0</v>
      </c>
      <c r="T27" s="35">
        <f>JRC_EU28_tipgn!T27-UK_tipgn!T27</f>
        <v>0</v>
      </c>
      <c r="U27" s="35">
        <f>JRC_EU28_tipgn!U27-UK_tipgn!U27</f>
        <v>0</v>
      </c>
      <c r="V27" s="35">
        <f>JRC_EU28_tipgn!V27-UK_tipgn!V27</f>
        <v>0</v>
      </c>
      <c r="W27" s="35">
        <f>JRC_EU28_tipgn!W27-UK_tipgn!W27</f>
        <v>0</v>
      </c>
      <c r="X27" s="35">
        <f>JRC_EU28_tipgn!X27-UK_tipgn!X27</f>
        <v>0</v>
      </c>
      <c r="Y27" s="35">
        <f>JRC_EU28_tipgn!Y27-UK_tipgn!Y27</f>
        <v>0</v>
      </c>
      <c r="Z27" s="35">
        <f>JRC_EU28_tipgn!Z27-UK_tipgn!Z27</f>
        <v>0</v>
      </c>
      <c r="AA27" s="35">
        <f>JRC_EU28_tipgn!AA27-UK_tipgn!AA27</f>
        <v>0</v>
      </c>
      <c r="AB27" s="35">
        <f>JRC_EU28_tipgn!AB27-UK_tipgn!AB27</f>
        <v>0</v>
      </c>
      <c r="AC27" s="35">
        <f>JRC_EU28_tipgn!AC27-UK_tipgn!AC27</f>
        <v>0</v>
      </c>
      <c r="AD27" s="35">
        <f>JRC_EU28_tipgn!AD27-UK_tipgn!AD27</f>
        <v>0</v>
      </c>
      <c r="AE27" s="35">
        <f>JRC_EU28_tipgn!AE27-UK_tipgn!AE27</f>
        <v>0</v>
      </c>
      <c r="AF27" s="35">
        <f>JRC_EU28_tipgn!AF27-UK_tipgn!AF27</f>
        <v>0</v>
      </c>
      <c r="AG27" s="35">
        <f>JRC_EU28_tipgn!AG27-UK_tipgn!AG27</f>
        <v>0</v>
      </c>
      <c r="AH27" s="35">
        <f>JRC_EU28_tipgn!AH27-UK_tipgn!AH27</f>
        <v>0</v>
      </c>
      <c r="AI27" s="35">
        <f>JRC_EU28_tipgn!AI27-UK_tipgn!AI27</f>
        <v>0</v>
      </c>
      <c r="AJ27" s="35">
        <f>JRC_EU28_tipgn!AJ27-UK_tipgn!AJ27</f>
        <v>0</v>
      </c>
      <c r="AK27" s="35">
        <f>JRC_EU28_tipgn!AK27-UK_tipgn!AK27</f>
        <v>0</v>
      </c>
      <c r="AL27" s="35">
        <f>JRC_EU28_tipgn!AL27-UK_tipgn!AL27</f>
        <v>0</v>
      </c>
      <c r="AM27" s="35">
        <f>JRC_EU28_tipgn!AM27-UK_tipgn!AM27</f>
        <v>0</v>
      </c>
      <c r="AN27" s="35">
        <f>JRC_EU28_tipgn!AN27-UK_tipgn!AN27</f>
        <v>0</v>
      </c>
      <c r="AO27" s="35">
        <f>JRC_EU28_tipgn!AO27-UK_tipgn!AO27</f>
        <v>0</v>
      </c>
      <c r="AP27" s="35">
        <f>JRC_EU28_tipgn!AP27-UK_tipgn!AP27</f>
        <v>0</v>
      </c>
      <c r="AQ27" s="35">
        <f>JRC_EU28_tipgn!AQ27-UK_tipgn!AQ27</f>
        <v>0</v>
      </c>
      <c r="AR27" s="35">
        <f>JRC_EU28_tipgn!AR27-UK_tipgn!AR27</f>
        <v>0</v>
      </c>
      <c r="AS27" s="35">
        <f>JRC_EU28_tipgn!AS27-UK_tipgn!AS27</f>
        <v>0</v>
      </c>
      <c r="AT27" s="35">
        <f>JRC_EU28_tipgn!AT27-UK_tipgn!AT27</f>
        <v>0</v>
      </c>
      <c r="AU27" s="35">
        <f>JRC_EU28_tipgn!AU27-UK_tipgn!AU27</f>
        <v>0</v>
      </c>
      <c r="AV27" s="35">
        <f>JRC_EU28_tipgn!AV27-UK_tipgn!AV27</f>
        <v>0</v>
      </c>
      <c r="AW27" s="35">
        <f>JRC_EU28_tipgn!AW27-UK_tipgn!AW27</f>
        <v>0</v>
      </c>
      <c r="AX27" s="35">
        <f>JRC_EU28_tipgn!AX27-UK_tipgn!AX27</f>
        <v>0</v>
      </c>
      <c r="AY27" s="35">
        <f>JRC_EU28_tipgn!AY27-UK_tipgn!AY27</f>
        <v>0</v>
      </c>
      <c r="AZ27" s="35">
        <f>JRC_EU28_tipgn!AZ27-UK_tipgn!AZ27</f>
        <v>0</v>
      </c>
      <c r="BA27" s="36">
        <f>JRC_EU28_tipgn!BA27-UK_tipgn!BA27</f>
        <v>0</v>
      </c>
    </row>
    <row r="28" spans="1:53" x14ac:dyDescent="0.25">
      <c r="A28" s="32" t="s">
        <v>263</v>
      </c>
      <c r="B28" s="33" t="s">
        <v>264</v>
      </c>
      <c r="C28" s="35">
        <f>JRC_EU28_tipgn!C28-UK_tipgn!C28</f>
        <v>0</v>
      </c>
      <c r="D28" s="35">
        <f>JRC_EU28_tipgn!D28-UK_tipgn!D28</f>
        <v>0</v>
      </c>
      <c r="E28" s="35">
        <f>JRC_EU28_tipgn!E28-UK_tipgn!E28</f>
        <v>0</v>
      </c>
      <c r="F28" s="35">
        <f>JRC_EU28_tipgn!F28-UK_tipgn!F28</f>
        <v>0</v>
      </c>
      <c r="G28" s="35">
        <f>JRC_EU28_tipgn!G28-UK_tipgn!G28</f>
        <v>0</v>
      </c>
      <c r="H28" s="35">
        <f>JRC_EU28_tipgn!H28-UK_tipgn!H28</f>
        <v>0</v>
      </c>
      <c r="I28" s="35">
        <f>JRC_EU28_tipgn!I28-UK_tipgn!I28</f>
        <v>0</v>
      </c>
      <c r="J28" s="35">
        <f>JRC_EU28_tipgn!J28-UK_tipgn!J28</f>
        <v>0</v>
      </c>
      <c r="K28" s="35">
        <f>JRC_EU28_tipgn!K28-UK_tipgn!K28</f>
        <v>0</v>
      </c>
      <c r="L28" s="35">
        <f>JRC_EU28_tipgn!L28-UK_tipgn!L28</f>
        <v>0</v>
      </c>
      <c r="M28" s="35">
        <f>JRC_EU28_tipgn!M28-UK_tipgn!M28</f>
        <v>0</v>
      </c>
      <c r="N28" s="35">
        <f>JRC_EU28_tipgn!N28-UK_tipgn!N28</f>
        <v>0</v>
      </c>
      <c r="O28" s="35">
        <f>JRC_EU28_tipgn!O28-UK_tipgn!O28</f>
        <v>0</v>
      </c>
      <c r="P28" s="35">
        <f>JRC_EU28_tipgn!P28-UK_tipgn!P28</f>
        <v>0</v>
      </c>
      <c r="Q28" s="35">
        <f>JRC_EU28_tipgn!Q28-UK_tipgn!Q28</f>
        <v>0</v>
      </c>
      <c r="R28" s="35">
        <f>JRC_EU28_tipgn!R28-UK_tipgn!R28</f>
        <v>0</v>
      </c>
      <c r="S28" s="35">
        <f>JRC_EU28_tipgn!S28-UK_tipgn!S28</f>
        <v>0</v>
      </c>
      <c r="T28" s="35">
        <f>JRC_EU28_tipgn!T28-UK_tipgn!T28</f>
        <v>0</v>
      </c>
      <c r="U28" s="35">
        <f>JRC_EU28_tipgn!U28-UK_tipgn!U28</f>
        <v>0</v>
      </c>
      <c r="V28" s="35">
        <f>JRC_EU28_tipgn!V28-UK_tipgn!V28</f>
        <v>0</v>
      </c>
      <c r="W28" s="35">
        <f>JRC_EU28_tipgn!W28-UK_tipgn!W28</f>
        <v>0</v>
      </c>
      <c r="X28" s="35">
        <f>JRC_EU28_tipgn!X28-UK_tipgn!X28</f>
        <v>0</v>
      </c>
      <c r="Y28" s="35">
        <f>JRC_EU28_tipgn!Y28-UK_tipgn!Y28</f>
        <v>0</v>
      </c>
      <c r="Z28" s="35">
        <f>JRC_EU28_tipgn!Z28-UK_tipgn!Z28</f>
        <v>0</v>
      </c>
      <c r="AA28" s="35">
        <f>JRC_EU28_tipgn!AA28-UK_tipgn!AA28</f>
        <v>0</v>
      </c>
      <c r="AB28" s="35">
        <f>JRC_EU28_tipgn!AB28-UK_tipgn!AB28</f>
        <v>0</v>
      </c>
      <c r="AC28" s="35">
        <f>JRC_EU28_tipgn!AC28-UK_tipgn!AC28</f>
        <v>0</v>
      </c>
      <c r="AD28" s="35">
        <f>JRC_EU28_tipgn!AD28-UK_tipgn!AD28</f>
        <v>0</v>
      </c>
      <c r="AE28" s="35">
        <f>JRC_EU28_tipgn!AE28-UK_tipgn!AE28</f>
        <v>0</v>
      </c>
      <c r="AF28" s="35">
        <f>JRC_EU28_tipgn!AF28-UK_tipgn!AF28</f>
        <v>0</v>
      </c>
      <c r="AG28" s="35">
        <f>JRC_EU28_tipgn!AG28-UK_tipgn!AG28</f>
        <v>0</v>
      </c>
      <c r="AH28" s="35">
        <f>JRC_EU28_tipgn!AH28-UK_tipgn!AH28</f>
        <v>0</v>
      </c>
      <c r="AI28" s="35">
        <f>JRC_EU28_tipgn!AI28-UK_tipgn!AI28</f>
        <v>0</v>
      </c>
      <c r="AJ28" s="35">
        <f>JRC_EU28_tipgn!AJ28-UK_tipgn!AJ28</f>
        <v>0</v>
      </c>
      <c r="AK28" s="35">
        <f>JRC_EU28_tipgn!AK28-UK_tipgn!AK28</f>
        <v>0</v>
      </c>
      <c r="AL28" s="35">
        <f>JRC_EU28_tipgn!AL28-UK_tipgn!AL28</f>
        <v>0</v>
      </c>
      <c r="AM28" s="35">
        <f>JRC_EU28_tipgn!AM28-UK_tipgn!AM28</f>
        <v>0</v>
      </c>
      <c r="AN28" s="35">
        <f>JRC_EU28_tipgn!AN28-UK_tipgn!AN28</f>
        <v>0</v>
      </c>
      <c r="AO28" s="35">
        <f>JRC_EU28_tipgn!AO28-UK_tipgn!AO28</f>
        <v>0</v>
      </c>
      <c r="AP28" s="35">
        <f>JRC_EU28_tipgn!AP28-UK_tipgn!AP28</f>
        <v>0</v>
      </c>
      <c r="AQ28" s="35">
        <f>JRC_EU28_tipgn!AQ28-UK_tipgn!AQ28</f>
        <v>0</v>
      </c>
      <c r="AR28" s="35">
        <f>JRC_EU28_tipgn!AR28-UK_tipgn!AR28</f>
        <v>0</v>
      </c>
      <c r="AS28" s="35">
        <f>JRC_EU28_tipgn!AS28-UK_tipgn!AS28</f>
        <v>0</v>
      </c>
      <c r="AT28" s="35">
        <f>JRC_EU28_tipgn!AT28-UK_tipgn!AT28</f>
        <v>0</v>
      </c>
      <c r="AU28" s="35">
        <f>JRC_EU28_tipgn!AU28-UK_tipgn!AU28</f>
        <v>0</v>
      </c>
      <c r="AV28" s="35">
        <f>JRC_EU28_tipgn!AV28-UK_tipgn!AV28</f>
        <v>0</v>
      </c>
      <c r="AW28" s="35">
        <f>JRC_EU28_tipgn!AW28-UK_tipgn!AW28</f>
        <v>0</v>
      </c>
      <c r="AX28" s="35">
        <f>JRC_EU28_tipgn!AX28-UK_tipgn!AX28</f>
        <v>0</v>
      </c>
      <c r="AY28" s="35">
        <f>JRC_EU28_tipgn!AY28-UK_tipgn!AY28</f>
        <v>0</v>
      </c>
      <c r="AZ28" s="35">
        <f>JRC_EU28_tipgn!AZ28-UK_tipgn!AZ28</f>
        <v>0</v>
      </c>
      <c r="BA28" s="36">
        <f>JRC_EU28_tipgn!BA28-UK_tipgn!BA28</f>
        <v>0</v>
      </c>
    </row>
    <row r="29" spans="1:53" x14ac:dyDescent="0.25">
      <c r="A29" s="32" t="s">
        <v>265</v>
      </c>
      <c r="B29" s="33" t="s">
        <v>266</v>
      </c>
      <c r="C29" s="35">
        <f>JRC_EU28_tipgn!C29-UK_tipgn!C29</f>
        <v>0</v>
      </c>
      <c r="D29" s="35">
        <f>JRC_EU28_tipgn!D29-UK_tipgn!D29</f>
        <v>0</v>
      </c>
      <c r="E29" s="35">
        <f>JRC_EU28_tipgn!E29-UK_tipgn!E29</f>
        <v>0</v>
      </c>
      <c r="F29" s="35">
        <f>JRC_EU28_tipgn!F29-UK_tipgn!F29</f>
        <v>0</v>
      </c>
      <c r="G29" s="35">
        <f>JRC_EU28_tipgn!G29-UK_tipgn!G29</f>
        <v>0</v>
      </c>
      <c r="H29" s="35">
        <f>JRC_EU28_tipgn!H29-UK_tipgn!H29</f>
        <v>0</v>
      </c>
      <c r="I29" s="35">
        <f>JRC_EU28_tipgn!I29-UK_tipgn!I29</f>
        <v>0</v>
      </c>
      <c r="J29" s="35">
        <f>JRC_EU28_tipgn!J29-UK_tipgn!J29</f>
        <v>0</v>
      </c>
      <c r="K29" s="35">
        <f>JRC_EU28_tipgn!K29-UK_tipgn!K29</f>
        <v>0</v>
      </c>
      <c r="L29" s="35">
        <f>JRC_EU28_tipgn!L29-UK_tipgn!L29</f>
        <v>0</v>
      </c>
      <c r="M29" s="35">
        <f>JRC_EU28_tipgn!M29-UK_tipgn!M29</f>
        <v>0</v>
      </c>
      <c r="N29" s="35">
        <f>JRC_EU28_tipgn!N29-UK_tipgn!N29</f>
        <v>0</v>
      </c>
      <c r="O29" s="35">
        <f>JRC_EU28_tipgn!O29-UK_tipgn!O29</f>
        <v>0</v>
      </c>
      <c r="P29" s="35">
        <f>JRC_EU28_tipgn!P29-UK_tipgn!P29</f>
        <v>0</v>
      </c>
      <c r="Q29" s="35">
        <f>JRC_EU28_tipgn!Q29-UK_tipgn!Q29</f>
        <v>0</v>
      </c>
      <c r="R29" s="35">
        <f>JRC_EU28_tipgn!R29-UK_tipgn!R29</f>
        <v>0</v>
      </c>
      <c r="S29" s="35">
        <f>JRC_EU28_tipgn!S29-UK_tipgn!S29</f>
        <v>0</v>
      </c>
      <c r="T29" s="35">
        <f>JRC_EU28_tipgn!T29-UK_tipgn!T29</f>
        <v>0</v>
      </c>
      <c r="U29" s="35">
        <f>JRC_EU28_tipgn!U29-UK_tipgn!U29</f>
        <v>0</v>
      </c>
      <c r="V29" s="35">
        <f>JRC_EU28_tipgn!V29-UK_tipgn!V29</f>
        <v>0</v>
      </c>
      <c r="W29" s="35">
        <f>JRC_EU28_tipgn!W29-UK_tipgn!W29</f>
        <v>0</v>
      </c>
      <c r="X29" s="35">
        <f>JRC_EU28_tipgn!X29-UK_tipgn!X29</f>
        <v>0</v>
      </c>
      <c r="Y29" s="35">
        <f>JRC_EU28_tipgn!Y29-UK_tipgn!Y29</f>
        <v>0</v>
      </c>
      <c r="Z29" s="35">
        <f>JRC_EU28_tipgn!Z29-UK_tipgn!Z29</f>
        <v>0</v>
      </c>
      <c r="AA29" s="35">
        <f>JRC_EU28_tipgn!AA29-UK_tipgn!AA29</f>
        <v>0</v>
      </c>
      <c r="AB29" s="35">
        <f>JRC_EU28_tipgn!AB29-UK_tipgn!AB29</f>
        <v>0</v>
      </c>
      <c r="AC29" s="35">
        <f>JRC_EU28_tipgn!AC29-UK_tipgn!AC29</f>
        <v>0</v>
      </c>
      <c r="AD29" s="35">
        <f>JRC_EU28_tipgn!AD29-UK_tipgn!AD29</f>
        <v>0</v>
      </c>
      <c r="AE29" s="35">
        <f>JRC_EU28_tipgn!AE29-UK_tipgn!AE29</f>
        <v>0</v>
      </c>
      <c r="AF29" s="35">
        <f>JRC_EU28_tipgn!AF29-UK_tipgn!AF29</f>
        <v>0</v>
      </c>
      <c r="AG29" s="35">
        <f>JRC_EU28_tipgn!AG29-UK_tipgn!AG29</f>
        <v>0</v>
      </c>
      <c r="AH29" s="35">
        <f>JRC_EU28_tipgn!AH29-UK_tipgn!AH29</f>
        <v>0</v>
      </c>
      <c r="AI29" s="35">
        <f>JRC_EU28_tipgn!AI29-UK_tipgn!AI29</f>
        <v>0</v>
      </c>
      <c r="AJ29" s="35">
        <f>JRC_EU28_tipgn!AJ29-UK_tipgn!AJ29</f>
        <v>0</v>
      </c>
      <c r="AK29" s="35">
        <f>JRC_EU28_tipgn!AK29-UK_tipgn!AK29</f>
        <v>0</v>
      </c>
      <c r="AL29" s="35">
        <f>JRC_EU28_tipgn!AL29-UK_tipgn!AL29</f>
        <v>0</v>
      </c>
      <c r="AM29" s="35">
        <f>JRC_EU28_tipgn!AM29-UK_tipgn!AM29</f>
        <v>0</v>
      </c>
      <c r="AN29" s="35">
        <f>JRC_EU28_tipgn!AN29-UK_tipgn!AN29</f>
        <v>0</v>
      </c>
      <c r="AO29" s="35">
        <f>JRC_EU28_tipgn!AO29-UK_tipgn!AO29</f>
        <v>0</v>
      </c>
      <c r="AP29" s="35">
        <f>JRC_EU28_tipgn!AP29-UK_tipgn!AP29</f>
        <v>0</v>
      </c>
      <c r="AQ29" s="35">
        <f>JRC_EU28_tipgn!AQ29-UK_tipgn!AQ29</f>
        <v>0</v>
      </c>
      <c r="AR29" s="35">
        <f>JRC_EU28_tipgn!AR29-UK_tipgn!AR29</f>
        <v>0</v>
      </c>
      <c r="AS29" s="35">
        <f>JRC_EU28_tipgn!AS29-UK_tipgn!AS29</f>
        <v>0</v>
      </c>
      <c r="AT29" s="35">
        <f>JRC_EU28_tipgn!AT29-UK_tipgn!AT29</f>
        <v>0</v>
      </c>
      <c r="AU29" s="35">
        <f>JRC_EU28_tipgn!AU29-UK_tipgn!AU29</f>
        <v>0</v>
      </c>
      <c r="AV29" s="35">
        <f>JRC_EU28_tipgn!AV29-UK_tipgn!AV29</f>
        <v>0</v>
      </c>
      <c r="AW29" s="35">
        <f>JRC_EU28_tipgn!AW29-UK_tipgn!AW29</f>
        <v>0</v>
      </c>
      <c r="AX29" s="35">
        <f>JRC_EU28_tipgn!AX29-UK_tipgn!AX29</f>
        <v>0</v>
      </c>
      <c r="AY29" s="35">
        <f>JRC_EU28_tipgn!AY29-UK_tipgn!AY29</f>
        <v>0</v>
      </c>
      <c r="AZ29" s="35">
        <f>JRC_EU28_tipgn!AZ29-UK_tipgn!AZ29</f>
        <v>0</v>
      </c>
      <c r="BA29" s="36">
        <f>JRC_EU28_tipgn!BA29-UK_tipgn!BA29</f>
        <v>0</v>
      </c>
    </row>
    <row r="30" spans="1:53" x14ac:dyDescent="0.25">
      <c r="A30" s="22" t="s">
        <v>267</v>
      </c>
      <c r="B30" s="23" t="s">
        <v>268</v>
      </c>
      <c r="C30" s="25">
        <f>JRC_EU28_tipgn!C30-UK_tipgn!C30</f>
        <v>0</v>
      </c>
      <c r="D30" s="25">
        <f>JRC_EU28_tipgn!D30-UK_tipgn!D30</f>
        <v>0</v>
      </c>
      <c r="E30" s="25">
        <f>JRC_EU28_tipgn!E30-UK_tipgn!E30</f>
        <v>0</v>
      </c>
      <c r="F30" s="25">
        <f>JRC_EU28_tipgn!F30-UK_tipgn!F30</f>
        <v>0</v>
      </c>
      <c r="G30" s="25">
        <f>JRC_EU28_tipgn!G30-UK_tipgn!G30</f>
        <v>0</v>
      </c>
      <c r="H30" s="25">
        <f>JRC_EU28_tipgn!H30-UK_tipgn!H30</f>
        <v>0</v>
      </c>
      <c r="I30" s="25">
        <f>JRC_EU28_tipgn!I30-UK_tipgn!I30</f>
        <v>0</v>
      </c>
      <c r="J30" s="25">
        <f>JRC_EU28_tipgn!J30-UK_tipgn!J30</f>
        <v>0</v>
      </c>
      <c r="K30" s="25">
        <f>JRC_EU28_tipgn!K30-UK_tipgn!K30</f>
        <v>0</v>
      </c>
      <c r="L30" s="25">
        <f>JRC_EU28_tipgn!L30-UK_tipgn!L30</f>
        <v>0</v>
      </c>
      <c r="M30" s="25">
        <f>JRC_EU28_tipgn!M30-UK_tipgn!M30</f>
        <v>0</v>
      </c>
      <c r="N30" s="25">
        <f>JRC_EU28_tipgn!N30-UK_tipgn!N30</f>
        <v>0</v>
      </c>
      <c r="O30" s="25">
        <f>JRC_EU28_tipgn!O30-UK_tipgn!O30</f>
        <v>0</v>
      </c>
      <c r="P30" s="25">
        <f>JRC_EU28_tipgn!P30-UK_tipgn!P30</f>
        <v>0</v>
      </c>
      <c r="Q30" s="25">
        <f>JRC_EU28_tipgn!Q30-UK_tipgn!Q30</f>
        <v>0</v>
      </c>
      <c r="R30" s="25">
        <f>JRC_EU28_tipgn!R30-UK_tipgn!R30</f>
        <v>0</v>
      </c>
      <c r="S30" s="25">
        <f>JRC_EU28_tipgn!S30-UK_tipgn!S30</f>
        <v>0</v>
      </c>
      <c r="T30" s="25">
        <f>JRC_EU28_tipgn!T30-UK_tipgn!T30</f>
        <v>0</v>
      </c>
      <c r="U30" s="25">
        <f>JRC_EU28_tipgn!U30-UK_tipgn!U30</f>
        <v>0</v>
      </c>
      <c r="V30" s="25">
        <f>JRC_EU28_tipgn!V30-UK_tipgn!V30</f>
        <v>0</v>
      </c>
      <c r="W30" s="25">
        <f>JRC_EU28_tipgn!W30-UK_tipgn!W30</f>
        <v>0</v>
      </c>
      <c r="X30" s="25">
        <f>JRC_EU28_tipgn!X30-UK_tipgn!X30</f>
        <v>0</v>
      </c>
      <c r="Y30" s="25">
        <f>JRC_EU28_tipgn!Y30-UK_tipgn!Y30</f>
        <v>0</v>
      </c>
      <c r="Z30" s="25">
        <f>JRC_EU28_tipgn!Z30-UK_tipgn!Z30</f>
        <v>0</v>
      </c>
      <c r="AA30" s="25">
        <f>JRC_EU28_tipgn!AA30-UK_tipgn!AA30</f>
        <v>0</v>
      </c>
      <c r="AB30" s="25">
        <f>JRC_EU28_tipgn!AB30-UK_tipgn!AB30</f>
        <v>0</v>
      </c>
      <c r="AC30" s="25">
        <f>JRC_EU28_tipgn!AC30-UK_tipgn!AC30</f>
        <v>0</v>
      </c>
      <c r="AD30" s="25">
        <f>JRC_EU28_tipgn!AD30-UK_tipgn!AD30</f>
        <v>0</v>
      </c>
      <c r="AE30" s="25">
        <f>JRC_EU28_tipgn!AE30-UK_tipgn!AE30</f>
        <v>0</v>
      </c>
      <c r="AF30" s="25">
        <f>JRC_EU28_tipgn!AF30-UK_tipgn!AF30</f>
        <v>0</v>
      </c>
      <c r="AG30" s="25">
        <f>JRC_EU28_tipgn!AG30-UK_tipgn!AG30</f>
        <v>0</v>
      </c>
      <c r="AH30" s="25">
        <f>JRC_EU28_tipgn!AH30-UK_tipgn!AH30</f>
        <v>0</v>
      </c>
      <c r="AI30" s="25">
        <f>JRC_EU28_tipgn!AI30-UK_tipgn!AI30</f>
        <v>0</v>
      </c>
      <c r="AJ30" s="25">
        <f>JRC_EU28_tipgn!AJ30-UK_tipgn!AJ30</f>
        <v>0</v>
      </c>
      <c r="AK30" s="25">
        <f>JRC_EU28_tipgn!AK30-UK_tipgn!AK30</f>
        <v>0</v>
      </c>
      <c r="AL30" s="25">
        <f>JRC_EU28_tipgn!AL30-UK_tipgn!AL30</f>
        <v>0</v>
      </c>
      <c r="AM30" s="25">
        <f>JRC_EU28_tipgn!AM30-UK_tipgn!AM30</f>
        <v>0</v>
      </c>
      <c r="AN30" s="25">
        <f>JRC_EU28_tipgn!AN30-UK_tipgn!AN30</f>
        <v>0</v>
      </c>
      <c r="AO30" s="25">
        <f>JRC_EU28_tipgn!AO30-UK_tipgn!AO30</f>
        <v>0</v>
      </c>
      <c r="AP30" s="25">
        <f>JRC_EU28_tipgn!AP30-UK_tipgn!AP30</f>
        <v>0</v>
      </c>
      <c r="AQ30" s="25">
        <f>JRC_EU28_tipgn!AQ30-UK_tipgn!AQ30</f>
        <v>0</v>
      </c>
      <c r="AR30" s="25">
        <f>JRC_EU28_tipgn!AR30-UK_tipgn!AR30</f>
        <v>0</v>
      </c>
      <c r="AS30" s="25">
        <f>JRC_EU28_tipgn!AS30-UK_tipgn!AS30</f>
        <v>0</v>
      </c>
      <c r="AT30" s="25">
        <f>JRC_EU28_tipgn!AT30-UK_tipgn!AT30</f>
        <v>0</v>
      </c>
      <c r="AU30" s="25">
        <f>JRC_EU28_tipgn!AU30-UK_tipgn!AU30</f>
        <v>0</v>
      </c>
      <c r="AV30" s="25">
        <f>JRC_EU28_tipgn!AV30-UK_tipgn!AV30</f>
        <v>0</v>
      </c>
      <c r="AW30" s="25">
        <f>JRC_EU28_tipgn!AW30-UK_tipgn!AW30</f>
        <v>0</v>
      </c>
      <c r="AX30" s="25">
        <f>JRC_EU28_tipgn!AX30-UK_tipgn!AX30</f>
        <v>0</v>
      </c>
      <c r="AY30" s="25">
        <f>JRC_EU28_tipgn!AY30-UK_tipgn!AY30</f>
        <v>0</v>
      </c>
      <c r="AZ30" s="25">
        <f>JRC_EU28_tipgn!AZ30-UK_tipgn!AZ30</f>
        <v>0</v>
      </c>
      <c r="BA30" s="26">
        <f>JRC_EU28_tipgn!BA30-UK_tipgn!BA30</f>
        <v>0</v>
      </c>
    </row>
    <row r="31" spans="1:53" x14ac:dyDescent="0.25">
      <c r="A31" s="27" t="s">
        <v>269</v>
      </c>
      <c r="B31" s="28" t="s">
        <v>270</v>
      </c>
      <c r="C31" s="30">
        <f>JRC_EU28_tipgn!C31-UK_tipgn!C31</f>
        <v>0</v>
      </c>
      <c r="D31" s="30">
        <f>JRC_EU28_tipgn!D31-UK_tipgn!D31</f>
        <v>0</v>
      </c>
      <c r="E31" s="30">
        <f>JRC_EU28_tipgn!E31-UK_tipgn!E31</f>
        <v>0</v>
      </c>
      <c r="F31" s="30">
        <f>JRC_EU28_tipgn!F31-UK_tipgn!F31</f>
        <v>0</v>
      </c>
      <c r="G31" s="30">
        <f>JRC_EU28_tipgn!G31-UK_tipgn!G31</f>
        <v>0</v>
      </c>
      <c r="H31" s="30">
        <f>JRC_EU28_tipgn!H31-UK_tipgn!H31</f>
        <v>0</v>
      </c>
      <c r="I31" s="30">
        <f>JRC_EU28_tipgn!I31-UK_tipgn!I31</f>
        <v>0</v>
      </c>
      <c r="J31" s="30">
        <f>JRC_EU28_tipgn!J31-UK_tipgn!J31</f>
        <v>0</v>
      </c>
      <c r="K31" s="30">
        <f>JRC_EU28_tipgn!K31-UK_tipgn!K31</f>
        <v>0</v>
      </c>
      <c r="L31" s="30">
        <f>JRC_EU28_tipgn!L31-UK_tipgn!L31</f>
        <v>0</v>
      </c>
      <c r="M31" s="30">
        <f>JRC_EU28_tipgn!M31-UK_tipgn!M31</f>
        <v>0</v>
      </c>
      <c r="N31" s="30">
        <f>JRC_EU28_tipgn!N31-UK_tipgn!N31</f>
        <v>0</v>
      </c>
      <c r="O31" s="30">
        <f>JRC_EU28_tipgn!O31-UK_tipgn!O31</f>
        <v>0</v>
      </c>
      <c r="P31" s="30">
        <f>JRC_EU28_tipgn!P31-UK_tipgn!P31</f>
        <v>0</v>
      </c>
      <c r="Q31" s="30">
        <f>JRC_EU28_tipgn!Q31-UK_tipgn!Q31</f>
        <v>0</v>
      </c>
      <c r="R31" s="30">
        <f>JRC_EU28_tipgn!R31-UK_tipgn!R31</f>
        <v>0</v>
      </c>
      <c r="S31" s="30">
        <f>JRC_EU28_tipgn!S31-UK_tipgn!S31</f>
        <v>0</v>
      </c>
      <c r="T31" s="30">
        <f>JRC_EU28_tipgn!T31-UK_tipgn!T31</f>
        <v>0</v>
      </c>
      <c r="U31" s="30">
        <f>JRC_EU28_tipgn!U31-UK_tipgn!U31</f>
        <v>0</v>
      </c>
      <c r="V31" s="30">
        <f>JRC_EU28_tipgn!V31-UK_tipgn!V31</f>
        <v>0</v>
      </c>
      <c r="W31" s="30">
        <f>JRC_EU28_tipgn!W31-UK_tipgn!W31</f>
        <v>0</v>
      </c>
      <c r="X31" s="30">
        <f>JRC_EU28_tipgn!X31-UK_tipgn!X31</f>
        <v>0</v>
      </c>
      <c r="Y31" s="30">
        <f>JRC_EU28_tipgn!Y31-UK_tipgn!Y31</f>
        <v>0</v>
      </c>
      <c r="Z31" s="30">
        <f>JRC_EU28_tipgn!Z31-UK_tipgn!Z31</f>
        <v>0</v>
      </c>
      <c r="AA31" s="30">
        <f>JRC_EU28_tipgn!AA31-UK_tipgn!AA31</f>
        <v>0</v>
      </c>
      <c r="AB31" s="30">
        <f>JRC_EU28_tipgn!AB31-UK_tipgn!AB31</f>
        <v>0</v>
      </c>
      <c r="AC31" s="30">
        <f>JRC_EU28_tipgn!AC31-UK_tipgn!AC31</f>
        <v>0</v>
      </c>
      <c r="AD31" s="30">
        <f>JRC_EU28_tipgn!AD31-UK_tipgn!AD31</f>
        <v>0</v>
      </c>
      <c r="AE31" s="30">
        <f>JRC_EU28_tipgn!AE31-UK_tipgn!AE31</f>
        <v>0</v>
      </c>
      <c r="AF31" s="30">
        <f>JRC_EU28_tipgn!AF31-UK_tipgn!AF31</f>
        <v>0</v>
      </c>
      <c r="AG31" s="30">
        <f>JRC_EU28_tipgn!AG31-UK_tipgn!AG31</f>
        <v>0</v>
      </c>
      <c r="AH31" s="30">
        <f>JRC_EU28_tipgn!AH31-UK_tipgn!AH31</f>
        <v>0</v>
      </c>
      <c r="AI31" s="30">
        <f>JRC_EU28_tipgn!AI31-UK_tipgn!AI31</f>
        <v>0</v>
      </c>
      <c r="AJ31" s="30">
        <f>JRC_EU28_tipgn!AJ31-UK_tipgn!AJ31</f>
        <v>0</v>
      </c>
      <c r="AK31" s="30">
        <f>JRC_EU28_tipgn!AK31-UK_tipgn!AK31</f>
        <v>0</v>
      </c>
      <c r="AL31" s="30">
        <f>JRC_EU28_tipgn!AL31-UK_tipgn!AL31</f>
        <v>0</v>
      </c>
      <c r="AM31" s="30">
        <f>JRC_EU28_tipgn!AM31-UK_tipgn!AM31</f>
        <v>0</v>
      </c>
      <c r="AN31" s="30">
        <f>JRC_EU28_tipgn!AN31-UK_tipgn!AN31</f>
        <v>0</v>
      </c>
      <c r="AO31" s="30">
        <f>JRC_EU28_tipgn!AO31-UK_tipgn!AO31</f>
        <v>0</v>
      </c>
      <c r="AP31" s="30">
        <f>JRC_EU28_tipgn!AP31-UK_tipgn!AP31</f>
        <v>0</v>
      </c>
      <c r="AQ31" s="30">
        <f>JRC_EU28_tipgn!AQ31-UK_tipgn!AQ31</f>
        <v>0</v>
      </c>
      <c r="AR31" s="30">
        <f>JRC_EU28_tipgn!AR31-UK_tipgn!AR31</f>
        <v>0</v>
      </c>
      <c r="AS31" s="30">
        <f>JRC_EU28_tipgn!AS31-UK_tipgn!AS31</f>
        <v>0</v>
      </c>
      <c r="AT31" s="30">
        <f>JRC_EU28_tipgn!AT31-UK_tipgn!AT31</f>
        <v>0</v>
      </c>
      <c r="AU31" s="30">
        <f>JRC_EU28_tipgn!AU31-UK_tipgn!AU31</f>
        <v>0</v>
      </c>
      <c r="AV31" s="30">
        <f>JRC_EU28_tipgn!AV31-UK_tipgn!AV31</f>
        <v>0</v>
      </c>
      <c r="AW31" s="30">
        <f>JRC_EU28_tipgn!AW31-UK_tipgn!AW31</f>
        <v>0</v>
      </c>
      <c r="AX31" s="30">
        <f>JRC_EU28_tipgn!AX31-UK_tipgn!AX31</f>
        <v>0</v>
      </c>
      <c r="AY31" s="30">
        <f>JRC_EU28_tipgn!AY31-UK_tipgn!AY31</f>
        <v>0</v>
      </c>
      <c r="AZ31" s="30">
        <f>JRC_EU28_tipgn!AZ31-UK_tipgn!AZ31</f>
        <v>0</v>
      </c>
      <c r="BA31" s="31">
        <f>JRC_EU28_tipgn!BA31-UK_tipgn!BA31</f>
        <v>0</v>
      </c>
    </row>
    <row r="32" spans="1:53" x14ac:dyDescent="0.25">
      <c r="A32" s="32" t="s">
        <v>271</v>
      </c>
      <c r="B32" s="33" t="s">
        <v>272</v>
      </c>
      <c r="C32" s="35">
        <f>JRC_EU28_tipgn!C32-UK_tipgn!C32</f>
        <v>0</v>
      </c>
      <c r="D32" s="35">
        <f>JRC_EU28_tipgn!D32-UK_tipgn!D32</f>
        <v>0</v>
      </c>
      <c r="E32" s="35">
        <f>JRC_EU28_tipgn!E32-UK_tipgn!E32</f>
        <v>0</v>
      </c>
      <c r="F32" s="35">
        <f>JRC_EU28_tipgn!F32-UK_tipgn!F32</f>
        <v>0</v>
      </c>
      <c r="G32" s="35">
        <f>JRC_EU28_tipgn!G32-UK_tipgn!G32</f>
        <v>0</v>
      </c>
      <c r="H32" s="35">
        <f>JRC_EU28_tipgn!H32-UK_tipgn!H32</f>
        <v>0</v>
      </c>
      <c r="I32" s="35">
        <f>JRC_EU28_tipgn!I32-UK_tipgn!I32</f>
        <v>0</v>
      </c>
      <c r="J32" s="35">
        <f>JRC_EU28_tipgn!J32-UK_tipgn!J32</f>
        <v>0</v>
      </c>
      <c r="K32" s="35">
        <f>JRC_EU28_tipgn!K32-UK_tipgn!K32</f>
        <v>0</v>
      </c>
      <c r="L32" s="35">
        <f>JRC_EU28_tipgn!L32-UK_tipgn!L32</f>
        <v>0</v>
      </c>
      <c r="M32" s="35">
        <f>JRC_EU28_tipgn!M32-UK_tipgn!M32</f>
        <v>0</v>
      </c>
      <c r="N32" s="35">
        <f>JRC_EU28_tipgn!N32-UK_tipgn!N32</f>
        <v>0</v>
      </c>
      <c r="O32" s="35">
        <f>JRC_EU28_tipgn!O32-UK_tipgn!O32</f>
        <v>0</v>
      </c>
      <c r="P32" s="35">
        <f>JRC_EU28_tipgn!P32-UK_tipgn!P32</f>
        <v>0</v>
      </c>
      <c r="Q32" s="35">
        <f>JRC_EU28_tipgn!Q32-UK_tipgn!Q32</f>
        <v>0</v>
      </c>
      <c r="R32" s="35">
        <f>JRC_EU28_tipgn!R32-UK_tipgn!R32</f>
        <v>0</v>
      </c>
      <c r="S32" s="35">
        <f>JRC_EU28_tipgn!S32-UK_tipgn!S32</f>
        <v>0</v>
      </c>
      <c r="T32" s="35">
        <f>JRC_EU28_tipgn!T32-UK_tipgn!T32</f>
        <v>0</v>
      </c>
      <c r="U32" s="35">
        <f>JRC_EU28_tipgn!U32-UK_tipgn!U32</f>
        <v>0</v>
      </c>
      <c r="V32" s="35">
        <f>JRC_EU28_tipgn!V32-UK_tipgn!V32</f>
        <v>0</v>
      </c>
      <c r="W32" s="35">
        <f>JRC_EU28_tipgn!W32-UK_tipgn!W32</f>
        <v>0</v>
      </c>
      <c r="X32" s="35">
        <f>JRC_EU28_tipgn!X32-UK_tipgn!X32</f>
        <v>0</v>
      </c>
      <c r="Y32" s="35">
        <f>JRC_EU28_tipgn!Y32-UK_tipgn!Y32</f>
        <v>0</v>
      </c>
      <c r="Z32" s="35">
        <f>JRC_EU28_tipgn!Z32-UK_tipgn!Z32</f>
        <v>0</v>
      </c>
      <c r="AA32" s="35">
        <f>JRC_EU28_tipgn!AA32-UK_tipgn!AA32</f>
        <v>0</v>
      </c>
      <c r="AB32" s="35">
        <f>JRC_EU28_tipgn!AB32-UK_tipgn!AB32</f>
        <v>0</v>
      </c>
      <c r="AC32" s="35">
        <f>JRC_EU28_tipgn!AC32-UK_tipgn!AC32</f>
        <v>0</v>
      </c>
      <c r="AD32" s="35">
        <f>JRC_EU28_tipgn!AD32-UK_tipgn!AD32</f>
        <v>0</v>
      </c>
      <c r="AE32" s="35">
        <f>JRC_EU28_tipgn!AE32-UK_tipgn!AE32</f>
        <v>0</v>
      </c>
      <c r="AF32" s="35">
        <f>JRC_EU28_tipgn!AF32-UK_tipgn!AF32</f>
        <v>0</v>
      </c>
      <c r="AG32" s="35">
        <f>JRC_EU28_tipgn!AG32-UK_tipgn!AG32</f>
        <v>0</v>
      </c>
      <c r="AH32" s="35">
        <f>JRC_EU28_tipgn!AH32-UK_tipgn!AH32</f>
        <v>0</v>
      </c>
      <c r="AI32" s="35">
        <f>JRC_EU28_tipgn!AI32-UK_tipgn!AI32</f>
        <v>0</v>
      </c>
      <c r="AJ32" s="35">
        <f>JRC_EU28_tipgn!AJ32-UK_tipgn!AJ32</f>
        <v>0</v>
      </c>
      <c r="AK32" s="35">
        <f>JRC_EU28_tipgn!AK32-UK_tipgn!AK32</f>
        <v>0</v>
      </c>
      <c r="AL32" s="35">
        <f>JRC_EU28_tipgn!AL32-UK_tipgn!AL32</f>
        <v>0</v>
      </c>
      <c r="AM32" s="35">
        <f>JRC_EU28_tipgn!AM32-UK_tipgn!AM32</f>
        <v>0</v>
      </c>
      <c r="AN32" s="35">
        <f>JRC_EU28_tipgn!AN32-UK_tipgn!AN32</f>
        <v>0</v>
      </c>
      <c r="AO32" s="35">
        <f>JRC_EU28_tipgn!AO32-UK_tipgn!AO32</f>
        <v>0</v>
      </c>
      <c r="AP32" s="35">
        <f>JRC_EU28_tipgn!AP32-UK_tipgn!AP32</f>
        <v>0</v>
      </c>
      <c r="AQ32" s="35">
        <f>JRC_EU28_tipgn!AQ32-UK_tipgn!AQ32</f>
        <v>0</v>
      </c>
      <c r="AR32" s="35">
        <f>JRC_EU28_tipgn!AR32-UK_tipgn!AR32</f>
        <v>0</v>
      </c>
      <c r="AS32" s="35">
        <f>JRC_EU28_tipgn!AS32-UK_tipgn!AS32</f>
        <v>0</v>
      </c>
      <c r="AT32" s="35">
        <f>JRC_EU28_tipgn!AT32-UK_tipgn!AT32</f>
        <v>0</v>
      </c>
      <c r="AU32" s="35">
        <f>JRC_EU28_tipgn!AU32-UK_tipgn!AU32</f>
        <v>0</v>
      </c>
      <c r="AV32" s="35">
        <f>JRC_EU28_tipgn!AV32-UK_tipgn!AV32</f>
        <v>0</v>
      </c>
      <c r="AW32" s="35">
        <f>JRC_EU28_tipgn!AW32-UK_tipgn!AW32</f>
        <v>0</v>
      </c>
      <c r="AX32" s="35">
        <f>JRC_EU28_tipgn!AX32-UK_tipgn!AX32</f>
        <v>0</v>
      </c>
      <c r="AY32" s="35">
        <f>JRC_EU28_tipgn!AY32-UK_tipgn!AY32</f>
        <v>0</v>
      </c>
      <c r="AZ32" s="35">
        <f>JRC_EU28_tipgn!AZ32-UK_tipgn!AZ32</f>
        <v>0</v>
      </c>
      <c r="BA32" s="36">
        <f>JRC_EU28_tipgn!BA32-UK_tipgn!BA32</f>
        <v>0</v>
      </c>
    </row>
    <row r="33" spans="1:53" x14ac:dyDescent="0.25">
      <c r="A33" s="32" t="s">
        <v>6</v>
      </c>
      <c r="B33" s="33" t="s">
        <v>273</v>
      </c>
      <c r="C33" s="35">
        <f>JRC_EU28_tipgn!C33-UK_tipgn!C33</f>
        <v>0</v>
      </c>
      <c r="D33" s="35">
        <f>JRC_EU28_tipgn!D33-UK_tipgn!D33</f>
        <v>0</v>
      </c>
      <c r="E33" s="35">
        <f>JRC_EU28_tipgn!E33-UK_tipgn!E33</f>
        <v>0</v>
      </c>
      <c r="F33" s="35">
        <f>JRC_EU28_tipgn!F33-UK_tipgn!F33</f>
        <v>0</v>
      </c>
      <c r="G33" s="35">
        <f>JRC_EU28_tipgn!G33-UK_tipgn!G33</f>
        <v>0</v>
      </c>
      <c r="H33" s="35">
        <f>JRC_EU28_tipgn!H33-UK_tipgn!H33</f>
        <v>0</v>
      </c>
      <c r="I33" s="35">
        <f>JRC_EU28_tipgn!I33-UK_tipgn!I33</f>
        <v>0</v>
      </c>
      <c r="J33" s="35">
        <f>JRC_EU28_tipgn!J33-UK_tipgn!J33</f>
        <v>0</v>
      </c>
      <c r="K33" s="35">
        <f>JRC_EU28_tipgn!K33-UK_tipgn!K33</f>
        <v>0</v>
      </c>
      <c r="L33" s="35">
        <f>JRC_EU28_tipgn!L33-UK_tipgn!L33</f>
        <v>0</v>
      </c>
      <c r="M33" s="35">
        <f>JRC_EU28_tipgn!M33-UK_tipgn!M33</f>
        <v>0</v>
      </c>
      <c r="N33" s="35">
        <f>JRC_EU28_tipgn!N33-UK_tipgn!N33</f>
        <v>0</v>
      </c>
      <c r="O33" s="35">
        <f>JRC_EU28_tipgn!O33-UK_tipgn!O33</f>
        <v>0</v>
      </c>
      <c r="P33" s="35">
        <f>JRC_EU28_tipgn!P33-UK_tipgn!P33</f>
        <v>0</v>
      </c>
      <c r="Q33" s="35">
        <f>JRC_EU28_tipgn!Q33-UK_tipgn!Q33</f>
        <v>0</v>
      </c>
      <c r="R33" s="35">
        <f>JRC_EU28_tipgn!R33-UK_tipgn!R33</f>
        <v>0</v>
      </c>
      <c r="S33" s="35">
        <f>JRC_EU28_tipgn!S33-UK_tipgn!S33</f>
        <v>0</v>
      </c>
      <c r="T33" s="35">
        <f>JRC_EU28_tipgn!T33-UK_tipgn!T33</f>
        <v>0</v>
      </c>
      <c r="U33" s="35">
        <f>JRC_EU28_tipgn!U33-UK_tipgn!U33</f>
        <v>0</v>
      </c>
      <c r="V33" s="35">
        <f>JRC_EU28_tipgn!V33-UK_tipgn!V33</f>
        <v>0</v>
      </c>
      <c r="W33" s="35">
        <f>JRC_EU28_tipgn!W33-UK_tipgn!W33</f>
        <v>0</v>
      </c>
      <c r="X33" s="35">
        <f>JRC_EU28_tipgn!X33-UK_tipgn!X33</f>
        <v>0</v>
      </c>
      <c r="Y33" s="35">
        <f>JRC_EU28_tipgn!Y33-UK_tipgn!Y33</f>
        <v>0</v>
      </c>
      <c r="Z33" s="35">
        <f>JRC_EU28_tipgn!Z33-UK_tipgn!Z33</f>
        <v>0</v>
      </c>
      <c r="AA33" s="35">
        <f>JRC_EU28_tipgn!AA33-UK_tipgn!AA33</f>
        <v>0</v>
      </c>
      <c r="AB33" s="35">
        <f>JRC_EU28_tipgn!AB33-UK_tipgn!AB33</f>
        <v>0</v>
      </c>
      <c r="AC33" s="35">
        <f>JRC_EU28_tipgn!AC33-UK_tipgn!AC33</f>
        <v>0</v>
      </c>
      <c r="AD33" s="35">
        <f>JRC_EU28_tipgn!AD33-UK_tipgn!AD33</f>
        <v>0</v>
      </c>
      <c r="AE33" s="35">
        <f>JRC_EU28_tipgn!AE33-UK_tipgn!AE33</f>
        <v>0</v>
      </c>
      <c r="AF33" s="35">
        <f>JRC_EU28_tipgn!AF33-UK_tipgn!AF33</f>
        <v>0</v>
      </c>
      <c r="AG33" s="35">
        <f>JRC_EU28_tipgn!AG33-UK_tipgn!AG33</f>
        <v>0</v>
      </c>
      <c r="AH33" s="35">
        <f>JRC_EU28_tipgn!AH33-UK_tipgn!AH33</f>
        <v>0</v>
      </c>
      <c r="AI33" s="35">
        <f>JRC_EU28_tipgn!AI33-UK_tipgn!AI33</f>
        <v>0</v>
      </c>
      <c r="AJ33" s="35">
        <f>JRC_EU28_tipgn!AJ33-UK_tipgn!AJ33</f>
        <v>0</v>
      </c>
      <c r="AK33" s="35">
        <f>JRC_EU28_tipgn!AK33-UK_tipgn!AK33</f>
        <v>0</v>
      </c>
      <c r="AL33" s="35">
        <f>JRC_EU28_tipgn!AL33-UK_tipgn!AL33</f>
        <v>0</v>
      </c>
      <c r="AM33" s="35">
        <f>JRC_EU28_tipgn!AM33-UK_tipgn!AM33</f>
        <v>0</v>
      </c>
      <c r="AN33" s="35">
        <f>JRC_EU28_tipgn!AN33-UK_tipgn!AN33</f>
        <v>0</v>
      </c>
      <c r="AO33" s="35">
        <f>JRC_EU28_tipgn!AO33-UK_tipgn!AO33</f>
        <v>0</v>
      </c>
      <c r="AP33" s="35">
        <f>JRC_EU28_tipgn!AP33-UK_tipgn!AP33</f>
        <v>0</v>
      </c>
      <c r="AQ33" s="35">
        <f>JRC_EU28_tipgn!AQ33-UK_tipgn!AQ33</f>
        <v>0</v>
      </c>
      <c r="AR33" s="35">
        <f>JRC_EU28_tipgn!AR33-UK_tipgn!AR33</f>
        <v>0</v>
      </c>
      <c r="AS33" s="35">
        <f>JRC_EU28_tipgn!AS33-UK_tipgn!AS33</f>
        <v>0</v>
      </c>
      <c r="AT33" s="35">
        <f>JRC_EU28_tipgn!AT33-UK_tipgn!AT33</f>
        <v>0</v>
      </c>
      <c r="AU33" s="35">
        <f>JRC_EU28_tipgn!AU33-UK_tipgn!AU33</f>
        <v>0</v>
      </c>
      <c r="AV33" s="35">
        <f>JRC_EU28_tipgn!AV33-UK_tipgn!AV33</f>
        <v>0</v>
      </c>
      <c r="AW33" s="35">
        <f>JRC_EU28_tipgn!AW33-UK_tipgn!AW33</f>
        <v>0</v>
      </c>
      <c r="AX33" s="35">
        <f>JRC_EU28_tipgn!AX33-UK_tipgn!AX33</f>
        <v>0</v>
      </c>
      <c r="AY33" s="35">
        <f>JRC_EU28_tipgn!AY33-UK_tipgn!AY33</f>
        <v>0</v>
      </c>
      <c r="AZ33" s="35">
        <f>JRC_EU28_tipgn!AZ33-UK_tipgn!AZ33</f>
        <v>0</v>
      </c>
      <c r="BA33" s="36">
        <f>JRC_EU28_tipgn!BA33-UK_tipgn!BA33</f>
        <v>0</v>
      </c>
    </row>
    <row r="34" spans="1:53" x14ac:dyDescent="0.25">
      <c r="A34" s="27" t="s">
        <v>274</v>
      </c>
      <c r="B34" s="28" t="s">
        <v>275</v>
      </c>
      <c r="C34" s="30">
        <f>JRC_EU28_tipgn!C34-UK_tipgn!C34</f>
        <v>0</v>
      </c>
      <c r="D34" s="30">
        <f>JRC_EU28_tipgn!D34-UK_tipgn!D34</f>
        <v>0</v>
      </c>
      <c r="E34" s="30">
        <f>JRC_EU28_tipgn!E34-UK_tipgn!E34</f>
        <v>0</v>
      </c>
      <c r="F34" s="30">
        <f>JRC_EU28_tipgn!F34-UK_tipgn!F34</f>
        <v>0</v>
      </c>
      <c r="G34" s="30">
        <f>JRC_EU28_tipgn!G34-UK_tipgn!G34</f>
        <v>0</v>
      </c>
      <c r="H34" s="30">
        <f>JRC_EU28_tipgn!H34-UK_tipgn!H34</f>
        <v>0</v>
      </c>
      <c r="I34" s="30">
        <f>JRC_EU28_tipgn!I34-UK_tipgn!I34</f>
        <v>0</v>
      </c>
      <c r="J34" s="30">
        <f>JRC_EU28_tipgn!J34-UK_tipgn!J34</f>
        <v>0</v>
      </c>
      <c r="K34" s="30">
        <f>JRC_EU28_tipgn!K34-UK_tipgn!K34</f>
        <v>0</v>
      </c>
      <c r="L34" s="30">
        <f>JRC_EU28_tipgn!L34-UK_tipgn!L34</f>
        <v>0</v>
      </c>
      <c r="M34" s="30">
        <f>JRC_EU28_tipgn!M34-UK_tipgn!M34</f>
        <v>0</v>
      </c>
      <c r="N34" s="30">
        <f>JRC_EU28_tipgn!N34-UK_tipgn!N34</f>
        <v>0</v>
      </c>
      <c r="O34" s="30">
        <f>JRC_EU28_tipgn!O34-UK_tipgn!O34</f>
        <v>0</v>
      </c>
      <c r="P34" s="30">
        <f>JRC_EU28_tipgn!P34-UK_tipgn!P34</f>
        <v>0</v>
      </c>
      <c r="Q34" s="30">
        <f>JRC_EU28_tipgn!Q34-UK_tipgn!Q34</f>
        <v>0</v>
      </c>
      <c r="R34" s="30">
        <f>JRC_EU28_tipgn!R34-UK_tipgn!R34</f>
        <v>0</v>
      </c>
      <c r="S34" s="30">
        <f>JRC_EU28_tipgn!S34-UK_tipgn!S34</f>
        <v>0</v>
      </c>
      <c r="T34" s="30">
        <f>JRC_EU28_tipgn!T34-UK_tipgn!T34</f>
        <v>0</v>
      </c>
      <c r="U34" s="30">
        <f>JRC_EU28_tipgn!U34-UK_tipgn!U34</f>
        <v>0</v>
      </c>
      <c r="V34" s="30">
        <f>JRC_EU28_tipgn!V34-UK_tipgn!V34</f>
        <v>0</v>
      </c>
      <c r="W34" s="30">
        <f>JRC_EU28_tipgn!W34-UK_tipgn!W34</f>
        <v>0</v>
      </c>
      <c r="X34" s="30">
        <f>JRC_EU28_tipgn!X34-UK_tipgn!X34</f>
        <v>0</v>
      </c>
      <c r="Y34" s="30">
        <f>JRC_EU28_tipgn!Y34-UK_tipgn!Y34</f>
        <v>0</v>
      </c>
      <c r="Z34" s="30">
        <f>JRC_EU28_tipgn!Z34-UK_tipgn!Z34</f>
        <v>0</v>
      </c>
      <c r="AA34" s="30">
        <f>JRC_EU28_tipgn!AA34-UK_tipgn!AA34</f>
        <v>0</v>
      </c>
      <c r="AB34" s="30">
        <f>JRC_EU28_tipgn!AB34-UK_tipgn!AB34</f>
        <v>0</v>
      </c>
      <c r="AC34" s="30">
        <f>JRC_EU28_tipgn!AC34-UK_tipgn!AC34</f>
        <v>0</v>
      </c>
      <c r="AD34" s="30">
        <f>JRC_EU28_tipgn!AD34-UK_tipgn!AD34</f>
        <v>0</v>
      </c>
      <c r="AE34" s="30">
        <f>JRC_EU28_tipgn!AE34-UK_tipgn!AE34</f>
        <v>0</v>
      </c>
      <c r="AF34" s="30">
        <f>JRC_EU28_tipgn!AF34-UK_tipgn!AF34</f>
        <v>0</v>
      </c>
      <c r="AG34" s="30">
        <f>JRC_EU28_tipgn!AG34-UK_tipgn!AG34</f>
        <v>0</v>
      </c>
      <c r="AH34" s="30">
        <f>JRC_EU28_tipgn!AH34-UK_tipgn!AH34</f>
        <v>0</v>
      </c>
      <c r="AI34" s="30">
        <f>JRC_EU28_tipgn!AI34-UK_tipgn!AI34</f>
        <v>0</v>
      </c>
      <c r="AJ34" s="30">
        <f>JRC_EU28_tipgn!AJ34-UK_tipgn!AJ34</f>
        <v>0</v>
      </c>
      <c r="AK34" s="30">
        <f>JRC_EU28_tipgn!AK34-UK_tipgn!AK34</f>
        <v>0</v>
      </c>
      <c r="AL34" s="30">
        <f>JRC_EU28_tipgn!AL34-UK_tipgn!AL34</f>
        <v>0</v>
      </c>
      <c r="AM34" s="30">
        <f>JRC_EU28_tipgn!AM34-UK_tipgn!AM34</f>
        <v>0</v>
      </c>
      <c r="AN34" s="30">
        <f>JRC_EU28_tipgn!AN34-UK_tipgn!AN34</f>
        <v>0</v>
      </c>
      <c r="AO34" s="30">
        <f>JRC_EU28_tipgn!AO34-UK_tipgn!AO34</f>
        <v>0</v>
      </c>
      <c r="AP34" s="30">
        <f>JRC_EU28_tipgn!AP34-UK_tipgn!AP34</f>
        <v>0</v>
      </c>
      <c r="AQ34" s="30">
        <f>JRC_EU28_tipgn!AQ34-UK_tipgn!AQ34</f>
        <v>0</v>
      </c>
      <c r="AR34" s="30">
        <f>JRC_EU28_tipgn!AR34-UK_tipgn!AR34</f>
        <v>0</v>
      </c>
      <c r="AS34" s="30">
        <f>JRC_EU28_tipgn!AS34-UK_tipgn!AS34</f>
        <v>0</v>
      </c>
      <c r="AT34" s="30">
        <f>JRC_EU28_tipgn!AT34-UK_tipgn!AT34</f>
        <v>0</v>
      </c>
      <c r="AU34" s="30">
        <f>JRC_EU28_tipgn!AU34-UK_tipgn!AU34</f>
        <v>0</v>
      </c>
      <c r="AV34" s="30">
        <f>JRC_EU28_tipgn!AV34-UK_tipgn!AV34</f>
        <v>0</v>
      </c>
      <c r="AW34" s="30">
        <f>JRC_EU28_tipgn!AW34-UK_tipgn!AW34</f>
        <v>0</v>
      </c>
      <c r="AX34" s="30">
        <f>JRC_EU28_tipgn!AX34-UK_tipgn!AX34</f>
        <v>0</v>
      </c>
      <c r="AY34" s="30">
        <f>JRC_EU28_tipgn!AY34-UK_tipgn!AY34</f>
        <v>0</v>
      </c>
      <c r="AZ34" s="30">
        <f>JRC_EU28_tipgn!AZ34-UK_tipgn!AZ34</f>
        <v>0</v>
      </c>
      <c r="BA34" s="31">
        <f>JRC_EU28_tipgn!BA34-UK_tipgn!BA34</f>
        <v>0</v>
      </c>
    </row>
    <row r="35" spans="1:53" x14ac:dyDescent="0.25">
      <c r="A35" s="27" t="s">
        <v>276</v>
      </c>
      <c r="B35" s="28" t="s">
        <v>277</v>
      </c>
      <c r="C35" s="30">
        <f>JRC_EU28_tipgn!C35-UK_tipgn!C35</f>
        <v>0</v>
      </c>
      <c r="D35" s="30">
        <f>JRC_EU28_tipgn!D35-UK_tipgn!D35</f>
        <v>0</v>
      </c>
      <c r="E35" s="30">
        <f>JRC_EU28_tipgn!E35-UK_tipgn!E35</f>
        <v>0</v>
      </c>
      <c r="F35" s="30">
        <f>JRC_EU28_tipgn!F35-UK_tipgn!F35</f>
        <v>0</v>
      </c>
      <c r="G35" s="30">
        <f>JRC_EU28_tipgn!G35-UK_tipgn!G35</f>
        <v>0</v>
      </c>
      <c r="H35" s="30">
        <f>JRC_EU28_tipgn!H35-UK_tipgn!H35</f>
        <v>0</v>
      </c>
      <c r="I35" s="30">
        <f>JRC_EU28_tipgn!I35-UK_tipgn!I35</f>
        <v>0</v>
      </c>
      <c r="J35" s="30">
        <f>JRC_EU28_tipgn!J35-UK_tipgn!J35</f>
        <v>0</v>
      </c>
      <c r="K35" s="30">
        <f>JRC_EU28_tipgn!K35-UK_tipgn!K35</f>
        <v>0</v>
      </c>
      <c r="L35" s="30">
        <f>JRC_EU28_tipgn!L35-UK_tipgn!L35</f>
        <v>0</v>
      </c>
      <c r="M35" s="30">
        <f>JRC_EU28_tipgn!M35-UK_tipgn!M35</f>
        <v>0</v>
      </c>
      <c r="N35" s="30">
        <f>JRC_EU28_tipgn!N35-UK_tipgn!N35</f>
        <v>0</v>
      </c>
      <c r="O35" s="30">
        <f>JRC_EU28_tipgn!O35-UK_tipgn!O35</f>
        <v>0</v>
      </c>
      <c r="P35" s="30">
        <f>JRC_EU28_tipgn!P35-UK_tipgn!P35</f>
        <v>0</v>
      </c>
      <c r="Q35" s="30">
        <f>JRC_EU28_tipgn!Q35-UK_tipgn!Q35</f>
        <v>0</v>
      </c>
      <c r="R35" s="30">
        <f>JRC_EU28_tipgn!R35-UK_tipgn!R35</f>
        <v>0</v>
      </c>
      <c r="S35" s="30">
        <f>JRC_EU28_tipgn!S35-UK_tipgn!S35</f>
        <v>0</v>
      </c>
      <c r="T35" s="30">
        <f>JRC_EU28_tipgn!T35-UK_tipgn!T35</f>
        <v>0</v>
      </c>
      <c r="U35" s="30">
        <f>JRC_EU28_tipgn!U35-UK_tipgn!U35</f>
        <v>0</v>
      </c>
      <c r="V35" s="30">
        <f>JRC_EU28_tipgn!V35-UK_tipgn!V35</f>
        <v>0</v>
      </c>
      <c r="W35" s="30">
        <f>JRC_EU28_tipgn!W35-UK_tipgn!W35</f>
        <v>0</v>
      </c>
      <c r="X35" s="30">
        <f>JRC_EU28_tipgn!X35-UK_tipgn!X35</f>
        <v>0</v>
      </c>
      <c r="Y35" s="30">
        <f>JRC_EU28_tipgn!Y35-UK_tipgn!Y35</f>
        <v>0</v>
      </c>
      <c r="Z35" s="30">
        <f>JRC_EU28_tipgn!Z35-UK_tipgn!Z35</f>
        <v>0</v>
      </c>
      <c r="AA35" s="30">
        <f>JRC_EU28_tipgn!AA35-UK_tipgn!AA35</f>
        <v>0</v>
      </c>
      <c r="AB35" s="30">
        <f>JRC_EU28_tipgn!AB35-UK_tipgn!AB35</f>
        <v>0</v>
      </c>
      <c r="AC35" s="30">
        <f>JRC_EU28_tipgn!AC35-UK_tipgn!AC35</f>
        <v>0</v>
      </c>
      <c r="AD35" s="30">
        <f>JRC_EU28_tipgn!AD35-UK_tipgn!AD35</f>
        <v>0</v>
      </c>
      <c r="AE35" s="30">
        <f>JRC_EU28_tipgn!AE35-UK_tipgn!AE35</f>
        <v>0</v>
      </c>
      <c r="AF35" s="30">
        <f>JRC_EU28_tipgn!AF35-UK_tipgn!AF35</f>
        <v>0</v>
      </c>
      <c r="AG35" s="30">
        <f>JRC_EU28_tipgn!AG35-UK_tipgn!AG35</f>
        <v>0</v>
      </c>
      <c r="AH35" s="30">
        <f>JRC_EU28_tipgn!AH35-UK_tipgn!AH35</f>
        <v>0</v>
      </c>
      <c r="AI35" s="30">
        <f>JRC_EU28_tipgn!AI35-UK_tipgn!AI35</f>
        <v>0</v>
      </c>
      <c r="AJ35" s="30">
        <f>JRC_EU28_tipgn!AJ35-UK_tipgn!AJ35</f>
        <v>0</v>
      </c>
      <c r="AK35" s="30">
        <f>JRC_EU28_tipgn!AK35-UK_tipgn!AK35</f>
        <v>0</v>
      </c>
      <c r="AL35" s="30">
        <f>JRC_EU28_tipgn!AL35-UK_tipgn!AL35</f>
        <v>0</v>
      </c>
      <c r="AM35" s="30">
        <f>JRC_EU28_tipgn!AM35-UK_tipgn!AM35</f>
        <v>0</v>
      </c>
      <c r="AN35" s="30">
        <f>JRC_EU28_tipgn!AN35-UK_tipgn!AN35</f>
        <v>0</v>
      </c>
      <c r="AO35" s="30">
        <f>JRC_EU28_tipgn!AO35-UK_tipgn!AO35</f>
        <v>0</v>
      </c>
      <c r="AP35" s="30">
        <f>JRC_EU28_tipgn!AP35-UK_tipgn!AP35</f>
        <v>0</v>
      </c>
      <c r="AQ35" s="30">
        <f>JRC_EU28_tipgn!AQ35-UK_tipgn!AQ35</f>
        <v>0</v>
      </c>
      <c r="AR35" s="30">
        <f>JRC_EU28_tipgn!AR35-UK_tipgn!AR35</f>
        <v>0</v>
      </c>
      <c r="AS35" s="30">
        <f>JRC_EU28_tipgn!AS35-UK_tipgn!AS35</f>
        <v>0</v>
      </c>
      <c r="AT35" s="30">
        <f>JRC_EU28_tipgn!AT35-UK_tipgn!AT35</f>
        <v>0</v>
      </c>
      <c r="AU35" s="30">
        <f>JRC_EU28_tipgn!AU35-UK_tipgn!AU35</f>
        <v>0</v>
      </c>
      <c r="AV35" s="30">
        <f>JRC_EU28_tipgn!AV35-UK_tipgn!AV35</f>
        <v>0</v>
      </c>
      <c r="AW35" s="30">
        <f>JRC_EU28_tipgn!AW35-UK_tipgn!AW35</f>
        <v>0</v>
      </c>
      <c r="AX35" s="30">
        <f>JRC_EU28_tipgn!AX35-UK_tipgn!AX35</f>
        <v>0</v>
      </c>
      <c r="AY35" s="30">
        <f>JRC_EU28_tipgn!AY35-UK_tipgn!AY35</f>
        <v>0</v>
      </c>
      <c r="AZ35" s="30">
        <f>JRC_EU28_tipgn!AZ35-UK_tipgn!AZ35</f>
        <v>0</v>
      </c>
      <c r="BA35" s="31">
        <f>JRC_EU28_tipgn!BA35-UK_tipgn!BA35</f>
        <v>0</v>
      </c>
    </row>
    <row r="36" spans="1:53" x14ac:dyDescent="0.25">
      <c r="A36" s="32" t="s">
        <v>278</v>
      </c>
      <c r="B36" s="33" t="s">
        <v>279</v>
      </c>
      <c r="C36" s="35">
        <f>JRC_EU28_tipgn!C36-UK_tipgn!C36</f>
        <v>0</v>
      </c>
      <c r="D36" s="35">
        <f>JRC_EU28_tipgn!D36-UK_tipgn!D36</f>
        <v>0</v>
      </c>
      <c r="E36" s="35">
        <f>JRC_EU28_tipgn!E36-UK_tipgn!E36</f>
        <v>0</v>
      </c>
      <c r="F36" s="35">
        <f>JRC_EU28_tipgn!F36-UK_tipgn!F36</f>
        <v>0</v>
      </c>
      <c r="G36" s="35">
        <f>JRC_EU28_tipgn!G36-UK_tipgn!G36</f>
        <v>0</v>
      </c>
      <c r="H36" s="35">
        <f>JRC_EU28_tipgn!H36-UK_tipgn!H36</f>
        <v>0</v>
      </c>
      <c r="I36" s="35">
        <f>JRC_EU28_tipgn!I36-UK_tipgn!I36</f>
        <v>0</v>
      </c>
      <c r="J36" s="35">
        <f>JRC_EU28_tipgn!J36-UK_tipgn!J36</f>
        <v>0</v>
      </c>
      <c r="K36" s="35">
        <f>JRC_EU28_tipgn!K36-UK_tipgn!K36</f>
        <v>0</v>
      </c>
      <c r="L36" s="35">
        <f>JRC_EU28_tipgn!L36-UK_tipgn!L36</f>
        <v>0</v>
      </c>
      <c r="M36" s="35">
        <f>JRC_EU28_tipgn!M36-UK_tipgn!M36</f>
        <v>0</v>
      </c>
      <c r="N36" s="35">
        <f>JRC_EU28_tipgn!N36-UK_tipgn!N36</f>
        <v>0</v>
      </c>
      <c r="O36" s="35">
        <f>JRC_EU28_tipgn!O36-UK_tipgn!O36</f>
        <v>0</v>
      </c>
      <c r="P36" s="35">
        <f>JRC_EU28_tipgn!P36-UK_tipgn!P36</f>
        <v>0</v>
      </c>
      <c r="Q36" s="35">
        <f>JRC_EU28_tipgn!Q36-UK_tipgn!Q36</f>
        <v>0</v>
      </c>
      <c r="R36" s="35">
        <f>JRC_EU28_tipgn!R36-UK_tipgn!R36</f>
        <v>0</v>
      </c>
      <c r="S36" s="35">
        <f>JRC_EU28_tipgn!S36-UK_tipgn!S36</f>
        <v>0</v>
      </c>
      <c r="T36" s="35">
        <f>JRC_EU28_tipgn!T36-UK_tipgn!T36</f>
        <v>0</v>
      </c>
      <c r="U36" s="35">
        <f>JRC_EU28_tipgn!U36-UK_tipgn!U36</f>
        <v>0</v>
      </c>
      <c r="V36" s="35">
        <f>JRC_EU28_tipgn!V36-UK_tipgn!V36</f>
        <v>0</v>
      </c>
      <c r="W36" s="35">
        <f>JRC_EU28_tipgn!W36-UK_tipgn!W36</f>
        <v>0</v>
      </c>
      <c r="X36" s="35">
        <f>JRC_EU28_tipgn!X36-UK_tipgn!X36</f>
        <v>0</v>
      </c>
      <c r="Y36" s="35">
        <f>JRC_EU28_tipgn!Y36-UK_tipgn!Y36</f>
        <v>0</v>
      </c>
      <c r="Z36" s="35">
        <f>JRC_EU28_tipgn!Z36-UK_tipgn!Z36</f>
        <v>0</v>
      </c>
      <c r="AA36" s="35">
        <f>JRC_EU28_tipgn!AA36-UK_tipgn!AA36</f>
        <v>0</v>
      </c>
      <c r="AB36" s="35">
        <f>JRC_EU28_tipgn!AB36-UK_tipgn!AB36</f>
        <v>0</v>
      </c>
      <c r="AC36" s="35">
        <f>JRC_EU28_tipgn!AC36-UK_tipgn!AC36</f>
        <v>0</v>
      </c>
      <c r="AD36" s="35">
        <f>JRC_EU28_tipgn!AD36-UK_tipgn!AD36</f>
        <v>0</v>
      </c>
      <c r="AE36" s="35">
        <f>JRC_EU28_tipgn!AE36-UK_tipgn!AE36</f>
        <v>0</v>
      </c>
      <c r="AF36" s="35">
        <f>JRC_EU28_tipgn!AF36-UK_tipgn!AF36</f>
        <v>0</v>
      </c>
      <c r="AG36" s="35">
        <f>JRC_EU28_tipgn!AG36-UK_tipgn!AG36</f>
        <v>0</v>
      </c>
      <c r="AH36" s="35">
        <f>JRC_EU28_tipgn!AH36-UK_tipgn!AH36</f>
        <v>0</v>
      </c>
      <c r="AI36" s="35">
        <f>JRC_EU28_tipgn!AI36-UK_tipgn!AI36</f>
        <v>0</v>
      </c>
      <c r="AJ36" s="35">
        <f>JRC_EU28_tipgn!AJ36-UK_tipgn!AJ36</f>
        <v>0</v>
      </c>
      <c r="AK36" s="35">
        <f>JRC_EU28_tipgn!AK36-UK_tipgn!AK36</f>
        <v>0</v>
      </c>
      <c r="AL36" s="35">
        <f>JRC_EU28_tipgn!AL36-UK_tipgn!AL36</f>
        <v>0</v>
      </c>
      <c r="AM36" s="35">
        <f>JRC_EU28_tipgn!AM36-UK_tipgn!AM36</f>
        <v>0</v>
      </c>
      <c r="AN36" s="35">
        <f>JRC_EU28_tipgn!AN36-UK_tipgn!AN36</f>
        <v>0</v>
      </c>
      <c r="AO36" s="35">
        <f>JRC_EU28_tipgn!AO36-UK_tipgn!AO36</f>
        <v>0</v>
      </c>
      <c r="AP36" s="35">
        <f>JRC_EU28_tipgn!AP36-UK_tipgn!AP36</f>
        <v>0</v>
      </c>
      <c r="AQ36" s="35">
        <f>JRC_EU28_tipgn!AQ36-UK_tipgn!AQ36</f>
        <v>0</v>
      </c>
      <c r="AR36" s="35">
        <f>JRC_EU28_tipgn!AR36-UK_tipgn!AR36</f>
        <v>0</v>
      </c>
      <c r="AS36" s="35">
        <f>JRC_EU28_tipgn!AS36-UK_tipgn!AS36</f>
        <v>0</v>
      </c>
      <c r="AT36" s="35">
        <f>JRC_EU28_tipgn!AT36-UK_tipgn!AT36</f>
        <v>0</v>
      </c>
      <c r="AU36" s="35">
        <f>JRC_EU28_tipgn!AU36-UK_tipgn!AU36</f>
        <v>0</v>
      </c>
      <c r="AV36" s="35">
        <f>JRC_EU28_tipgn!AV36-UK_tipgn!AV36</f>
        <v>0</v>
      </c>
      <c r="AW36" s="35">
        <f>JRC_EU28_tipgn!AW36-UK_tipgn!AW36</f>
        <v>0</v>
      </c>
      <c r="AX36" s="35">
        <f>JRC_EU28_tipgn!AX36-UK_tipgn!AX36</f>
        <v>0</v>
      </c>
      <c r="AY36" s="35">
        <f>JRC_EU28_tipgn!AY36-UK_tipgn!AY36</f>
        <v>0</v>
      </c>
      <c r="AZ36" s="35">
        <f>JRC_EU28_tipgn!AZ36-UK_tipgn!AZ36</f>
        <v>0</v>
      </c>
      <c r="BA36" s="36">
        <f>JRC_EU28_tipgn!BA36-UK_tipgn!BA36</f>
        <v>0</v>
      </c>
    </row>
    <row r="37" spans="1:53" x14ac:dyDescent="0.25">
      <c r="A37" s="32" t="s">
        <v>280</v>
      </c>
      <c r="B37" s="33" t="s">
        <v>281</v>
      </c>
      <c r="C37" s="35">
        <f>JRC_EU28_tipgn!C37-UK_tipgn!C37</f>
        <v>0</v>
      </c>
      <c r="D37" s="35">
        <f>JRC_EU28_tipgn!D37-UK_tipgn!D37</f>
        <v>0</v>
      </c>
      <c r="E37" s="35">
        <f>JRC_EU28_tipgn!E37-UK_tipgn!E37</f>
        <v>0</v>
      </c>
      <c r="F37" s="35">
        <f>JRC_EU28_tipgn!F37-UK_tipgn!F37</f>
        <v>0</v>
      </c>
      <c r="G37" s="35">
        <f>JRC_EU28_tipgn!G37-UK_tipgn!G37</f>
        <v>0</v>
      </c>
      <c r="H37" s="35">
        <f>JRC_EU28_tipgn!H37-UK_tipgn!H37</f>
        <v>0</v>
      </c>
      <c r="I37" s="35">
        <f>JRC_EU28_tipgn!I37-UK_tipgn!I37</f>
        <v>0</v>
      </c>
      <c r="J37" s="35">
        <f>JRC_EU28_tipgn!J37-UK_tipgn!J37</f>
        <v>0</v>
      </c>
      <c r="K37" s="35">
        <f>JRC_EU28_tipgn!K37-UK_tipgn!K37</f>
        <v>0</v>
      </c>
      <c r="L37" s="35">
        <f>JRC_EU28_tipgn!L37-UK_tipgn!L37</f>
        <v>0</v>
      </c>
      <c r="M37" s="35">
        <f>JRC_EU28_tipgn!M37-UK_tipgn!M37</f>
        <v>0</v>
      </c>
      <c r="N37" s="35">
        <f>JRC_EU28_tipgn!N37-UK_tipgn!N37</f>
        <v>0</v>
      </c>
      <c r="O37" s="35">
        <f>JRC_EU28_tipgn!O37-UK_tipgn!O37</f>
        <v>0</v>
      </c>
      <c r="P37" s="35">
        <f>JRC_EU28_tipgn!P37-UK_tipgn!P37</f>
        <v>0</v>
      </c>
      <c r="Q37" s="35">
        <f>JRC_EU28_tipgn!Q37-UK_tipgn!Q37</f>
        <v>0</v>
      </c>
      <c r="R37" s="35">
        <f>JRC_EU28_tipgn!R37-UK_tipgn!R37</f>
        <v>0</v>
      </c>
      <c r="S37" s="35">
        <f>JRC_EU28_tipgn!S37-UK_tipgn!S37</f>
        <v>0</v>
      </c>
      <c r="T37" s="35">
        <f>JRC_EU28_tipgn!T37-UK_tipgn!T37</f>
        <v>0</v>
      </c>
      <c r="U37" s="35">
        <f>JRC_EU28_tipgn!U37-UK_tipgn!U37</f>
        <v>0</v>
      </c>
      <c r="V37" s="35">
        <f>JRC_EU28_tipgn!V37-UK_tipgn!V37</f>
        <v>0</v>
      </c>
      <c r="W37" s="35">
        <f>JRC_EU28_tipgn!W37-UK_tipgn!W37</f>
        <v>0</v>
      </c>
      <c r="X37" s="35">
        <f>JRC_EU28_tipgn!X37-UK_tipgn!X37</f>
        <v>0</v>
      </c>
      <c r="Y37" s="35">
        <f>JRC_EU28_tipgn!Y37-UK_tipgn!Y37</f>
        <v>0</v>
      </c>
      <c r="Z37" s="35">
        <f>JRC_EU28_tipgn!Z37-UK_tipgn!Z37</f>
        <v>0</v>
      </c>
      <c r="AA37" s="35">
        <f>JRC_EU28_tipgn!AA37-UK_tipgn!AA37</f>
        <v>0</v>
      </c>
      <c r="AB37" s="35">
        <f>JRC_EU28_tipgn!AB37-UK_tipgn!AB37</f>
        <v>0</v>
      </c>
      <c r="AC37" s="35">
        <f>JRC_EU28_tipgn!AC37-UK_tipgn!AC37</f>
        <v>0</v>
      </c>
      <c r="AD37" s="35">
        <f>JRC_EU28_tipgn!AD37-UK_tipgn!AD37</f>
        <v>0</v>
      </c>
      <c r="AE37" s="35">
        <f>JRC_EU28_tipgn!AE37-UK_tipgn!AE37</f>
        <v>0</v>
      </c>
      <c r="AF37" s="35">
        <f>JRC_EU28_tipgn!AF37-UK_tipgn!AF37</f>
        <v>0</v>
      </c>
      <c r="AG37" s="35">
        <f>JRC_EU28_tipgn!AG37-UK_tipgn!AG37</f>
        <v>0</v>
      </c>
      <c r="AH37" s="35">
        <f>JRC_EU28_tipgn!AH37-UK_tipgn!AH37</f>
        <v>0</v>
      </c>
      <c r="AI37" s="35">
        <f>JRC_EU28_tipgn!AI37-UK_tipgn!AI37</f>
        <v>0</v>
      </c>
      <c r="AJ37" s="35">
        <f>JRC_EU28_tipgn!AJ37-UK_tipgn!AJ37</f>
        <v>0</v>
      </c>
      <c r="AK37" s="35">
        <f>JRC_EU28_tipgn!AK37-UK_tipgn!AK37</f>
        <v>0</v>
      </c>
      <c r="AL37" s="35">
        <f>JRC_EU28_tipgn!AL37-UK_tipgn!AL37</f>
        <v>0</v>
      </c>
      <c r="AM37" s="35">
        <f>JRC_EU28_tipgn!AM37-UK_tipgn!AM37</f>
        <v>0</v>
      </c>
      <c r="AN37" s="35">
        <f>JRC_EU28_tipgn!AN37-UK_tipgn!AN37</f>
        <v>0</v>
      </c>
      <c r="AO37" s="35">
        <f>JRC_EU28_tipgn!AO37-UK_tipgn!AO37</f>
        <v>0</v>
      </c>
      <c r="AP37" s="35">
        <f>JRC_EU28_tipgn!AP37-UK_tipgn!AP37</f>
        <v>0</v>
      </c>
      <c r="AQ37" s="35">
        <f>JRC_EU28_tipgn!AQ37-UK_tipgn!AQ37</f>
        <v>0</v>
      </c>
      <c r="AR37" s="35">
        <f>JRC_EU28_tipgn!AR37-UK_tipgn!AR37</f>
        <v>0</v>
      </c>
      <c r="AS37" s="35">
        <f>JRC_EU28_tipgn!AS37-UK_tipgn!AS37</f>
        <v>0</v>
      </c>
      <c r="AT37" s="35">
        <f>JRC_EU28_tipgn!AT37-UK_tipgn!AT37</f>
        <v>0</v>
      </c>
      <c r="AU37" s="35">
        <f>JRC_EU28_tipgn!AU37-UK_tipgn!AU37</f>
        <v>0</v>
      </c>
      <c r="AV37" s="35">
        <f>JRC_EU28_tipgn!AV37-UK_tipgn!AV37</f>
        <v>0</v>
      </c>
      <c r="AW37" s="35">
        <f>JRC_EU28_tipgn!AW37-UK_tipgn!AW37</f>
        <v>0</v>
      </c>
      <c r="AX37" s="35">
        <f>JRC_EU28_tipgn!AX37-UK_tipgn!AX37</f>
        <v>0</v>
      </c>
      <c r="AY37" s="35">
        <f>JRC_EU28_tipgn!AY37-UK_tipgn!AY37</f>
        <v>0</v>
      </c>
      <c r="AZ37" s="35">
        <f>JRC_EU28_tipgn!AZ37-UK_tipgn!AZ37</f>
        <v>0</v>
      </c>
      <c r="BA37" s="36">
        <f>JRC_EU28_tipgn!BA37-UK_tipgn!BA37</f>
        <v>0</v>
      </c>
    </row>
    <row r="38" spans="1:53" x14ac:dyDescent="0.25">
      <c r="A38" s="27" t="s">
        <v>282</v>
      </c>
      <c r="B38" s="28" t="s">
        <v>283</v>
      </c>
      <c r="C38" s="30">
        <f>JRC_EU28_tipgn!C38-UK_tipgn!C38</f>
        <v>0</v>
      </c>
      <c r="D38" s="30">
        <f>JRC_EU28_tipgn!D38-UK_tipgn!D38</f>
        <v>0</v>
      </c>
      <c r="E38" s="30">
        <f>JRC_EU28_tipgn!E38-UK_tipgn!E38</f>
        <v>0</v>
      </c>
      <c r="F38" s="30">
        <f>JRC_EU28_tipgn!F38-UK_tipgn!F38</f>
        <v>0</v>
      </c>
      <c r="G38" s="30">
        <f>JRC_EU28_tipgn!G38-UK_tipgn!G38</f>
        <v>0</v>
      </c>
      <c r="H38" s="30">
        <f>JRC_EU28_tipgn!H38-UK_tipgn!H38</f>
        <v>0</v>
      </c>
      <c r="I38" s="30">
        <f>JRC_EU28_tipgn!I38-UK_tipgn!I38</f>
        <v>0</v>
      </c>
      <c r="J38" s="30">
        <f>JRC_EU28_tipgn!J38-UK_tipgn!J38</f>
        <v>0</v>
      </c>
      <c r="K38" s="30">
        <f>JRC_EU28_tipgn!K38-UK_tipgn!K38</f>
        <v>0</v>
      </c>
      <c r="L38" s="30">
        <f>JRC_EU28_tipgn!L38-UK_tipgn!L38</f>
        <v>0</v>
      </c>
      <c r="M38" s="30">
        <f>JRC_EU28_tipgn!M38-UK_tipgn!M38</f>
        <v>0</v>
      </c>
      <c r="N38" s="30">
        <f>JRC_EU28_tipgn!N38-UK_tipgn!N38</f>
        <v>0</v>
      </c>
      <c r="O38" s="30">
        <f>JRC_EU28_tipgn!O38-UK_tipgn!O38</f>
        <v>0</v>
      </c>
      <c r="P38" s="30">
        <f>JRC_EU28_tipgn!P38-UK_tipgn!P38</f>
        <v>0</v>
      </c>
      <c r="Q38" s="30">
        <f>JRC_EU28_tipgn!Q38-UK_tipgn!Q38</f>
        <v>0</v>
      </c>
      <c r="R38" s="30">
        <f>JRC_EU28_tipgn!R38-UK_tipgn!R38</f>
        <v>0</v>
      </c>
      <c r="S38" s="30">
        <f>JRC_EU28_tipgn!S38-UK_tipgn!S38</f>
        <v>0</v>
      </c>
      <c r="T38" s="30">
        <f>JRC_EU28_tipgn!T38-UK_tipgn!T38</f>
        <v>0</v>
      </c>
      <c r="U38" s="30">
        <f>JRC_EU28_tipgn!U38-UK_tipgn!U38</f>
        <v>0</v>
      </c>
      <c r="V38" s="30">
        <f>JRC_EU28_tipgn!V38-UK_tipgn!V38</f>
        <v>0</v>
      </c>
      <c r="W38" s="30">
        <f>JRC_EU28_tipgn!W38-UK_tipgn!W38</f>
        <v>0</v>
      </c>
      <c r="X38" s="30">
        <f>JRC_EU28_tipgn!X38-UK_tipgn!X38</f>
        <v>0</v>
      </c>
      <c r="Y38" s="30">
        <f>JRC_EU28_tipgn!Y38-UK_tipgn!Y38</f>
        <v>0</v>
      </c>
      <c r="Z38" s="30">
        <f>JRC_EU28_tipgn!Z38-UK_tipgn!Z38</f>
        <v>0</v>
      </c>
      <c r="AA38" s="30">
        <f>JRC_EU28_tipgn!AA38-UK_tipgn!AA38</f>
        <v>0</v>
      </c>
      <c r="AB38" s="30">
        <f>JRC_EU28_tipgn!AB38-UK_tipgn!AB38</f>
        <v>0</v>
      </c>
      <c r="AC38" s="30">
        <f>JRC_EU28_tipgn!AC38-UK_tipgn!AC38</f>
        <v>0</v>
      </c>
      <c r="AD38" s="30">
        <f>JRC_EU28_tipgn!AD38-UK_tipgn!AD38</f>
        <v>0</v>
      </c>
      <c r="AE38" s="30">
        <f>JRC_EU28_tipgn!AE38-UK_tipgn!AE38</f>
        <v>0</v>
      </c>
      <c r="AF38" s="30">
        <f>JRC_EU28_tipgn!AF38-UK_tipgn!AF38</f>
        <v>0</v>
      </c>
      <c r="AG38" s="30">
        <f>JRC_EU28_tipgn!AG38-UK_tipgn!AG38</f>
        <v>0</v>
      </c>
      <c r="AH38" s="30">
        <f>JRC_EU28_tipgn!AH38-UK_tipgn!AH38</f>
        <v>0</v>
      </c>
      <c r="AI38" s="30">
        <f>JRC_EU28_tipgn!AI38-UK_tipgn!AI38</f>
        <v>0</v>
      </c>
      <c r="AJ38" s="30">
        <f>JRC_EU28_tipgn!AJ38-UK_tipgn!AJ38</f>
        <v>0</v>
      </c>
      <c r="AK38" s="30">
        <f>JRC_EU28_tipgn!AK38-UK_tipgn!AK38</f>
        <v>0</v>
      </c>
      <c r="AL38" s="30">
        <f>JRC_EU28_tipgn!AL38-UK_tipgn!AL38</f>
        <v>0</v>
      </c>
      <c r="AM38" s="30">
        <f>JRC_EU28_tipgn!AM38-UK_tipgn!AM38</f>
        <v>0</v>
      </c>
      <c r="AN38" s="30">
        <f>JRC_EU28_tipgn!AN38-UK_tipgn!AN38</f>
        <v>0</v>
      </c>
      <c r="AO38" s="30">
        <f>JRC_EU28_tipgn!AO38-UK_tipgn!AO38</f>
        <v>0</v>
      </c>
      <c r="AP38" s="30">
        <f>JRC_EU28_tipgn!AP38-UK_tipgn!AP38</f>
        <v>0</v>
      </c>
      <c r="AQ38" s="30">
        <f>JRC_EU28_tipgn!AQ38-UK_tipgn!AQ38</f>
        <v>0</v>
      </c>
      <c r="AR38" s="30">
        <f>JRC_EU28_tipgn!AR38-UK_tipgn!AR38</f>
        <v>0</v>
      </c>
      <c r="AS38" s="30">
        <f>JRC_EU28_tipgn!AS38-UK_tipgn!AS38</f>
        <v>0</v>
      </c>
      <c r="AT38" s="30">
        <f>JRC_EU28_tipgn!AT38-UK_tipgn!AT38</f>
        <v>0</v>
      </c>
      <c r="AU38" s="30">
        <f>JRC_EU28_tipgn!AU38-UK_tipgn!AU38</f>
        <v>0</v>
      </c>
      <c r="AV38" s="30">
        <f>JRC_EU28_tipgn!AV38-UK_tipgn!AV38</f>
        <v>0</v>
      </c>
      <c r="AW38" s="30">
        <f>JRC_EU28_tipgn!AW38-UK_tipgn!AW38</f>
        <v>0</v>
      </c>
      <c r="AX38" s="30">
        <f>JRC_EU28_tipgn!AX38-UK_tipgn!AX38</f>
        <v>0</v>
      </c>
      <c r="AY38" s="30">
        <f>JRC_EU28_tipgn!AY38-UK_tipgn!AY38</f>
        <v>0</v>
      </c>
      <c r="AZ38" s="30">
        <f>JRC_EU28_tipgn!AZ38-UK_tipgn!AZ38</f>
        <v>0</v>
      </c>
      <c r="BA38" s="31">
        <f>JRC_EU28_tipgn!BA38-UK_tipgn!BA38</f>
        <v>0</v>
      </c>
    </row>
    <row r="39" spans="1:53" x14ac:dyDescent="0.25">
      <c r="A39" s="32" t="s">
        <v>284</v>
      </c>
      <c r="B39" s="33" t="s">
        <v>285</v>
      </c>
      <c r="C39" s="35">
        <f>JRC_EU28_tipgn!C39-UK_tipgn!C39</f>
        <v>0</v>
      </c>
      <c r="D39" s="35">
        <f>JRC_EU28_tipgn!D39-UK_tipgn!D39</f>
        <v>0</v>
      </c>
      <c r="E39" s="35">
        <f>JRC_EU28_tipgn!E39-UK_tipgn!E39</f>
        <v>0</v>
      </c>
      <c r="F39" s="35">
        <f>JRC_EU28_tipgn!F39-UK_tipgn!F39</f>
        <v>0</v>
      </c>
      <c r="G39" s="35">
        <f>JRC_EU28_tipgn!G39-UK_tipgn!G39</f>
        <v>0</v>
      </c>
      <c r="H39" s="35">
        <f>JRC_EU28_tipgn!H39-UK_tipgn!H39</f>
        <v>0</v>
      </c>
      <c r="I39" s="35">
        <f>JRC_EU28_tipgn!I39-UK_tipgn!I39</f>
        <v>0</v>
      </c>
      <c r="J39" s="35">
        <f>JRC_EU28_tipgn!J39-UK_tipgn!J39</f>
        <v>0</v>
      </c>
      <c r="K39" s="35">
        <f>JRC_EU28_tipgn!K39-UK_tipgn!K39</f>
        <v>0</v>
      </c>
      <c r="L39" s="35">
        <f>JRC_EU28_tipgn!L39-UK_tipgn!L39</f>
        <v>0</v>
      </c>
      <c r="M39" s="35">
        <f>JRC_EU28_tipgn!M39-UK_tipgn!M39</f>
        <v>0</v>
      </c>
      <c r="N39" s="35">
        <f>JRC_EU28_tipgn!N39-UK_tipgn!N39</f>
        <v>0</v>
      </c>
      <c r="O39" s="35">
        <f>JRC_EU28_tipgn!O39-UK_tipgn!O39</f>
        <v>0</v>
      </c>
      <c r="P39" s="35">
        <f>JRC_EU28_tipgn!P39-UK_tipgn!P39</f>
        <v>0</v>
      </c>
      <c r="Q39" s="35">
        <f>JRC_EU28_tipgn!Q39-UK_tipgn!Q39</f>
        <v>0</v>
      </c>
      <c r="R39" s="35">
        <f>JRC_EU28_tipgn!R39-UK_tipgn!R39</f>
        <v>0</v>
      </c>
      <c r="S39" s="35">
        <f>JRC_EU28_tipgn!S39-UK_tipgn!S39</f>
        <v>0</v>
      </c>
      <c r="T39" s="35">
        <f>JRC_EU28_tipgn!T39-UK_tipgn!T39</f>
        <v>0</v>
      </c>
      <c r="U39" s="35">
        <f>JRC_EU28_tipgn!U39-UK_tipgn!U39</f>
        <v>0</v>
      </c>
      <c r="V39" s="35">
        <f>JRC_EU28_tipgn!V39-UK_tipgn!V39</f>
        <v>0</v>
      </c>
      <c r="W39" s="35">
        <f>JRC_EU28_tipgn!W39-UK_tipgn!W39</f>
        <v>0</v>
      </c>
      <c r="X39" s="35">
        <f>JRC_EU28_tipgn!X39-UK_tipgn!X39</f>
        <v>0</v>
      </c>
      <c r="Y39" s="35">
        <f>JRC_EU28_tipgn!Y39-UK_tipgn!Y39</f>
        <v>0</v>
      </c>
      <c r="Z39" s="35">
        <f>JRC_EU28_tipgn!Z39-UK_tipgn!Z39</f>
        <v>0</v>
      </c>
      <c r="AA39" s="35">
        <f>JRC_EU28_tipgn!AA39-UK_tipgn!AA39</f>
        <v>0</v>
      </c>
      <c r="AB39" s="35">
        <f>JRC_EU28_tipgn!AB39-UK_tipgn!AB39</f>
        <v>0</v>
      </c>
      <c r="AC39" s="35">
        <f>JRC_EU28_tipgn!AC39-UK_tipgn!AC39</f>
        <v>0</v>
      </c>
      <c r="AD39" s="35">
        <f>JRC_EU28_tipgn!AD39-UK_tipgn!AD39</f>
        <v>0</v>
      </c>
      <c r="AE39" s="35">
        <f>JRC_EU28_tipgn!AE39-UK_tipgn!AE39</f>
        <v>0</v>
      </c>
      <c r="AF39" s="35">
        <f>JRC_EU28_tipgn!AF39-UK_tipgn!AF39</f>
        <v>0</v>
      </c>
      <c r="AG39" s="35">
        <f>JRC_EU28_tipgn!AG39-UK_tipgn!AG39</f>
        <v>0</v>
      </c>
      <c r="AH39" s="35">
        <f>JRC_EU28_tipgn!AH39-UK_tipgn!AH39</f>
        <v>0</v>
      </c>
      <c r="AI39" s="35">
        <f>JRC_EU28_tipgn!AI39-UK_tipgn!AI39</f>
        <v>0</v>
      </c>
      <c r="AJ39" s="35">
        <f>JRC_EU28_tipgn!AJ39-UK_tipgn!AJ39</f>
        <v>0</v>
      </c>
      <c r="AK39" s="35">
        <f>JRC_EU28_tipgn!AK39-UK_tipgn!AK39</f>
        <v>0</v>
      </c>
      <c r="AL39" s="35">
        <f>JRC_EU28_tipgn!AL39-UK_tipgn!AL39</f>
        <v>0</v>
      </c>
      <c r="AM39" s="35">
        <f>JRC_EU28_tipgn!AM39-UK_tipgn!AM39</f>
        <v>0</v>
      </c>
      <c r="AN39" s="35">
        <f>JRC_EU28_tipgn!AN39-UK_tipgn!AN39</f>
        <v>0</v>
      </c>
      <c r="AO39" s="35">
        <f>JRC_EU28_tipgn!AO39-UK_tipgn!AO39</f>
        <v>0</v>
      </c>
      <c r="AP39" s="35">
        <f>JRC_EU28_tipgn!AP39-UK_tipgn!AP39</f>
        <v>0</v>
      </c>
      <c r="AQ39" s="35">
        <f>JRC_EU28_tipgn!AQ39-UK_tipgn!AQ39</f>
        <v>0</v>
      </c>
      <c r="AR39" s="35">
        <f>JRC_EU28_tipgn!AR39-UK_tipgn!AR39</f>
        <v>0</v>
      </c>
      <c r="AS39" s="35">
        <f>JRC_EU28_tipgn!AS39-UK_tipgn!AS39</f>
        <v>0</v>
      </c>
      <c r="AT39" s="35">
        <f>JRC_EU28_tipgn!AT39-UK_tipgn!AT39</f>
        <v>0</v>
      </c>
      <c r="AU39" s="35">
        <f>JRC_EU28_tipgn!AU39-UK_tipgn!AU39</f>
        <v>0</v>
      </c>
      <c r="AV39" s="35">
        <f>JRC_EU28_tipgn!AV39-UK_tipgn!AV39</f>
        <v>0</v>
      </c>
      <c r="AW39" s="35">
        <f>JRC_EU28_tipgn!AW39-UK_tipgn!AW39</f>
        <v>0</v>
      </c>
      <c r="AX39" s="35">
        <f>JRC_EU28_tipgn!AX39-UK_tipgn!AX39</f>
        <v>0</v>
      </c>
      <c r="AY39" s="35">
        <f>JRC_EU28_tipgn!AY39-UK_tipgn!AY39</f>
        <v>0</v>
      </c>
      <c r="AZ39" s="35">
        <f>JRC_EU28_tipgn!AZ39-UK_tipgn!AZ39</f>
        <v>0</v>
      </c>
      <c r="BA39" s="36">
        <f>JRC_EU28_tipgn!BA39-UK_tipgn!BA39</f>
        <v>0</v>
      </c>
    </row>
    <row r="40" spans="1:53" x14ac:dyDescent="0.25">
      <c r="A40" s="32" t="s">
        <v>286</v>
      </c>
      <c r="B40" s="33" t="s">
        <v>287</v>
      </c>
      <c r="C40" s="35">
        <f>JRC_EU28_tipgn!C40-UK_tipgn!C40</f>
        <v>0</v>
      </c>
      <c r="D40" s="35">
        <f>JRC_EU28_tipgn!D40-UK_tipgn!D40</f>
        <v>0</v>
      </c>
      <c r="E40" s="35">
        <f>JRC_EU28_tipgn!E40-UK_tipgn!E40</f>
        <v>0</v>
      </c>
      <c r="F40" s="35">
        <f>JRC_EU28_tipgn!F40-UK_tipgn!F40</f>
        <v>0</v>
      </c>
      <c r="G40" s="35">
        <f>JRC_EU28_tipgn!G40-UK_tipgn!G40</f>
        <v>0</v>
      </c>
      <c r="H40" s="35">
        <f>JRC_EU28_tipgn!H40-UK_tipgn!H40</f>
        <v>0</v>
      </c>
      <c r="I40" s="35">
        <f>JRC_EU28_tipgn!I40-UK_tipgn!I40</f>
        <v>0</v>
      </c>
      <c r="J40" s="35">
        <f>JRC_EU28_tipgn!J40-UK_tipgn!J40</f>
        <v>0</v>
      </c>
      <c r="K40" s="35">
        <f>JRC_EU28_tipgn!K40-UK_tipgn!K40</f>
        <v>0</v>
      </c>
      <c r="L40" s="35">
        <f>JRC_EU28_tipgn!L40-UK_tipgn!L40</f>
        <v>0</v>
      </c>
      <c r="M40" s="35">
        <f>JRC_EU28_tipgn!M40-UK_tipgn!M40</f>
        <v>0</v>
      </c>
      <c r="N40" s="35">
        <f>JRC_EU28_tipgn!N40-UK_tipgn!N40</f>
        <v>0</v>
      </c>
      <c r="O40" s="35">
        <f>JRC_EU28_tipgn!O40-UK_tipgn!O40</f>
        <v>0</v>
      </c>
      <c r="P40" s="35">
        <f>JRC_EU28_tipgn!P40-UK_tipgn!P40</f>
        <v>0</v>
      </c>
      <c r="Q40" s="35">
        <f>JRC_EU28_tipgn!Q40-UK_tipgn!Q40</f>
        <v>0</v>
      </c>
      <c r="R40" s="35">
        <f>JRC_EU28_tipgn!R40-UK_tipgn!R40</f>
        <v>0</v>
      </c>
      <c r="S40" s="35">
        <f>JRC_EU28_tipgn!S40-UK_tipgn!S40</f>
        <v>0</v>
      </c>
      <c r="T40" s="35">
        <f>JRC_EU28_tipgn!T40-UK_tipgn!T40</f>
        <v>0</v>
      </c>
      <c r="U40" s="35">
        <f>JRC_EU28_tipgn!U40-UK_tipgn!U40</f>
        <v>0</v>
      </c>
      <c r="V40" s="35">
        <f>JRC_EU28_tipgn!V40-UK_tipgn!V40</f>
        <v>0</v>
      </c>
      <c r="W40" s="35">
        <f>JRC_EU28_tipgn!W40-UK_tipgn!W40</f>
        <v>0</v>
      </c>
      <c r="X40" s="35">
        <f>JRC_EU28_tipgn!X40-UK_tipgn!X40</f>
        <v>0</v>
      </c>
      <c r="Y40" s="35">
        <f>JRC_EU28_tipgn!Y40-UK_tipgn!Y40</f>
        <v>0</v>
      </c>
      <c r="Z40" s="35">
        <f>JRC_EU28_tipgn!Z40-UK_tipgn!Z40</f>
        <v>0</v>
      </c>
      <c r="AA40" s="35">
        <f>JRC_EU28_tipgn!AA40-UK_tipgn!AA40</f>
        <v>0</v>
      </c>
      <c r="AB40" s="35">
        <f>JRC_EU28_tipgn!AB40-UK_tipgn!AB40</f>
        <v>0</v>
      </c>
      <c r="AC40" s="35">
        <f>JRC_EU28_tipgn!AC40-UK_tipgn!AC40</f>
        <v>0</v>
      </c>
      <c r="AD40" s="35">
        <f>JRC_EU28_tipgn!AD40-UK_tipgn!AD40</f>
        <v>0</v>
      </c>
      <c r="AE40" s="35">
        <f>JRC_EU28_tipgn!AE40-UK_tipgn!AE40</f>
        <v>0</v>
      </c>
      <c r="AF40" s="35">
        <f>JRC_EU28_tipgn!AF40-UK_tipgn!AF40</f>
        <v>0</v>
      </c>
      <c r="AG40" s="35">
        <f>JRC_EU28_tipgn!AG40-UK_tipgn!AG40</f>
        <v>0</v>
      </c>
      <c r="AH40" s="35">
        <f>JRC_EU28_tipgn!AH40-UK_tipgn!AH40</f>
        <v>0</v>
      </c>
      <c r="AI40" s="35">
        <f>JRC_EU28_tipgn!AI40-UK_tipgn!AI40</f>
        <v>0</v>
      </c>
      <c r="AJ40" s="35">
        <f>JRC_EU28_tipgn!AJ40-UK_tipgn!AJ40</f>
        <v>0</v>
      </c>
      <c r="AK40" s="35">
        <f>JRC_EU28_tipgn!AK40-UK_tipgn!AK40</f>
        <v>0</v>
      </c>
      <c r="AL40" s="35">
        <f>JRC_EU28_tipgn!AL40-UK_tipgn!AL40</f>
        <v>0</v>
      </c>
      <c r="AM40" s="35">
        <f>JRC_EU28_tipgn!AM40-UK_tipgn!AM40</f>
        <v>0</v>
      </c>
      <c r="AN40" s="35">
        <f>JRC_EU28_tipgn!AN40-UK_tipgn!AN40</f>
        <v>0</v>
      </c>
      <c r="AO40" s="35">
        <f>JRC_EU28_tipgn!AO40-UK_tipgn!AO40</f>
        <v>0</v>
      </c>
      <c r="AP40" s="35">
        <f>JRC_EU28_tipgn!AP40-UK_tipgn!AP40</f>
        <v>0</v>
      </c>
      <c r="AQ40" s="35">
        <f>JRC_EU28_tipgn!AQ40-UK_tipgn!AQ40</f>
        <v>0</v>
      </c>
      <c r="AR40" s="35">
        <f>JRC_EU28_tipgn!AR40-UK_tipgn!AR40</f>
        <v>0</v>
      </c>
      <c r="AS40" s="35">
        <f>JRC_EU28_tipgn!AS40-UK_tipgn!AS40</f>
        <v>0</v>
      </c>
      <c r="AT40" s="35">
        <f>JRC_EU28_tipgn!AT40-UK_tipgn!AT40</f>
        <v>0</v>
      </c>
      <c r="AU40" s="35">
        <f>JRC_EU28_tipgn!AU40-UK_tipgn!AU40</f>
        <v>0</v>
      </c>
      <c r="AV40" s="35">
        <f>JRC_EU28_tipgn!AV40-UK_tipgn!AV40</f>
        <v>0</v>
      </c>
      <c r="AW40" s="35">
        <f>JRC_EU28_tipgn!AW40-UK_tipgn!AW40</f>
        <v>0</v>
      </c>
      <c r="AX40" s="35">
        <f>JRC_EU28_tipgn!AX40-UK_tipgn!AX40</f>
        <v>0</v>
      </c>
      <c r="AY40" s="35">
        <f>JRC_EU28_tipgn!AY40-UK_tipgn!AY40</f>
        <v>0</v>
      </c>
      <c r="AZ40" s="35">
        <f>JRC_EU28_tipgn!AZ40-UK_tipgn!AZ40</f>
        <v>0</v>
      </c>
      <c r="BA40" s="36">
        <f>JRC_EU28_tipgn!BA40-UK_tipgn!BA40</f>
        <v>0</v>
      </c>
    </row>
    <row r="41" spans="1:53" x14ac:dyDescent="0.25">
      <c r="A41" s="32" t="s">
        <v>288</v>
      </c>
      <c r="B41" s="33" t="s">
        <v>289</v>
      </c>
      <c r="C41" s="35">
        <f>JRC_EU28_tipgn!C41-UK_tipgn!C41</f>
        <v>0</v>
      </c>
      <c r="D41" s="35">
        <f>JRC_EU28_tipgn!D41-UK_tipgn!D41</f>
        <v>0</v>
      </c>
      <c r="E41" s="35">
        <f>JRC_EU28_tipgn!E41-UK_tipgn!E41</f>
        <v>0</v>
      </c>
      <c r="F41" s="35">
        <f>JRC_EU28_tipgn!F41-UK_tipgn!F41</f>
        <v>0</v>
      </c>
      <c r="G41" s="35">
        <f>JRC_EU28_tipgn!G41-UK_tipgn!G41</f>
        <v>0</v>
      </c>
      <c r="H41" s="35">
        <f>JRC_EU28_tipgn!H41-UK_tipgn!H41</f>
        <v>0</v>
      </c>
      <c r="I41" s="35">
        <f>JRC_EU28_tipgn!I41-UK_tipgn!I41</f>
        <v>0</v>
      </c>
      <c r="J41" s="35">
        <f>JRC_EU28_tipgn!J41-UK_tipgn!J41</f>
        <v>0</v>
      </c>
      <c r="K41" s="35">
        <f>JRC_EU28_tipgn!K41-UK_tipgn!K41</f>
        <v>0</v>
      </c>
      <c r="L41" s="35">
        <f>JRC_EU28_tipgn!L41-UK_tipgn!L41</f>
        <v>0</v>
      </c>
      <c r="M41" s="35">
        <f>JRC_EU28_tipgn!M41-UK_tipgn!M41</f>
        <v>0</v>
      </c>
      <c r="N41" s="35">
        <f>JRC_EU28_tipgn!N41-UK_tipgn!N41</f>
        <v>0</v>
      </c>
      <c r="O41" s="35">
        <f>JRC_EU28_tipgn!O41-UK_tipgn!O41</f>
        <v>0</v>
      </c>
      <c r="P41" s="35">
        <f>JRC_EU28_tipgn!P41-UK_tipgn!P41</f>
        <v>0</v>
      </c>
      <c r="Q41" s="35">
        <f>JRC_EU28_tipgn!Q41-UK_tipgn!Q41</f>
        <v>0</v>
      </c>
      <c r="R41" s="35">
        <f>JRC_EU28_tipgn!R41-UK_tipgn!R41</f>
        <v>0</v>
      </c>
      <c r="S41" s="35">
        <f>JRC_EU28_tipgn!S41-UK_tipgn!S41</f>
        <v>0</v>
      </c>
      <c r="T41" s="35">
        <f>JRC_EU28_tipgn!T41-UK_tipgn!T41</f>
        <v>0</v>
      </c>
      <c r="U41" s="35">
        <f>JRC_EU28_tipgn!U41-UK_tipgn!U41</f>
        <v>0</v>
      </c>
      <c r="V41" s="35">
        <f>JRC_EU28_tipgn!V41-UK_tipgn!V41</f>
        <v>0</v>
      </c>
      <c r="W41" s="35">
        <f>JRC_EU28_tipgn!W41-UK_tipgn!W41</f>
        <v>0</v>
      </c>
      <c r="X41" s="35">
        <f>JRC_EU28_tipgn!X41-UK_tipgn!X41</f>
        <v>0</v>
      </c>
      <c r="Y41" s="35">
        <f>JRC_EU28_tipgn!Y41-UK_tipgn!Y41</f>
        <v>0</v>
      </c>
      <c r="Z41" s="35">
        <f>JRC_EU28_tipgn!Z41-UK_tipgn!Z41</f>
        <v>0</v>
      </c>
      <c r="AA41" s="35">
        <f>JRC_EU28_tipgn!AA41-UK_tipgn!AA41</f>
        <v>0</v>
      </c>
      <c r="AB41" s="35">
        <f>JRC_EU28_tipgn!AB41-UK_tipgn!AB41</f>
        <v>0</v>
      </c>
      <c r="AC41" s="35">
        <f>JRC_EU28_tipgn!AC41-UK_tipgn!AC41</f>
        <v>0</v>
      </c>
      <c r="AD41" s="35">
        <f>JRC_EU28_tipgn!AD41-UK_tipgn!AD41</f>
        <v>0</v>
      </c>
      <c r="AE41" s="35">
        <f>JRC_EU28_tipgn!AE41-UK_tipgn!AE41</f>
        <v>0</v>
      </c>
      <c r="AF41" s="35">
        <f>JRC_EU28_tipgn!AF41-UK_tipgn!AF41</f>
        <v>0</v>
      </c>
      <c r="AG41" s="35">
        <f>JRC_EU28_tipgn!AG41-UK_tipgn!AG41</f>
        <v>0</v>
      </c>
      <c r="AH41" s="35">
        <f>JRC_EU28_tipgn!AH41-UK_tipgn!AH41</f>
        <v>0</v>
      </c>
      <c r="AI41" s="35">
        <f>JRC_EU28_tipgn!AI41-UK_tipgn!AI41</f>
        <v>0</v>
      </c>
      <c r="AJ41" s="35">
        <f>JRC_EU28_tipgn!AJ41-UK_tipgn!AJ41</f>
        <v>0</v>
      </c>
      <c r="AK41" s="35">
        <f>JRC_EU28_tipgn!AK41-UK_tipgn!AK41</f>
        <v>0</v>
      </c>
      <c r="AL41" s="35">
        <f>JRC_EU28_tipgn!AL41-UK_tipgn!AL41</f>
        <v>0</v>
      </c>
      <c r="AM41" s="35">
        <f>JRC_EU28_tipgn!AM41-UK_tipgn!AM41</f>
        <v>0</v>
      </c>
      <c r="AN41" s="35">
        <f>JRC_EU28_tipgn!AN41-UK_tipgn!AN41</f>
        <v>0</v>
      </c>
      <c r="AO41" s="35">
        <f>JRC_EU28_tipgn!AO41-UK_tipgn!AO41</f>
        <v>0</v>
      </c>
      <c r="AP41" s="35">
        <f>JRC_EU28_tipgn!AP41-UK_tipgn!AP41</f>
        <v>0</v>
      </c>
      <c r="AQ41" s="35">
        <f>JRC_EU28_tipgn!AQ41-UK_tipgn!AQ41</f>
        <v>0</v>
      </c>
      <c r="AR41" s="35">
        <f>JRC_EU28_tipgn!AR41-UK_tipgn!AR41</f>
        <v>0</v>
      </c>
      <c r="AS41" s="35">
        <f>JRC_EU28_tipgn!AS41-UK_tipgn!AS41</f>
        <v>0</v>
      </c>
      <c r="AT41" s="35">
        <f>JRC_EU28_tipgn!AT41-UK_tipgn!AT41</f>
        <v>0</v>
      </c>
      <c r="AU41" s="35">
        <f>JRC_EU28_tipgn!AU41-UK_tipgn!AU41</f>
        <v>0</v>
      </c>
      <c r="AV41" s="35">
        <f>JRC_EU28_tipgn!AV41-UK_tipgn!AV41</f>
        <v>0</v>
      </c>
      <c r="AW41" s="35">
        <f>JRC_EU28_tipgn!AW41-UK_tipgn!AW41</f>
        <v>0</v>
      </c>
      <c r="AX41" s="35">
        <f>JRC_EU28_tipgn!AX41-UK_tipgn!AX41</f>
        <v>0</v>
      </c>
      <c r="AY41" s="35">
        <f>JRC_EU28_tipgn!AY41-UK_tipgn!AY41</f>
        <v>0</v>
      </c>
      <c r="AZ41" s="35">
        <f>JRC_EU28_tipgn!AZ41-UK_tipgn!AZ41</f>
        <v>0</v>
      </c>
      <c r="BA41" s="36">
        <f>JRC_EU28_tipgn!BA41-UK_tipgn!BA41</f>
        <v>0</v>
      </c>
    </row>
    <row r="42" spans="1:53" x14ac:dyDescent="0.25">
      <c r="A42" s="27" t="s">
        <v>129</v>
      </c>
      <c r="B42" s="28" t="s">
        <v>290</v>
      </c>
      <c r="C42" s="30">
        <f>JRC_EU28_tipgn!C42-UK_tipgn!C42</f>
        <v>0</v>
      </c>
      <c r="D42" s="30">
        <f>JRC_EU28_tipgn!D42-UK_tipgn!D42</f>
        <v>0</v>
      </c>
      <c r="E42" s="30">
        <f>JRC_EU28_tipgn!E42-UK_tipgn!E42</f>
        <v>0</v>
      </c>
      <c r="F42" s="30">
        <f>JRC_EU28_tipgn!F42-UK_tipgn!F42</f>
        <v>0</v>
      </c>
      <c r="G42" s="30">
        <f>JRC_EU28_tipgn!G42-UK_tipgn!G42</f>
        <v>0</v>
      </c>
      <c r="H42" s="30">
        <f>JRC_EU28_tipgn!H42-UK_tipgn!H42</f>
        <v>0</v>
      </c>
      <c r="I42" s="30">
        <f>JRC_EU28_tipgn!I42-UK_tipgn!I42</f>
        <v>0</v>
      </c>
      <c r="J42" s="30">
        <f>JRC_EU28_tipgn!J42-UK_tipgn!J42</f>
        <v>0</v>
      </c>
      <c r="K42" s="30">
        <f>JRC_EU28_tipgn!K42-UK_tipgn!K42</f>
        <v>0</v>
      </c>
      <c r="L42" s="30">
        <f>JRC_EU28_tipgn!L42-UK_tipgn!L42</f>
        <v>0</v>
      </c>
      <c r="M42" s="30">
        <f>JRC_EU28_tipgn!M42-UK_tipgn!M42</f>
        <v>0</v>
      </c>
      <c r="N42" s="30">
        <f>JRC_EU28_tipgn!N42-UK_tipgn!N42</f>
        <v>0</v>
      </c>
      <c r="O42" s="30">
        <f>JRC_EU28_tipgn!O42-UK_tipgn!O42</f>
        <v>0</v>
      </c>
      <c r="P42" s="30">
        <f>JRC_EU28_tipgn!P42-UK_tipgn!P42</f>
        <v>0</v>
      </c>
      <c r="Q42" s="30">
        <f>JRC_EU28_tipgn!Q42-UK_tipgn!Q42</f>
        <v>0</v>
      </c>
      <c r="R42" s="30">
        <f>JRC_EU28_tipgn!R42-UK_tipgn!R42</f>
        <v>0</v>
      </c>
      <c r="S42" s="30">
        <f>JRC_EU28_tipgn!S42-UK_tipgn!S42</f>
        <v>0</v>
      </c>
      <c r="T42" s="30">
        <f>JRC_EU28_tipgn!T42-UK_tipgn!T42</f>
        <v>0</v>
      </c>
      <c r="U42" s="30">
        <f>JRC_EU28_tipgn!U42-UK_tipgn!U42</f>
        <v>0</v>
      </c>
      <c r="V42" s="30">
        <f>JRC_EU28_tipgn!V42-UK_tipgn!V42</f>
        <v>0</v>
      </c>
      <c r="W42" s="30">
        <f>JRC_EU28_tipgn!W42-UK_tipgn!W42</f>
        <v>0</v>
      </c>
      <c r="X42" s="30">
        <f>JRC_EU28_tipgn!X42-UK_tipgn!X42</f>
        <v>0</v>
      </c>
      <c r="Y42" s="30">
        <f>JRC_EU28_tipgn!Y42-UK_tipgn!Y42</f>
        <v>0</v>
      </c>
      <c r="Z42" s="30">
        <f>JRC_EU28_tipgn!Z42-UK_tipgn!Z42</f>
        <v>0</v>
      </c>
      <c r="AA42" s="30">
        <f>JRC_EU28_tipgn!AA42-UK_tipgn!AA42</f>
        <v>0</v>
      </c>
      <c r="AB42" s="30">
        <f>JRC_EU28_tipgn!AB42-UK_tipgn!AB42</f>
        <v>0</v>
      </c>
      <c r="AC42" s="30">
        <f>JRC_EU28_tipgn!AC42-UK_tipgn!AC42</f>
        <v>0</v>
      </c>
      <c r="AD42" s="30">
        <f>JRC_EU28_tipgn!AD42-UK_tipgn!AD42</f>
        <v>0</v>
      </c>
      <c r="AE42" s="30">
        <f>JRC_EU28_tipgn!AE42-UK_tipgn!AE42</f>
        <v>0</v>
      </c>
      <c r="AF42" s="30">
        <f>JRC_EU28_tipgn!AF42-UK_tipgn!AF42</f>
        <v>0</v>
      </c>
      <c r="AG42" s="30">
        <f>JRC_EU28_tipgn!AG42-UK_tipgn!AG42</f>
        <v>0</v>
      </c>
      <c r="AH42" s="30">
        <f>JRC_EU28_tipgn!AH42-UK_tipgn!AH42</f>
        <v>0</v>
      </c>
      <c r="AI42" s="30">
        <f>JRC_EU28_tipgn!AI42-UK_tipgn!AI42</f>
        <v>0</v>
      </c>
      <c r="AJ42" s="30">
        <f>JRC_EU28_tipgn!AJ42-UK_tipgn!AJ42</f>
        <v>0</v>
      </c>
      <c r="AK42" s="30">
        <f>JRC_EU28_tipgn!AK42-UK_tipgn!AK42</f>
        <v>0</v>
      </c>
      <c r="AL42" s="30">
        <f>JRC_EU28_tipgn!AL42-UK_tipgn!AL42</f>
        <v>0</v>
      </c>
      <c r="AM42" s="30">
        <f>JRC_EU28_tipgn!AM42-UK_tipgn!AM42</f>
        <v>0</v>
      </c>
      <c r="AN42" s="30">
        <f>JRC_EU28_tipgn!AN42-UK_tipgn!AN42</f>
        <v>0</v>
      </c>
      <c r="AO42" s="30">
        <f>JRC_EU28_tipgn!AO42-UK_tipgn!AO42</f>
        <v>0</v>
      </c>
      <c r="AP42" s="30">
        <f>JRC_EU28_tipgn!AP42-UK_tipgn!AP42</f>
        <v>0</v>
      </c>
      <c r="AQ42" s="30">
        <f>JRC_EU28_tipgn!AQ42-UK_tipgn!AQ42</f>
        <v>0</v>
      </c>
      <c r="AR42" s="30">
        <f>JRC_EU28_tipgn!AR42-UK_tipgn!AR42</f>
        <v>0</v>
      </c>
      <c r="AS42" s="30">
        <f>JRC_EU28_tipgn!AS42-UK_tipgn!AS42</f>
        <v>0</v>
      </c>
      <c r="AT42" s="30">
        <f>JRC_EU28_tipgn!AT42-UK_tipgn!AT42</f>
        <v>0</v>
      </c>
      <c r="AU42" s="30">
        <f>JRC_EU28_tipgn!AU42-UK_tipgn!AU42</f>
        <v>0</v>
      </c>
      <c r="AV42" s="30">
        <f>JRC_EU28_tipgn!AV42-UK_tipgn!AV42</f>
        <v>0</v>
      </c>
      <c r="AW42" s="30">
        <f>JRC_EU28_tipgn!AW42-UK_tipgn!AW42</f>
        <v>0</v>
      </c>
      <c r="AX42" s="30">
        <f>JRC_EU28_tipgn!AX42-UK_tipgn!AX42</f>
        <v>0</v>
      </c>
      <c r="AY42" s="30">
        <f>JRC_EU28_tipgn!AY42-UK_tipgn!AY42</f>
        <v>0</v>
      </c>
      <c r="AZ42" s="30">
        <f>JRC_EU28_tipgn!AZ42-UK_tipgn!AZ42</f>
        <v>0</v>
      </c>
      <c r="BA42" s="31">
        <f>JRC_EU28_tipgn!BA42-UK_tipgn!BA42</f>
        <v>0</v>
      </c>
    </row>
    <row r="43" spans="1:53" x14ac:dyDescent="0.25">
      <c r="A43" s="27" t="s">
        <v>291</v>
      </c>
      <c r="B43" s="28" t="s">
        <v>292</v>
      </c>
      <c r="C43" s="30">
        <f>JRC_EU28_tipgn!C43-UK_tipgn!C43</f>
        <v>0</v>
      </c>
      <c r="D43" s="30">
        <f>JRC_EU28_tipgn!D43-UK_tipgn!D43</f>
        <v>0</v>
      </c>
      <c r="E43" s="30">
        <f>JRC_EU28_tipgn!E43-UK_tipgn!E43</f>
        <v>0</v>
      </c>
      <c r="F43" s="30">
        <f>JRC_EU28_tipgn!F43-UK_tipgn!F43</f>
        <v>0</v>
      </c>
      <c r="G43" s="30">
        <f>JRC_EU28_tipgn!G43-UK_tipgn!G43</f>
        <v>0</v>
      </c>
      <c r="H43" s="30">
        <f>JRC_EU28_tipgn!H43-UK_tipgn!H43</f>
        <v>0</v>
      </c>
      <c r="I43" s="30">
        <f>JRC_EU28_tipgn!I43-UK_tipgn!I43</f>
        <v>0</v>
      </c>
      <c r="J43" s="30">
        <f>JRC_EU28_tipgn!J43-UK_tipgn!J43</f>
        <v>0</v>
      </c>
      <c r="K43" s="30">
        <f>JRC_EU28_tipgn!K43-UK_tipgn!K43</f>
        <v>0</v>
      </c>
      <c r="L43" s="30">
        <f>JRC_EU28_tipgn!L43-UK_tipgn!L43</f>
        <v>0</v>
      </c>
      <c r="M43" s="30">
        <f>JRC_EU28_tipgn!M43-UK_tipgn!M43</f>
        <v>0</v>
      </c>
      <c r="N43" s="30">
        <f>JRC_EU28_tipgn!N43-UK_tipgn!N43</f>
        <v>0</v>
      </c>
      <c r="O43" s="30">
        <f>JRC_EU28_tipgn!O43-UK_tipgn!O43</f>
        <v>0</v>
      </c>
      <c r="P43" s="30">
        <f>JRC_EU28_tipgn!P43-UK_tipgn!P43</f>
        <v>0</v>
      </c>
      <c r="Q43" s="30">
        <f>JRC_EU28_tipgn!Q43-UK_tipgn!Q43</f>
        <v>0</v>
      </c>
      <c r="R43" s="30">
        <f>JRC_EU28_tipgn!R43-UK_tipgn!R43</f>
        <v>0</v>
      </c>
      <c r="S43" s="30">
        <f>JRC_EU28_tipgn!S43-UK_tipgn!S43</f>
        <v>0</v>
      </c>
      <c r="T43" s="30">
        <f>JRC_EU28_tipgn!T43-UK_tipgn!T43</f>
        <v>0</v>
      </c>
      <c r="U43" s="30">
        <f>JRC_EU28_tipgn!U43-UK_tipgn!U43</f>
        <v>0</v>
      </c>
      <c r="V43" s="30">
        <f>JRC_EU28_tipgn!V43-UK_tipgn!V43</f>
        <v>0</v>
      </c>
      <c r="W43" s="30">
        <f>JRC_EU28_tipgn!W43-UK_tipgn!W43</f>
        <v>0</v>
      </c>
      <c r="X43" s="30">
        <f>JRC_EU28_tipgn!X43-UK_tipgn!X43</f>
        <v>0</v>
      </c>
      <c r="Y43" s="30">
        <f>JRC_EU28_tipgn!Y43-UK_tipgn!Y43</f>
        <v>0</v>
      </c>
      <c r="Z43" s="30">
        <f>JRC_EU28_tipgn!Z43-UK_tipgn!Z43</f>
        <v>0</v>
      </c>
      <c r="AA43" s="30">
        <f>JRC_EU28_tipgn!AA43-UK_tipgn!AA43</f>
        <v>0</v>
      </c>
      <c r="AB43" s="30">
        <f>JRC_EU28_tipgn!AB43-UK_tipgn!AB43</f>
        <v>0</v>
      </c>
      <c r="AC43" s="30">
        <f>JRC_EU28_tipgn!AC43-UK_tipgn!AC43</f>
        <v>0</v>
      </c>
      <c r="AD43" s="30">
        <f>JRC_EU28_tipgn!AD43-UK_tipgn!AD43</f>
        <v>0</v>
      </c>
      <c r="AE43" s="30">
        <f>JRC_EU28_tipgn!AE43-UK_tipgn!AE43</f>
        <v>0</v>
      </c>
      <c r="AF43" s="30">
        <f>JRC_EU28_tipgn!AF43-UK_tipgn!AF43</f>
        <v>0</v>
      </c>
      <c r="AG43" s="30">
        <f>JRC_EU28_tipgn!AG43-UK_tipgn!AG43</f>
        <v>0</v>
      </c>
      <c r="AH43" s="30">
        <f>JRC_EU28_tipgn!AH43-UK_tipgn!AH43</f>
        <v>0</v>
      </c>
      <c r="AI43" s="30">
        <f>JRC_EU28_tipgn!AI43-UK_tipgn!AI43</f>
        <v>0</v>
      </c>
      <c r="AJ43" s="30">
        <f>JRC_EU28_tipgn!AJ43-UK_tipgn!AJ43</f>
        <v>0</v>
      </c>
      <c r="AK43" s="30">
        <f>JRC_EU28_tipgn!AK43-UK_tipgn!AK43</f>
        <v>0</v>
      </c>
      <c r="AL43" s="30">
        <f>JRC_EU28_tipgn!AL43-UK_tipgn!AL43</f>
        <v>0</v>
      </c>
      <c r="AM43" s="30">
        <f>JRC_EU28_tipgn!AM43-UK_tipgn!AM43</f>
        <v>0</v>
      </c>
      <c r="AN43" s="30">
        <f>JRC_EU28_tipgn!AN43-UK_tipgn!AN43</f>
        <v>0</v>
      </c>
      <c r="AO43" s="30">
        <f>JRC_EU28_tipgn!AO43-UK_tipgn!AO43</f>
        <v>0</v>
      </c>
      <c r="AP43" s="30">
        <f>JRC_EU28_tipgn!AP43-UK_tipgn!AP43</f>
        <v>0</v>
      </c>
      <c r="AQ43" s="30">
        <f>JRC_EU28_tipgn!AQ43-UK_tipgn!AQ43</f>
        <v>0</v>
      </c>
      <c r="AR43" s="30">
        <f>JRC_EU28_tipgn!AR43-UK_tipgn!AR43</f>
        <v>0</v>
      </c>
      <c r="AS43" s="30">
        <f>JRC_EU28_tipgn!AS43-UK_tipgn!AS43</f>
        <v>0</v>
      </c>
      <c r="AT43" s="30">
        <f>JRC_EU28_tipgn!AT43-UK_tipgn!AT43</f>
        <v>0</v>
      </c>
      <c r="AU43" s="30">
        <f>JRC_EU28_tipgn!AU43-UK_tipgn!AU43</f>
        <v>0</v>
      </c>
      <c r="AV43" s="30">
        <f>JRC_EU28_tipgn!AV43-UK_tipgn!AV43</f>
        <v>0</v>
      </c>
      <c r="AW43" s="30">
        <f>JRC_EU28_tipgn!AW43-UK_tipgn!AW43</f>
        <v>0</v>
      </c>
      <c r="AX43" s="30">
        <f>JRC_EU28_tipgn!AX43-UK_tipgn!AX43</f>
        <v>0</v>
      </c>
      <c r="AY43" s="30">
        <f>JRC_EU28_tipgn!AY43-UK_tipgn!AY43</f>
        <v>0</v>
      </c>
      <c r="AZ43" s="30">
        <f>JRC_EU28_tipgn!AZ43-UK_tipgn!AZ43</f>
        <v>0</v>
      </c>
      <c r="BA43" s="31">
        <f>JRC_EU28_tipgn!BA43-UK_tipgn!BA43</f>
        <v>0</v>
      </c>
    </row>
    <row r="44" spans="1:53" x14ac:dyDescent="0.25">
      <c r="A44" s="27" t="s">
        <v>8</v>
      </c>
      <c r="B44" s="28" t="s">
        <v>293</v>
      </c>
      <c r="C44" s="30">
        <f>JRC_EU28_tipgn!C44-UK_tipgn!C44</f>
        <v>0</v>
      </c>
      <c r="D44" s="30">
        <f>JRC_EU28_tipgn!D44-UK_tipgn!D44</f>
        <v>0</v>
      </c>
      <c r="E44" s="30">
        <f>JRC_EU28_tipgn!E44-UK_tipgn!E44</f>
        <v>0</v>
      </c>
      <c r="F44" s="30">
        <f>JRC_EU28_tipgn!F44-UK_tipgn!F44</f>
        <v>0</v>
      </c>
      <c r="G44" s="30">
        <f>JRC_EU28_tipgn!G44-UK_tipgn!G44</f>
        <v>0</v>
      </c>
      <c r="H44" s="30">
        <f>JRC_EU28_tipgn!H44-UK_tipgn!H44</f>
        <v>0</v>
      </c>
      <c r="I44" s="30">
        <f>JRC_EU28_tipgn!I44-UK_tipgn!I44</f>
        <v>0</v>
      </c>
      <c r="J44" s="30">
        <f>JRC_EU28_tipgn!J44-UK_tipgn!J44</f>
        <v>0</v>
      </c>
      <c r="K44" s="30">
        <f>JRC_EU28_tipgn!K44-UK_tipgn!K44</f>
        <v>0</v>
      </c>
      <c r="L44" s="30">
        <f>JRC_EU28_tipgn!L44-UK_tipgn!L44</f>
        <v>0</v>
      </c>
      <c r="M44" s="30">
        <f>JRC_EU28_tipgn!M44-UK_tipgn!M44</f>
        <v>0</v>
      </c>
      <c r="N44" s="30">
        <f>JRC_EU28_tipgn!N44-UK_tipgn!N44</f>
        <v>0</v>
      </c>
      <c r="O44" s="30">
        <f>JRC_EU28_tipgn!O44-UK_tipgn!O44</f>
        <v>0</v>
      </c>
      <c r="P44" s="30">
        <f>JRC_EU28_tipgn!P44-UK_tipgn!P44</f>
        <v>0</v>
      </c>
      <c r="Q44" s="30">
        <f>JRC_EU28_tipgn!Q44-UK_tipgn!Q44</f>
        <v>0</v>
      </c>
      <c r="R44" s="30">
        <f>JRC_EU28_tipgn!R44-UK_tipgn!R44</f>
        <v>0</v>
      </c>
      <c r="S44" s="30">
        <f>JRC_EU28_tipgn!S44-UK_tipgn!S44</f>
        <v>0</v>
      </c>
      <c r="T44" s="30">
        <f>JRC_EU28_tipgn!T44-UK_tipgn!T44</f>
        <v>0</v>
      </c>
      <c r="U44" s="30">
        <f>JRC_EU28_tipgn!U44-UK_tipgn!U44</f>
        <v>0</v>
      </c>
      <c r="V44" s="30">
        <f>JRC_EU28_tipgn!V44-UK_tipgn!V44</f>
        <v>0</v>
      </c>
      <c r="W44" s="30">
        <f>JRC_EU28_tipgn!W44-UK_tipgn!W44</f>
        <v>0</v>
      </c>
      <c r="X44" s="30">
        <f>JRC_EU28_tipgn!X44-UK_tipgn!X44</f>
        <v>0</v>
      </c>
      <c r="Y44" s="30">
        <f>JRC_EU28_tipgn!Y44-UK_tipgn!Y44</f>
        <v>0</v>
      </c>
      <c r="Z44" s="30">
        <f>JRC_EU28_tipgn!Z44-UK_tipgn!Z44</f>
        <v>0</v>
      </c>
      <c r="AA44" s="30">
        <f>JRC_EU28_tipgn!AA44-UK_tipgn!AA44</f>
        <v>0</v>
      </c>
      <c r="AB44" s="30">
        <f>JRC_EU28_tipgn!AB44-UK_tipgn!AB44</f>
        <v>0</v>
      </c>
      <c r="AC44" s="30">
        <f>JRC_EU28_tipgn!AC44-UK_tipgn!AC44</f>
        <v>0</v>
      </c>
      <c r="AD44" s="30">
        <f>JRC_EU28_tipgn!AD44-UK_tipgn!AD44</f>
        <v>0</v>
      </c>
      <c r="AE44" s="30">
        <f>JRC_EU28_tipgn!AE44-UK_tipgn!AE44</f>
        <v>0</v>
      </c>
      <c r="AF44" s="30">
        <f>JRC_EU28_tipgn!AF44-UK_tipgn!AF44</f>
        <v>0</v>
      </c>
      <c r="AG44" s="30">
        <f>JRC_EU28_tipgn!AG44-UK_tipgn!AG44</f>
        <v>0</v>
      </c>
      <c r="AH44" s="30">
        <f>JRC_EU28_tipgn!AH44-UK_tipgn!AH44</f>
        <v>0</v>
      </c>
      <c r="AI44" s="30">
        <f>JRC_EU28_tipgn!AI44-UK_tipgn!AI44</f>
        <v>0</v>
      </c>
      <c r="AJ44" s="30">
        <f>JRC_EU28_tipgn!AJ44-UK_tipgn!AJ44</f>
        <v>0</v>
      </c>
      <c r="AK44" s="30">
        <f>JRC_EU28_tipgn!AK44-UK_tipgn!AK44</f>
        <v>0</v>
      </c>
      <c r="AL44" s="30">
        <f>JRC_EU28_tipgn!AL44-UK_tipgn!AL44</f>
        <v>0</v>
      </c>
      <c r="AM44" s="30">
        <f>JRC_EU28_tipgn!AM44-UK_tipgn!AM44</f>
        <v>0</v>
      </c>
      <c r="AN44" s="30">
        <f>JRC_EU28_tipgn!AN44-UK_tipgn!AN44</f>
        <v>0</v>
      </c>
      <c r="AO44" s="30">
        <f>JRC_EU28_tipgn!AO44-UK_tipgn!AO44</f>
        <v>0</v>
      </c>
      <c r="AP44" s="30">
        <f>JRC_EU28_tipgn!AP44-UK_tipgn!AP44</f>
        <v>0</v>
      </c>
      <c r="AQ44" s="30">
        <f>JRC_EU28_tipgn!AQ44-UK_tipgn!AQ44</f>
        <v>0</v>
      </c>
      <c r="AR44" s="30">
        <f>JRC_EU28_tipgn!AR44-UK_tipgn!AR44</f>
        <v>0</v>
      </c>
      <c r="AS44" s="30">
        <f>JRC_EU28_tipgn!AS44-UK_tipgn!AS44</f>
        <v>0</v>
      </c>
      <c r="AT44" s="30">
        <f>JRC_EU28_tipgn!AT44-UK_tipgn!AT44</f>
        <v>0</v>
      </c>
      <c r="AU44" s="30">
        <f>JRC_EU28_tipgn!AU44-UK_tipgn!AU44</f>
        <v>0</v>
      </c>
      <c r="AV44" s="30">
        <f>JRC_EU28_tipgn!AV44-UK_tipgn!AV44</f>
        <v>0</v>
      </c>
      <c r="AW44" s="30">
        <f>JRC_EU28_tipgn!AW44-UK_tipgn!AW44</f>
        <v>0</v>
      </c>
      <c r="AX44" s="30">
        <f>JRC_EU28_tipgn!AX44-UK_tipgn!AX44</f>
        <v>0</v>
      </c>
      <c r="AY44" s="30">
        <f>JRC_EU28_tipgn!AY44-UK_tipgn!AY44</f>
        <v>0</v>
      </c>
      <c r="AZ44" s="30">
        <f>JRC_EU28_tipgn!AZ44-UK_tipgn!AZ44</f>
        <v>0</v>
      </c>
      <c r="BA44" s="31">
        <f>JRC_EU28_tipgn!BA44-UK_tipgn!BA44</f>
        <v>0</v>
      </c>
    </row>
    <row r="45" spans="1:53" x14ac:dyDescent="0.25">
      <c r="A45" s="27" t="s">
        <v>294</v>
      </c>
      <c r="B45" s="28" t="s">
        <v>295</v>
      </c>
      <c r="C45" s="30">
        <f>JRC_EU28_tipgn!C45-UK_tipgn!C45</f>
        <v>0</v>
      </c>
      <c r="D45" s="30">
        <f>JRC_EU28_tipgn!D45-UK_tipgn!D45</f>
        <v>0</v>
      </c>
      <c r="E45" s="30">
        <f>JRC_EU28_tipgn!E45-UK_tipgn!E45</f>
        <v>0</v>
      </c>
      <c r="F45" s="30">
        <f>JRC_EU28_tipgn!F45-UK_tipgn!F45</f>
        <v>0</v>
      </c>
      <c r="G45" s="30">
        <f>JRC_EU28_tipgn!G45-UK_tipgn!G45</f>
        <v>0</v>
      </c>
      <c r="H45" s="30">
        <f>JRC_EU28_tipgn!H45-UK_tipgn!H45</f>
        <v>0</v>
      </c>
      <c r="I45" s="30">
        <f>JRC_EU28_tipgn!I45-UK_tipgn!I45</f>
        <v>0</v>
      </c>
      <c r="J45" s="30">
        <f>JRC_EU28_tipgn!J45-UK_tipgn!J45</f>
        <v>0</v>
      </c>
      <c r="K45" s="30">
        <f>JRC_EU28_tipgn!K45-UK_tipgn!K45</f>
        <v>0</v>
      </c>
      <c r="L45" s="30">
        <f>JRC_EU28_tipgn!L45-UK_tipgn!L45</f>
        <v>0</v>
      </c>
      <c r="M45" s="30">
        <f>JRC_EU28_tipgn!M45-UK_tipgn!M45</f>
        <v>0</v>
      </c>
      <c r="N45" s="30">
        <f>JRC_EU28_tipgn!N45-UK_tipgn!N45</f>
        <v>0</v>
      </c>
      <c r="O45" s="30">
        <f>JRC_EU28_tipgn!O45-UK_tipgn!O45</f>
        <v>0</v>
      </c>
      <c r="P45" s="30">
        <f>JRC_EU28_tipgn!P45-UK_tipgn!P45</f>
        <v>0</v>
      </c>
      <c r="Q45" s="30">
        <f>JRC_EU28_tipgn!Q45-UK_tipgn!Q45</f>
        <v>0</v>
      </c>
      <c r="R45" s="30">
        <f>JRC_EU28_tipgn!R45-UK_tipgn!R45</f>
        <v>0</v>
      </c>
      <c r="S45" s="30">
        <f>JRC_EU28_tipgn!S45-UK_tipgn!S45</f>
        <v>0</v>
      </c>
      <c r="T45" s="30">
        <f>JRC_EU28_tipgn!T45-UK_tipgn!T45</f>
        <v>0</v>
      </c>
      <c r="U45" s="30">
        <f>JRC_EU28_tipgn!U45-UK_tipgn!U45</f>
        <v>0</v>
      </c>
      <c r="V45" s="30">
        <f>JRC_EU28_tipgn!V45-UK_tipgn!V45</f>
        <v>0</v>
      </c>
      <c r="W45" s="30">
        <f>JRC_EU28_tipgn!W45-UK_tipgn!W45</f>
        <v>0</v>
      </c>
      <c r="X45" s="30">
        <f>JRC_EU28_tipgn!X45-UK_tipgn!X45</f>
        <v>0</v>
      </c>
      <c r="Y45" s="30">
        <f>JRC_EU28_tipgn!Y45-UK_tipgn!Y45</f>
        <v>0</v>
      </c>
      <c r="Z45" s="30">
        <f>JRC_EU28_tipgn!Z45-UK_tipgn!Z45</f>
        <v>0</v>
      </c>
      <c r="AA45" s="30">
        <f>JRC_EU28_tipgn!AA45-UK_tipgn!AA45</f>
        <v>0</v>
      </c>
      <c r="AB45" s="30">
        <f>JRC_EU28_tipgn!AB45-UK_tipgn!AB45</f>
        <v>0</v>
      </c>
      <c r="AC45" s="30">
        <f>JRC_EU28_tipgn!AC45-UK_tipgn!AC45</f>
        <v>0</v>
      </c>
      <c r="AD45" s="30">
        <f>JRC_EU28_tipgn!AD45-UK_tipgn!AD45</f>
        <v>0</v>
      </c>
      <c r="AE45" s="30">
        <f>JRC_EU28_tipgn!AE45-UK_tipgn!AE45</f>
        <v>0</v>
      </c>
      <c r="AF45" s="30">
        <f>JRC_EU28_tipgn!AF45-UK_tipgn!AF45</f>
        <v>0</v>
      </c>
      <c r="AG45" s="30">
        <f>JRC_EU28_tipgn!AG45-UK_tipgn!AG45</f>
        <v>0</v>
      </c>
      <c r="AH45" s="30">
        <f>JRC_EU28_tipgn!AH45-UK_tipgn!AH45</f>
        <v>0</v>
      </c>
      <c r="AI45" s="30">
        <f>JRC_EU28_tipgn!AI45-UK_tipgn!AI45</f>
        <v>0</v>
      </c>
      <c r="AJ45" s="30">
        <f>JRC_EU28_tipgn!AJ45-UK_tipgn!AJ45</f>
        <v>0</v>
      </c>
      <c r="AK45" s="30">
        <f>JRC_EU28_tipgn!AK45-UK_tipgn!AK45</f>
        <v>0</v>
      </c>
      <c r="AL45" s="30">
        <f>JRC_EU28_tipgn!AL45-UK_tipgn!AL45</f>
        <v>0</v>
      </c>
      <c r="AM45" s="30">
        <f>JRC_EU28_tipgn!AM45-UK_tipgn!AM45</f>
        <v>0</v>
      </c>
      <c r="AN45" s="30">
        <f>JRC_EU28_tipgn!AN45-UK_tipgn!AN45</f>
        <v>0</v>
      </c>
      <c r="AO45" s="30">
        <f>JRC_EU28_tipgn!AO45-UK_tipgn!AO45</f>
        <v>0</v>
      </c>
      <c r="AP45" s="30">
        <f>JRC_EU28_tipgn!AP45-UK_tipgn!AP45</f>
        <v>0</v>
      </c>
      <c r="AQ45" s="30">
        <f>JRC_EU28_tipgn!AQ45-UK_tipgn!AQ45</f>
        <v>0</v>
      </c>
      <c r="AR45" s="30">
        <f>JRC_EU28_tipgn!AR45-UK_tipgn!AR45</f>
        <v>0</v>
      </c>
      <c r="AS45" s="30">
        <f>JRC_EU28_tipgn!AS45-UK_tipgn!AS45</f>
        <v>0</v>
      </c>
      <c r="AT45" s="30">
        <f>JRC_EU28_tipgn!AT45-UK_tipgn!AT45</f>
        <v>0</v>
      </c>
      <c r="AU45" s="30">
        <f>JRC_EU28_tipgn!AU45-UK_tipgn!AU45</f>
        <v>0</v>
      </c>
      <c r="AV45" s="30">
        <f>JRC_EU28_tipgn!AV45-UK_tipgn!AV45</f>
        <v>0</v>
      </c>
      <c r="AW45" s="30">
        <f>JRC_EU28_tipgn!AW45-UK_tipgn!AW45</f>
        <v>0</v>
      </c>
      <c r="AX45" s="30">
        <f>JRC_EU28_tipgn!AX45-UK_tipgn!AX45</f>
        <v>0</v>
      </c>
      <c r="AY45" s="30">
        <f>JRC_EU28_tipgn!AY45-UK_tipgn!AY45</f>
        <v>0</v>
      </c>
      <c r="AZ45" s="30">
        <f>JRC_EU28_tipgn!AZ45-UK_tipgn!AZ45</f>
        <v>0</v>
      </c>
      <c r="BA45" s="31">
        <f>JRC_EU28_tipgn!BA45-UK_tipgn!BA45</f>
        <v>0</v>
      </c>
    </row>
    <row r="46" spans="1:53" x14ac:dyDescent="0.25">
      <c r="A46" s="32" t="s">
        <v>296</v>
      </c>
      <c r="B46" s="33" t="s">
        <v>297</v>
      </c>
      <c r="C46" s="35">
        <f>JRC_EU28_tipgn!C46-UK_tipgn!C46</f>
        <v>0</v>
      </c>
      <c r="D46" s="35">
        <f>JRC_EU28_tipgn!D46-UK_tipgn!D46</f>
        <v>0</v>
      </c>
      <c r="E46" s="35">
        <f>JRC_EU28_tipgn!E46-UK_tipgn!E46</f>
        <v>0</v>
      </c>
      <c r="F46" s="35">
        <f>JRC_EU28_tipgn!F46-UK_tipgn!F46</f>
        <v>0</v>
      </c>
      <c r="G46" s="35">
        <f>JRC_EU28_tipgn!G46-UK_tipgn!G46</f>
        <v>0</v>
      </c>
      <c r="H46" s="35">
        <f>JRC_EU28_tipgn!H46-UK_tipgn!H46</f>
        <v>0</v>
      </c>
      <c r="I46" s="35">
        <f>JRC_EU28_tipgn!I46-UK_tipgn!I46</f>
        <v>0</v>
      </c>
      <c r="J46" s="35">
        <f>JRC_EU28_tipgn!J46-UK_tipgn!J46</f>
        <v>0</v>
      </c>
      <c r="K46" s="35">
        <f>JRC_EU28_tipgn!K46-UK_tipgn!K46</f>
        <v>0</v>
      </c>
      <c r="L46" s="35">
        <f>JRC_EU28_tipgn!L46-UK_tipgn!L46</f>
        <v>0</v>
      </c>
      <c r="M46" s="35">
        <f>JRC_EU28_tipgn!M46-UK_tipgn!M46</f>
        <v>0</v>
      </c>
      <c r="N46" s="35">
        <f>JRC_EU28_tipgn!N46-UK_tipgn!N46</f>
        <v>0</v>
      </c>
      <c r="O46" s="35">
        <f>JRC_EU28_tipgn!O46-UK_tipgn!O46</f>
        <v>0</v>
      </c>
      <c r="P46" s="35">
        <f>JRC_EU28_tipgn!P46-UK_tipgn!P46</f>
        <v>0</v>
      </c>
      <c r="Q46" s="35">
        <f>JRC_EU28_tipgn!Q46-UK_tipgn!Q46</f>
        <v>0</v>
      </c>
      <c r="R46" s="35">
        <f>JRC_EU28_tipgn!R46-UK_tipgn!R46</f>
        <v>0</v>
      </c>
      <c r="S46" s="35">
        <f>JRC_EU28_tipgn!S46-UK_tipgn!S46</f>
        <v>0</v>
      </c>
      <c r="T46" s="35">
        <f>JRC_EU28_tipgn!T46-UK_tipgn!T46</f>
        <v>0</v>
      </c>
      <c r="U46" s="35">
        <f>JRC_EU28_tipgn!U46-UK_tipgn!U46</f>
        <v>0</v>
      </c>
      <c r="V46" s="35">
        <f>JRC_EU28_tipgn!V46-UK_tipgn!V46</f>
        <v>0</v>
      </c>
      <c r="W46" s="35">
        <f>JRC_EU28_tipgn!W46-UK_tipgn!W46</f>
        <v>0</v>
      </c>
      <c r="X46" s="35">
        <f>JRC_EU28_tipgn!X46-UK_tipgn!X46</f>
        <v>0</v>
      </c>
      <c r="Y46" s="35">
        <f>JRC_EU28_tipgn!Y46-UK_tipgn!Y46</f>
        <v>0</v>
      </c>
      <c r="Z46" s="35">
        <f>JRC_EU28_tipgn!Z46-UK_tipgn!Z46</f>
        <v>0</v>
      </c>
      <c r="AA46" s="35">
        <f>JRC_EU28_tipgn!AA46-UK_tipgn!AA46</f>
        <v>0</v>
      </c>
      <c r="AB46" s="35">
        <f>JRC_EU28_tipgn!AB46-UK_tipgn!AB46</f>
        <v>0</v>
      </c>
      <c r="AC46" s="35">
        <f>JRC_EU28_tipgn!AC46-UK_tipgn!AC46</f>
        <v>0</v>
      </c>
      <c r="AD46" s="35">
        <f>JRC_EU28_tipgn!AD46-UK_tipgn!AD46</f>
        <v>0</v>
      </c>
      <c r="AE46" s="35">
        <f>JRC_EU28_tipgn!AE46-UK_tipgn!AE46</f>
        <v>0</v>
      </c>
      <c r="AF46" s="35">
        <f>JRC_EU28_tipgn!AF46-UK_tipgn!AF46</f>
        <v>0</v>
      </c>
      <c r="AG46" s="35">
        <f>JRC_EU28_tipgn!AG46-UK_tipgn!AG46</f>
        <v>0</v>
      </c>
      <c r="AH46" s="35">
        <f>JRC_EU28_tipgn!AH46-UK_tipgn!AH46</f>
        <v>0</v>
      </c>
      <c r="AI46" s="35">
        <f>JRC_EU28_tipgn!AI46-UK_tipgn!AI46</f>
        <v>0</v>
      </c>
      <c r="AJ46" s="35">
        <f>JRC_EU28_tipgn!AJ46-UK_tipgn!AJ46</f>
        <v>0</v>
      </c>
      <c r="AK46" s="35">
        <f>JRC_EU28_tipgn!AK46-UK_tipgn!AK46</f>
        <v>0</v>
      </c>
      <c r="AL46" s="35">
        <f>JRC_EU28_tipgn!AL46-UK_tipgn!AL46</f>
        <v>0</v>
      </c>
      <c r="AM46" s="35">
        <f>JRC_EU28_tipgn!AM46-UK_tipgn!AM46</f>
        <v>0</v>
      </c>
      <c r="AN46" s="35">
        <f>JRC_EU28_tipgn!AN46-UK_tipgn!AN46</f>
        <v>0</v>
      </c>
      <c r="AO46" s="35">
        <f>JRC_EU28_tipgn!AO46-UK_tipgn!AO46</f>
        <v>0</v>
      </c>
      <c r="AP46" s="35">
        <f>JRC_EU28_tipgn!AP46-UK_tipgn!AP46</f>
        <v>0</v>
      </c>
      <c r="AQ46" s="35">
        <f>JRC_EU28_tipgn!AQ46-UK_tipgn!AQ46</f>
        <v>0</v>
      </c>
      <c r="AR46" s="35">
        <f>JRC_EU28_tipgn!AR46-UK_tipgn!AR46</f>
        <v>0</v>
      </c>
      <c r="AS46" s="35">
        <f>JRC_EU28_tipgn!AS46-UK_tipgn!AS46</f>
        <v>0</v>
      </c>
      <c r="AT46" s="35">
        <f>JRC_EU28_tipgn!AT46-UK_tipgn!AT46</f>
        <v>0</v>
      </c>
      <c r="AU46" s="35">
        <f>JRC_EU28_tipgn!AU46-UK_tipgn!AU46</f>
        <v>0</v>
      </c>
      <c r="AV46" s="35">
        <f>JRC_EU28_tipgn!AV46-UK_tipgn!AV46</f>
        <v>0</v>
      </c>
      <c r="AW46" s="35">
        <f>JRC_EU28_tipgn!AW46-UK_tipgn!AW46</f>
        <v>0</v>
      </c>
      <c r="AX46" s="35">
        <f>JRC_EU28_tipgn!AX46-UK_tipgn!AX46</f>
        <v>0</v>
      </c>
      <c r="AY46" s="35">
        <f>JRC_EU28_tipgn!AY46-UK_tipgn!AY46</f>
        <v>0</v>
      </c>
      <c r="AZ46" s="35">
        <f>JRC_EU28_tipgn!AZ46-UK_tipgn!AZ46</f>
        <v>0</v>
      </c>
      <c r="BA46" s="36">
        <f>JRC_EU28_tipgn!BA46-UK_tipgn!BA46</f>
        <v>0</v>
      </c>
    </row>
    <row r="47" spans="1:53" x14ac:dyDescent="0.25">
      <c r="A47" s="32" t="s">
        <v>9</v>
      </c>
      <c r="B47" s="33" t="s">
        <v>298</v>
      </c>
      <c r="C47" s="35">
        <f>JRC_EU28_tipgn!C47-UK_tipgn!C47</f>
        <v>0</v>
      </c>
      <c r="D47" s="35">
        <f>JRC_EU28_tipgn!D47-UK_tipgn!D47</f>
        <v>0</v>
      </c>
      <c r="E47" s="35">
        <f>JRC_EU28_tipgn!E47-UK_tipgn!E47</f>
        <v>0</v>
      </c>
      <c r="F47" s="35">
        <f>JRC_EU28_tipgn!F47-UK_tipgn!F47</f>
        <v>0</v>
      </c>
      <c r="G47" s="35">
        <f>JRC_EU28_tipgn!G47-UK_tipgn!G47</f>
        <v>0</v>
      </c>
      <c r="H47" s="35">
        <f>JRC_EU28_tipgn!H47-UK_tipgn!H47</f>
        <v>0</v>
      </c>
      <c r="I47" s="35">
        <f>JRC_EU28_tipgn!I47-UK_tipgn!I47</f>
        <v>0</v>
      </c>
      <c r="J47" s="35">
        <f>JRC_EU28_tipgn!J47-UK_tipgn!J47</f>
        <v>0</v>
      </c>
      <c r="K47" s="35">
        <f>JRC_EU28_tipgn!K47-UK_tipgn!K47</f>
        <v>0</v>
      </c>
      <c r="L47" s="35">
        <f>JRC_EU28_tipgn!L47-UK_tipgn!L47</f>
        <v>0</v>
      </c>
      <c r="M47" s="35">
        <f>JRC_EU28_tipgn!M47-UK_tipgn!M47</f>
        <v>0</v>
      </c>
      <c r="N47" s="35">
        <f>JRC_EU28_tipgn!N47-UK_tipgn!N47</f>
        <v>0</v>
      </c>
      <c r="O47" s="35">
        <f>JRC_EU28_tipgn!O47-UK_tipgn!O47</f>
        <v>0</v>
      </c>
      <c r="P47" s="35">
        <f>JRC_EU28_tipgn!P47-UK_tipgn!P47</f>
        <v>0</v>
      </c>
      <c r="Q47" s="35">
        <f>JRC_EU28_tipgn!Q47-UK_tipgn!Q47</f>
        <v>0</v>
      </c>
      <c r="R47" s="35">
        <f>JRC_EU28_tipgn!R47-UK_tipgn!R47</f>
        <v>0</v>
      </c>
      <c r="S47" s="35">
        <f>JRC_EU28_tipgn!S47-UK_tipgn!S47</f>
        <v>0</v>
      </c>
      <c r="T47" s="35">
        <f>JRC_EU28_tipgn!T47-UK_tipgn!T47</f>
        <v>0</v>
      </c>
      <c r="U47" s="35">
        <f>JRC_EU28_tipgn!U47-UK_tipgn!U47</f>
        <v>0</v>
      </c>
      <c r="V47" s="35">
        <f>JRC_EU28_tipgn!V47-UK_tipgn!V47</f>
        <v>0</v>
      </c>
      <c r="W47" s="35">
        <f>JRC_EU28_tipgn!W47-UK_tipgn!W47</f>
        <v>0</v>
      </c>
      <c r="X47" s="35">
        <f>JRC_EU28_tipgn!X47-UK_tipgn!X47</f>
        <v>0</v>
      </c>
      <c r="Y47" s="35">
        <f>JRC_EU28_tipgn!Y47-UK_tipgn!Y47</f>
        <v>0</v>
      </c>
      <c r="Z47" s="35">
        <f>JRC_EU28_tipgn!Z47-UK_tipgn!Z47</f>
        <v>0</v>
      </c>
      <c r="AA47" s="35">
        <f>JRC_EU28_tipgn!AA47-UK_tipgn!AA47</f>
        <v>0</v>
      </c>
      <c r="AB47" s="35">
        <f>JRC_EU28_tipgn!AB47-UK_tipgn!AB47</f>
        <v>0</v>
      </c>
      <c r="AC47" s="35">
        <f>JRC_EU28_tipgn!AC47-UK_tipgn!AC47</f>
        <v>0</v>
      </c>
      <c r="AD47" s="35">
        <f>JRC_EU28_tipgn!AD47-UK_tipgn!AD47</f>
        <v>0</v>
      </c>
      <c r="AE47" s="35">
        <f>JRC_EU28_tipgn!AE47-UK_tipgn!AE47</f>
        <v>0</v>
      </c>
      <c r="AF47" s="35">
        <f>JRC_EU28_tipgn!AF47-UK_tipgn!AF47</f>
        <v>0</v>
      </c>
      <c r="AG47" s="35">
        <f>JRC_EU28_tipgn!AG47-UK_tipgn!AG47</f>
        <v>0</v>
      </c>
      <c r="AH47" s="35">
        <f>JRC_EU28_tipgn!AH47-UK_tipgn!AH47</f>
        <v>0</v>
      </c>
      <c r="AI47" s="35">
        <f>JRC_EU28_tipgn!AI47-UK_tipgn!AI47</f>
        <v>0</v>
      </c>
      <c r="AJ47" s="35">
        <f>JRC_EU28_tipgn!AJ47-UK_tipgn!AJ47</f>
        <v>0</v>
      </c>
      <c r="AK47" s="35">
        <f>JRC_EU28_tipgn!AK47-UK_tipgn!AK47</f>
        <v>0</v>
      </c>
      <c r="AL47" s="35">
        <f>JRC_EU28_tipgn!AL47-UK_tipgn!AL47</f>
        <v>0</v>
      </c>
      <c r="AM47" s="35">
        <f>JRC_EU28_tipgn!AM47-UK_tipgn!AM47</f>
        <v>0</v>
      </c>
      <c r="AN47" s="35">
        <f>JRC_EU28_tipgn!AN47-UK_tipgn!AN47</f>
        <v>0</v>
      </c>
      <c r="AO47" s="35">
        <f>JRC_EU28_tipgn!AO47-UK_tipgn!AO47</f>
        <v>0</v>
      </c>
      <c r="AP47" s="35">
        <f>JRC_EU28_tipgn!AP47-UK_tipgn!AP47</f>
        <v>0</v>
      </c>
      <c r="AQ47" s="35">
        <f>JRC_EU28_tipgn!AQ47-UK_tipgn!AQ47</f>
        <v>0</v>
      </c>
      <c r="AR47" s="35">
        <f>JRC_EU28_tipgn!AR47-UK_tipgn!AR47</f>
        <v>0</v>
      </c>
      <c r="AS47" s="35">
        <f>JRC_EU28_tipgn!AS47-UK_tipgn!AS47</f>
        <v>0</v>
      </c>
      <c r="AT47" s="35">
        <f>JRC_EU28_tipgn!AT47-UK_tipgn!AT47</f>
        <v>0</v>
      </c>
      <c r="AU47" s="35">
        <f>JRC_EU28_tipgn!AU47-UK_tipgn!AU47</f>
        <v>0</v>
      </c>
      <c r="AV47" s="35">
        <f>JRC_EU28_tipgn!AV47-UK_tipgn!AV47</f>
        <v>0</v>
      </c>
      <c r="AW47" s="35">
        <f>JRC_EU28_tipgn!AW47-UK_tipgn!AW47</f>
        <v>0</v>
      </c>
      <c r="AX47" s="35">
        <f>JRC_EU28_tipgn!AX47-UK_tipgn!AX47</f>
        <v>0</v>
      </c>
      <c r="AY47" s="35">
        <f>JRC_EU28_tipgn!AY47-UK_tipgn!AY47</f>
        <v>0</v>
      </c>
      <c r="AZ47" s="35">
        <f>JRC_EU28_tipgn!AZ47-UK_tipgn!AZ47</f>
        <v>0</v>
      </c>
      <c r="BA47" s="36">
        <f>JRC_EU28_tipgn!BA47-UK_tipgn!BA47</f>
        <v>0</v>
      </c>
    </row>
    <row r="48" spans="1:53" x14ac:dyDescent="0.25">
      <c r="A48" s="32" t="s">
        <v>35</v>
      </c>
      <c r="B48" s="33" t="s">
        <v>299</v>
      </c>
      <c r="C48" s="35">
        <f>JRC_EU28_tipgn!C48-UK_tipgn!C48</f>
        <v>0</v>
      </c>
      <c r="D48" s="35">
        <f>JRC_EU28_tipgn!D48-UK_tipgn!D48</f>
        <v>0</v>
      </c>
      <c r="E48" s="35">
        <f>JRC_EU28_tipgn!E48-UK_tipgn!E48</f>
        <v>0</v>
      </c>
      <c r="F48" s="35">
        <f>JRC_EU28_tipgn!F48-UK_tipgn!F48</f>
        <v>0</v>
      </c>
      <c r="G48" s="35">
        <f>JRC_EU28_tipgn!G48-UK_tipgn!G48</f>
        <v>0</v>
      </c>
      <c r="H48" s="35">
        <f>JRC_EU28_tipgn!H48-UK_tipgn!H48</f>
        <v>0</v>
      </c>
      <c r="I48" s="35">
        <f>JRC_EU28_tipgn!I48-UK_tipgn!I48</f>
        <v>0</v>
      </c>
      <c r="J48" s="35">
        <f>JRC_EU28_tipgn!J48-UK_tipgn!J48</f>
        <v>0</v>
      </c>
      <c r="K48" s="35">
        <f>JRC_EU28_tipgn!K48-UK_tipgn!K48</f>
        <v>0</v>
      </c>
      <c r="L48" s="35">
        <f>JRC_EU28_tipgn!L48-UK_tipgn!L48</f>
        <v>0</v>
      </c>
      <c r="M48" s="35">
        <f>JRC_EU28_tipgn!M48-UK_tipgn!M48</f>
        <v>0</v>
      </c>
      <c r="N48" s="35">
        <f>JRC_EU28_tipgn!N48-UK_tipgn!N48</f>
        <v>0</v>
      </c>
      <c r="O48" s="35">
        <f>JRC_EU28_tipgn!O48-UK_tipgn!O48</f>
        <v>0</v>
      </c>
      <c r="P48" s="35">
        <f>JRC_EU28_tipgn!P48-UK_tipgn!P48</f>
        <v>0</v>
      </c>
      <c r="Q48" s="35">
        <f>JRC_EU28_tipgn!Q48-UK_tipgn!Q48</f>
        <v>0</v>
      </c>
      <c r="R48" s="35">
        <f>JRC_EU28_tipgn!R48-UK_tipgn!R48</f>
        <v>0</v>
      </c>
      <c r="S48" s="35">
        <f>JRC_EU28_tipgn!S48-UK_tipgn!S48</f>
        <v>0</v>
      </c>
      <c r="T48" s="35">
        <f>JRC_EU28_tipgn!T48-UK_tipgn!T48</f>
        <v>0</v>
      </c>
      <c r="U48" s="35">
        <f>JRC_EU28_tipgn!U48-UK_tipgn!U48</f>
        <v>0</v>
      </c>
      <c r="V48" s="35">
        <f>JRC_EU28_tipgn!V48-UK_tipgn!V48</f>
        <v>0</v>
      </c>
      <c r="W48" s="35">
        <f>JRC_EU28_tipgn!W48-UK_tipgn!W48</f>
        <v>0</v>
      </c>
      <c r="X48" s="35">
        <f>JRC_EU28_tipgn!X48-UK_tipgn!X48</f>
        <v>0</v>
      </c>
      <c r="Y48" s="35">
        <f>JRC_EU28_tipgn!Y48-UK_tipgn!Y48</f>
        <v>0</v>
      </c>
      <c r="Z48" s="35">
        <f>JRC_EU28_tipgn!Z48-UK_tipgn!Z48</f>
        <v>0</v>
      </c>
      <c r="AA48" s="35">
        <f>JRC_EU28_tipgn!AA48-UK_tipgn!AA48</f>
        <v>0</v>
      </c>
      <c r="AB48" s="35">
        <f>JRC_EU28_tipgn!AB48-UK_tipgn!AB48</f>
        <v>0</v>
      </c>
      <c r="AC48" s="35">
        <f>JRC_EU28_tipgn!AC48-UK_tipgn!AC48</f>
        <v>0</v>
      </c>
      <c r="AD48" s="35">
        <f>JRC_EU28_tipgn!AD48-UK_tipgn!AD48</f>
        <v>0</v>
      </c>
      <c r="AE48" s="35">
        <f>JRC_EU28_tipgn!AE48-UK_tipgn!AE48</f>
        <v>0</v>
      </c>
      <c r="AF48" s="35">
        <f>JRC_EU28_tipgn!AF48-UK_tipgn!AF48</f>
        <v>0</v>
      </c>
      <c r="AG48" s="35">
        <f>JRC_EU28_tipgn!AG48-UK_tipgn!AG48</f>
        <v>0</v>
      </c>
      <c r="AH48" s="35">
        <f>JRC_EU28_tipgn!AH48-UK_tipgn!AH48</f>
        <v>0</v>
      </c>
      <c r="AI48" s="35">
        <f>JRC_EU28_tipgn!AI48-UK_tipgn!AI48</f>
        <v>0</v>
      </c>
      <c r="AJ48" s="35">
        <f>JRC_EU28_tipgn!AJ48-UK_tipgn!AJ48</f>
        <v>0</v>
      </c>
      <c r="AK48" s="35">
        <f>JRC_EU28_tipgn!AK48-UK_tipgn!AK48</f>
        <v>0</v>
      </c>
      <c r="AL48" s="35">
        <f>JRC_EU28_tipgn!AL48-UK_tipgn!AL48</f>
        <v>0</v>
      </c>
      <c r="AM48" s="35">
        <f>JRC_EU28_tipgn!AM48-UK_tipgn!AM48</f>
        <v>0</v>
      </c>
      <c r="AN48" s="35">
        <f>JRC_EU28_tipgn!AN48-UK_tipgn!AN48</f>
        <v>0</v>
      </c>
      <c r="AO48" s="35">
        <f>JRC_EU28_tipgn!AO48-UK_tipgn!AO48</f>
        <v>0</v>
      </c>
      <c r="AP48" s="35">
        <f>JRC_EU28_tipgn!AP48-UK_tipgn!AP48</f>
        <v>0</v>
      </c>
      <c r="AQ48" s="35">
        <f>JRC_EU28_tipgn!AQ48-UK_tipgn!AQ48</f>
        <v>0</v>
      </c>
      <c r="AR48" s="35">
        <f>JRC_EU28_tipgn!AR48-UK_tipgn!AR48</f>
        <v>0</v>
      </c>
      <c r="AS48" s="35">
        <f>JRC_EU28_tipgn!AS48-UK_tipgn!AS48</f>
        <v>0</v>
      </c>
      <c r="AT48" s="35">
        <f>JRC_EU28_tipgn!AT48-UK_tipgn!AT48</f>
        <v>0</v>
      </c>
      <c r="AU48" s="35">
        <f>JRC_EU28_tipgn!AU48-UK_tipgn!AU48</f>
        <v>0</v>
      </c>
      <c r="AV48" s="35">
        <f>JRC_EU28_tipgn!AV48-UK_tipgn!AV48</f>
        <v>0</v>
      </c>
      <c r="AW48" s="35">
        <f>JRC_EU28_tipgn!AW48-UK_tipgn!AW48</f>
        <v>0</v>
      </c>
      <c r="AX48" s="35">
        <f>JRC_EU28_tipgn!AX48-UK_tipgn!AX48</f>
        <v>0</v>
      </c>
      <c r="AY48" s="35">
        <f>JRC_EU28_tipgn!AY48-UK_tipgn!AY48</f>
        <v>0</v>
      </c>
      <c r="AZ48" s="35">
        <f>JRC_EU28_tipgn!AZ48-UK_tipgn!AZ48</f>
        <v>0</v>
      </c>
      <c r="BA48" s="36">
        <f>JRC_EU28_tipgn!BA48-UK_tipgn!BA48</f>
        <v>0</v>
      </c>
    </row>
    <row r="49" spans="1:53" x14ac:dyDescent="0.25">
      <c r="A49" s="32" t="s">
        <v>10</v>
      </c>
      <c r="B49" s="33" t="s">
        <v>300</v>
      </c>
      <c r="C49" s="35">
        <f>JRC_EU28_tipgn!C49-UK_tipgn!C49</f>
        <v>0</v>
      </c>
      <c r="D49" s="35">
        <f>JRC_EU28_tipgn!D49-UK_tipgn!D49</f>
        <v>0</v>
      </c>
      <c r="E49" s="35">
        <f>JRC_EU28_tipgn!E49-UK_tipgn!E49</f>
        <v>0</v>
      </c>
      <c r="F49" s="35">
        <f>JRC_EU28_tipgn!F49-UK_tipgn!F49</f>
        <v>0</v>
      </c>
      <c r="G49" s="35">
        <f>JRC_EU28_tipgn!G49-UK_tipgn!G49</f>
        <v>0</v>
      </c>
      <c r="H49" s="35">
        <f>JRC_EU28_tipgn!H49-UK_tipgn!H49</f>
        <v>0</v>
      </c>
      <c r="I49" s="35">
        <f>JRC_EU28_tipgn!I49-UK_tipgn!I49</f>
        <v>0</v>
      </c>
      <c r="J49" s="35">
        <f>JRC_EU28_tipgn!J49-UK_tipgn!J49</f>
        <v>0</v>
      </c>
      <c r="K49" s="35">
        <f>JRC_EU28_tipgn!K49-UK_tipgn!K49</f>
        <v>0</v>
      </c>
      <c r="L49" s="35">
        <f>JRC_EU28_tipgn!L49-UK_tipgn!L49</f>
        <v>0</v>
      </c>
      <c r="M49" s="35">
        <f>JRC_EU28_tipgn!M49-UK_tipgn!M49</f>
        <v>0</v>
      </c>
      <c r="N49" s="35">
        <f>JRC_EU28_tipgn!N49-UK_tipgn!N49</f>
        <v>0</v>
      </c>
      <c r="O49" s="35">
        <f>JRC_EU28_tipgn!O49-UK_tipgn!O49</f>
        <v>0</v>
      </c>
      <c r="P49" s="35">
        <f>JRC_EU28_tipgn!P49-UK_tipgn!P49</f>
        <v>0</v>
      </c>
      <c r="Q49" s="35">
        <f>JRC_EU28_tipgn!Q49-UK_tipgn!Q49</f>
        <v>0</v>
      </c>
      <c r="R49" s="35">
        <f>JRC_EU28_tipgn!R49-UK_tipgn!R49</f>
        <v>0</v>
      </c>
      <c r="S49" s="35">
        <f>JRC_EU28_tipgn!S49-UK_tipgn!S49</f>
        <v>0</v>
      </c>
      <c r="T49" s="35">
        <f>JRC_EU28_tipgn!T49-UK_tipgn!T49</f>
        <v>0</v>
      </c>
      <c r="U49" s="35">
        <f>JRC_EU28_tipgn!U49-UK_tipgn!U49</f>
        <v>0</v>
      </c>
      <c r="V49" s="35">
        <f>JRC_EU28_tipgn!V49-UK_tipgn!V49</f>
        <v>0</v>
      </c>
      <c r="W49" s="35">
        <f>JRC_EU28_tipgn!W49-UK_tipgn!W49</f>
        <v>0</v>
      </c>
      <c r="X49" s="35">
        <f>JRC_EU28_tipgn!X49-UK_tipgn!X49</f>
        <v>0</v>
      </c>
      <c r="Y49" s="35">
        <f>JRC_EU28_tipgn!Y49-UK_tipgn!Y49</f>
        <v>0</v>
      </c>
      <c r="Z49" s="35">
        <f>JRC_EU28_tipgn!Z49-UK_tipgn!Z49</f>
        <v>0</v>
      </c>
      <c r="AA49" s="35">
        <f>JRC_EU28_tipgn!AA49-UK_tipgn!AA49</f>
        <v>0</v>
      </c>
      <c r="AB49" s="35">
        <f>JRC_EU28_tipgn!AB49-UK_tipgn!AB49</f>
        <v>0</v>
      </c>
      <c r="AC49" s="35">
        <f>JRC_EU28_tipgn!AC49-UK_tipgn!AC49</f>
        <v>0</v>
      </c>
      <c r="AD49" s="35">
        <f>JRC_EU28_tipgn!AD49-UK_tipgn!AD49</f>
        <v>0</v>
      </c>
      <c r="AE49" s="35">
        <f>JRC_EU28_tipgn!AE49-UK_tipgn!AE49</f>
        <v>0</v>
      </c>
      <c r="AF49" s="35">
        <f>JRC_EU28_tipgn!AF49-UK_tipgn!AF49</f>
        <v>0</v>
      </c>
      <c r="AG49" s="35">
        <f>JRC_EU28_tipgn!AG49-UK_tipgn!AG49</f>
        <v>0</v>
      </c>
      <c r="AH49" s="35">
        <f>JRC_EU28_tipgn!AH49-UK_tipgn!AH49</f>
        <v>0</v>
      </c>
      <c r="AI49" s="35">
        <f>JRC_EU28_tipgn!AI49-UK_tipgn!AI49</f>
        <v>0</v>
      </c>
      <c r="AJ49" s="35">
        <f>JRC_EU28_tipgn!AJ49-UK_tipgn!AJ49</f>
        <v>0</v>
      </c>
      <c r="AK49" s="35">
        <f>JRC_EU28_tipgn!AK49-UK_tipgn!AK49</f>
        <v>0</v>
      </c>
      <c r="AL49" s="35">
        <f>JRC_EU28_tipgn!AL49-UK_tipgn!AL49</f>
        <v>0</v>
      </c>
      <c r="AM49" s="35">
        <f>JRC_EU28_tipgn!AM49-UK_tipgn!AM49</f>
        <v>0</v>
      </c>
      <c r="AN49" s="35">
        <f>JRC_EU28_tipgn!AN49-UK_tipgn!AN49</f>
        <v>0</v>
      </c>
      <c r="AO49" s="35">
        <f>JRC_EU28_tipgn!AO49-UK_tipgn!AO49</f>
        <v>0</v>
      </c>
      <c r="AP49" s="35">
        <f>JRC_EU28_tipgn!AP49-UK_tipgn!AP49</f>
        <v>0</v>
      </c>
      <c r="AQ49" s="35">
        <f>JRC_EU28_tipgn!AQ49-UK_tipgn!AQ49</f>
        <v>0</v>
      </c>
      <c r="AR49" s="35">
        <f>JRC_EU28_tipgn!AR49-UK_tipgn!AR49</f>
        <v>0</v>
      </c>
      <c r="AS49" s="35">
        <f>JRC_EU28_tipgn!AS49-UK_tipgn!AS49</f>
        <v>0</v>
      </c>
      <c r="AT49" s="35">
        <f>JRC_EU28_tipgn!AT49-UK_tipgn!AT49</f>
        <v>0</v>
      </c>
      <c r="AU49" s="35">
        <f>JRC_EU28_tipgn!AU49-UK_tipgn!AU49</f>
        <v>0</v>
      </c>
      <c r="AV49" s="35">
        <f>JRC_EU28_tipgn!AV49-UK_tipgn!AV49</f>
        <v>0</v>
      </c>
      <c r="AW49" s="35">
        <f>JRC_EU28_tipgn!AW49-UK_tipgn!AW49</f>
        <v>0</v>
      </c>
      <c r="AX49" s="35">
        <f>JRC_EU28_tipgn!AX49-UK_tipgn!AX49</f>
        <v>0</v>
      </c>
      <c r="AY49" s="35">
        <f>JRC_EU28_tipgn!AY49-UK_tipgn!AY49</f>
        <v>0</v>
      </c>
      <c r="AZ49" s="35">
        <f>JRC_EU28_tipgn!AZ49-UK_tipgn!AZ49</f>
        <v>0</v>
      </c>
      <c r="BA49" s="36">
        <f>JRC_EU28_tipgn!BA49-UK_tipgn!BA49</f>
        <v>0</v>
      </c>
    </row>
    <row r="50" spans="1:53" x14ac:dyDescent="0.25">
      <c r="A50" s="32" t="s">
        <v>301</v>
      </c>
      <c r="B50" s="33" t="s">
        <v>302</v>
      </c>
      <c r="C50" s="35">
        <f>JRC_EU28_tipgn!C50-UK_tipgn!C50</f>
        <v>0</v>
      </c>
      <c r="D50" s="35">
        <f>JRC_EU28_tipgn!D50-UK_tipgn!D50</f>
        <v>0</v>
      </c>
      <c r="E50" s="35">
        <f>JRC_EU28_tipgn!E50-UK_tipgn!E50</f>
        <v>0</v>
      </c>
      <c r="F50" s="35">
        <f>JRC_EU28_tipgn!F50-UK_tipgn!F50</f>
        <v>0</v>
      </c>
      <c r="G50" s="35">
        <f>JRC_EU28_tipgn!G50-UK_tipgn!G50</f>
        <v>0</v>
      </c>
      <c r="H50" s="35">
        <f>JRC_EU28_tipgn!H50-UK_tipgn!H50</f>
        <v>0</v>
      </c>
      <c r="I50" s="35">
        <f>JRC_EU28_tipgn!I50-UK_tipgn!I50</f>
        <v>0</v>
      </c>
      <c r="J50" s="35">
        <f>JRC_EU28_tipgn!J50-UK_tipgn!J50</f>
        <v>0</v>
      </c>
      <c r="K50" s="35">
        <f>JRC_EU28_tipgn!K50-UK_tipgn!K50</f>
        <v>0</v>
      </c>
      <c r="L50" s="35">
        <f>JRC_EU28_tipgn!L50-UK_tipgn!L50</f>
        <v>0</v>
      </c>
      <c r="M50" s="35">
        <f>JRC_EU28_tipgn!M50-UK_tipgn!M50</f>
        <v>0</v>
      </c>
      <c r="N50" s="35">
        <f>JRC_EU28_tipgn!N50-UK_tipgn!N50</f>
        <v>0</v>
      </c>
      <c r="O50" s="35">
        <f>JRC_EU28_tipgn!O50-UK_tipgn!O50</f>
        <v>0</v>
      </c>
      <c r="P50" s="35">
        <f>JRC_EU28_tipgn!P50-UK_tipgn!P50</f>
        <v>0</v>
      </c>
      <c r="Q50" s="35">
        <f>JRC_EU28_tipgn!Q50-UK_tipgn!Q50</f>
        <v>0</v>
      </c>
      <c r="R50" s="35">
        <f>JRC_EU28_tipgn!R50-UK_tipgn!R50</f>
        <v>0</v>
      </c>
      <c r="S50" s="35">
        <f>JRC_EU28_tipgn!S50-UK_tipgn!S50</f>
        <v>0</v>
      </c>
      <c r="T50" s="35">
        <f>JRC_EU28_tipgn!T50-UK_tipgn!T50</f>
        <v>0</v>
      </c>
      <c r="U50" s="35">
        <f>JRC_EU28_tipgn!U50-UK_tipgn!U50</f>
        <v>0</v>
      </c>
      <c r="V50" s="35">
        <f>JRC_EU28_tipgn!V50-UK_tipgn!V50</f>
        <v>0</v>
      </c>
      <c r="W50" s="35">
        <f>JRC_EU28_tipgn!W50-UK_tipgn!W50</f>
        <v>0</v>
      </c>
      <c r="X50" s="35">
        <f>JRC_EU28_tipgn!X50-UK_tipgn!X50</f>
        <v>0</v>
      </c>
      <c r="Y50" s="35">
        <f>JRC_EU28_tipgn!Y50-UK_tipgn!Y50</f>
        <v>0</v>
      </c>
      <c r="Z50" s="35">
        <f>JRC_EU28_tipgn!Z50-UK_tipgn!Z50</f>
        <v>0</v>
      </c>
      <c r="AA50" s="35">
        <f>JRC_EU28_tipgn!AA50-UK_tipgn!AA50</f>
        <v>0</v>
      </c>
      <c r="AB50" s="35">
        <f>JRC_EU28_tipgn!AB50-UK_tipgn!AB50</f>
        <v>0</v>
      </c>
      <c r="AC50" s="35">
        <f>JRC_EU28_tipgn!AC50-UK_tipgn!AC50</f>
        <v>0</v>
      </c>
      <c r="AD50" s="35">
        <f>JRC_EU28_tipgn!AD50-UK_tipgn!AD50</f>
        <v>0</v>
      </c>
      <c r="AE50" s="35">
        <f>JRC_EU28_tipgn!AE50-UK_tipgn!AE50</f>
        <v>0</v>
      </c>
      <c r="AF50" s="35">
        <f>JRC_EU28_tipgn!AF50-UK_tipgn!AF50</f>
        <v>0</v>
      </c>
      <c r="AG50" s="35">
        <f>JRC_EU28_tipgn!AG50-UK_tipgn!AG50</f>
        <v>0</v>
      </c>
      <c r="AH50" s="35">
        <f>JRC_EU28_tipgn!AH50-UK_tipgn!AH50</f>
        <v>0</v>
      </c>
      <c r="AI50" s="35">
        <f>JRC_EU28_tipgn!AI50-UK_tipgn!AI50</f>
        <v>0</v>
      </c>
      <c r="AJ50" s="35">
        <f>JRC_EU28_tipgn!AJ50-UK_tipgn!AJ50</f>
        <v>0</v>
      </c>
      <c r="AK50" s="35">
        <f>JRC_EU28_tipgn!AK50-UK_tipgn!AK50</f>
        <v>0</v>
      </c>
      <c r="AL50" s="35">
        <f>JRC_EU28_tipgn!AL50-UK_tipgn!AL50</f>
        <v>0</v>
      </c>
      <c r="AM50" s="35">
        <f>JRC_EU28_tipgn!AM50-UK_tipgn!AM50</f>
        <v>0</v>
      </c>
      <c r="AN50" s="35">
        <f>JRC_EU28_tipgn!AN50-UK_tipgn!AN50</f>
        <v>0</v>
      </c>
      <c r="AO50" s="35">
        <f>JRC_EU28_tipgn!AO50-UK_tipgn!AO50</f>
        <v>0</v>
      </c>
      <c r="AP50" s="35">
        <f>JRC_EU28_tipgn!AP50-UK_tipgn!AP50</f>
        <v>0</v>
      </c>
      <c r="AQ50" s="35">
        <f>JRC_EU28_tipgn!AQ50-UK_tipgn!AQ50</f>
        <v>0</v>
      </c>
      <c r="AR50" s="35">
        <f>JRC_EU28_tipgn!AR50-UK_tipgn!AR50</f>
        <v>0</v>
      </c>
      <c r="AS50" s="35">
        <f>JRC_EU28_tipgn!AS50-UK_tipgn!AS50</f>
        <v>0</v>
      </c>
      <c r="AT50" s="35">
        <f>JRC_EU28_tipgn!AT50-UK_tipgn!AT50</f>
        <v>0</v>
      </c>
      <c r="AU50" s="35">
        <f>JRC_EU28_tipgn!AU50-UK_tipgn!AU50</f>
        <v>0</v>
      </c>
      <c r="AV50" s="35">
        <f>JRC_EU28_tipgn!AV50-UK_tipgn!AV50</f>
        <v>0</v>
      </c>
      <c r="AW50" s="35">
        <f>JRC_EU28_tipgn!AW50-UK_tipgn!AW50</f>
        <v>0</v>
      </c>
      <c r="AX50" s="35">
        <f>JRC_EU28_tipgn!AX50-UK_tipgn!AX50</f>
        <v>0</v>
      </c>
      <c r="AY50" s="35">
        <f>JRC_EU28_tipgn!AY50-UK_tipgn!AY50</f>
        <v>0</v>
      </c>
      <c r="AZ50" s="35">
        <f>JRC_EU28_tipgn!AZ50-UK_tipgn!AZ50</f>
        <v>0</v>
      </c>
      <c r="BA50" s="36">
        <f>JRC_EU28_tipgn!BA50-UK_tipgn!BA50</f>
        <v>0</v>
      </c>
    </row>
    <row r="51" spans="1:53" x14ac:dyDescent="0.25">
      <c r="A51" s="32" t="s">
        <v>303</v>
      </c>
      <c r="B51" s="33" t="s">
        <v>304</v>
      </c>
      <c r="C51" s="35">
        <f>JRC_EU28_tipgn!C51-UK_tipgn!C51</f>
        <v>0</v>
      </c>
      <c r="D51" s="35">
        <f>JRC_EU28_tipgn!D51-UK_tipgn!D51</f>
        <v>0</v>
      </c>
      <c r="E51" s="35">
        <f>JRC_EU28_tipgn!E51-UK_tipgn!E51</f>
        <v>0</v>
      </c>
      <c r="F51" s="35">
        <f>JRC_EU28_tipgn!F51-UK_tipgn!F51</f>
        <v>0</v>
      </c>
      <c r="G51" s="35">
        <f>JRC_EU28_tipgn!G51-UK_tipgn!G51</f>
        <v>0</v>
      </c>
      <c r="H51" s="35">
        <f>JRC_EU28_tipgn!H51-UK_tipgn!H51</f>
        <v>0</v>
      </c>
      <c r="I51" s="35">
        <f>JRC_EU28_tipgn!I51-UK_tipgn!I51</f>
        <v>0</v>
      </c>
      <c r="J51" s="35">
        <f>JRC_EU28_tipgn!J51-UK_tipgn!J51</f>
        <v>0</v>
      </c>
      <c r="K51" s="35">
        <f>JRC_EU28_tipgn!K51-UK_tipgn!K51</f>
        <v>0</v>
      </c>
      <c r="L51" s="35">
        <f>JRC_EU28_tipgn!L51-UK_tipgn!L51</f>
        <v>0</v>
      </c>
      <c r="M51" s="35">
        <f>JRC_EU28_tipgn!M51-UK_tipgn!M51</f>
        <v>0</v>
      </c>
      <c r="N51" s="35">
        <f>JRC_EU28_tipgn!N51-UK_tipgn!N51</f>
        <v>0</v>
      </c>
      <c r="O51" s="35">
        <f>JRC_EU28_tipgn!O51-UK_tipgn!O51</f>
        <v>0</v>
      </c>
      <c r="P51" s="35">
        <f>JRC_EU28_tipgn!P51-UK_tipgn!P51</f>
        <v>0</v>
      </c>
      <c r="Q51" s="35">
        <f>JRC_EU28_tipgn!Q51-UK_tipgn!Q51</f>
        <v>0</v>
      </c>
      <c r="R51" s="35">
        <f>JRC_EU28_tipgn!R51-UK_tipgn!R51</f>
        <v>0</v>
      </c>
      <c r="S51" s="35">
        <f>JRC_EU28_tipgn!S51-UK_tipgn!S51</f>
        <v>0</v>
      </c>
      <c r="T51" s="35">
        <f>JRC_EU28_tipgn!T51-UK_tipgn!T51</f>
        <v>0</v>
      </c>
      <c r="U51" s="35">
        <f>JRC_EU28_tipgn!U51-UK_tipgn!U51</f>
        <v>0</v>
      </c>
      <c r="V51" s="35">
        <f>JRC_EU28_tipgn!V51-UK_tipgn!V51</f>
        <v>0</v>
      </c>
      <c r="W51" s="35">
        <f>JRC_EU28_tipgn!W51-UK_tipgn!W51</f>
        <v>0</v>
      </c>
      <c r="X51" s="35">
        <f>JRC_EU28_tipgn!X51-UK_tipgn!X51</f>
        <v>0</v>
      </c>
      <c r="Y51" s="35">
        <f>JRC_EU28_tipgn!Y51-UK_tipgn!Y51</f>
        <v>0</v>
      </c>
      <c r="Z51" s="35">
        <f>JRC_EU28_tipgn!Z51-UK_tipgn!Z51</f>
        <v>0</v>
      </c>
      <c r="AA51" s="35">
        <f>JRC_EU28_tipgn!AA51-UK_tipgn!AA51</f>
        <v>0</v>
      </c>
      <c r="AB51" s="35">
        <f>JRC_EU28_tipgn!AB51-UK_tipgn!AB51</f>
        <v>0</v>
      </c>
      <c r="AC51" s="35">
        <f>JRC_EU28_tipgn!AC51-UK_tipgn!AC51</f>
        <v>0</v>
      </c>
      <c r="AD51" s="35">
        <f>JRC_EU28_tipgn!AD51-UK_tipgn!AD51</f>
        <v>0</v>
      </c>
      <c r="AE51" s="35">
        <f>JRC_EU28_tipgn!AE51-UK_tipgn!AE51</f>
        <v>0</v>
      </c>
      <c r="AF51" s="35">
        <f>JRC_EU28_tipgn!AF51-UK_tipgn!AF51</f>
        <v>0</v>
      </c>
      <c r="AG51" s="35">
        <f>JRC_EU28_tipgn!AG51-UK_tipgn!AG51</f>
        <v>0</v>
      </c>
      <c r="AH51" s="35">
        <f>JRC_EU28_tipgn!AH51-UK_tipgn!AH51</f>
        <v>0</v>
      </c>
      <c r="AI51" s="35">
        <f>JRC_EU28_tipgn!AI51-UK_tipgn!AI51</f>
        <v>0</v>
      </c>
      <c r="AJ51" s="35">
        <f>JRC_EU28_tipgn!AJ51-UK_tipgn!AJ51</f>
        <v>0</v>
      </c>
      <c r="AK51" s="35">
        <f>JRC_EU28_tipgn!AK51-UK_tipgn!AK51</f>
        <v>0</v>
      </c>
      <c r="AL51" s="35">
        <f>JRC_EU28_tipgn!AL51-UK_tipgn!AL51</f>
        <v>0</v>
      </c>
      <c r="AM51" s="35">
        <f>JRC_EU28_tipgn!AM51-UK_tipgn!AM51</f>
        <v>0</v>
      </c>
      <c r="AN51" s="35">
        <f>JRC_EU28_tipgn!AN51-UK_tipgn!AN51</f>
        <v>0</v>
      </c>
      <c r="AO51" s="35">
        <f>JRC_EU28_tipgn!AO51-UK_tipgn!AO51</f>
        <v>0</v>
      </c>
      <c r="AP51" s="35">
        <f>JRC_EU28_tipgn!AP51-UK_tipgn!AP51</f>
        <v>0</v>
      </c>
      <c r="AQ51" s="35">
        <f>JRC_EU28_tipgn!AQ51-UK_tipgn!AQ51</f>
        <v>0</v>
      </c>
      <c r="AR51" s="35">
        <f>JRC_EU28_tipgn!AR51-UK_tipgn!AR51</f>
        <v>0</v>
      </c>
      <c r="AS51" s="35">
        <f>JRC_EU28_tipgn!AS51-UK_tipgn!AS51</f>
        <v>0</v>
      </c>
      <c r="AT51" s="35">
        <f>JRC_EU28_tipgn!AT51-UK_tipgn!AT51</f>
        <v>0</v>
      </c>
      <c r="AU51" s="35">
        <f>JRC_EU28_tipgn!AU51-UK_tipgn!AU51</f>
        <v>0</v>
      </c>
      <c r="AV51" s="35">
        <f>JRC_EU28_tipgn!AV51-UK_tipgn!AV51</f>
        <v>0</v>
      </c>
      <c r="AW51" s="35">
        <f>JRC_EU28_tipgn!AW51-UK_tipgn!AW51</f>
        <v>0</v>
      </c>
      <c r="AX51" s="35">
        <f>JRC_EU28_tipgn!AX51-UK_tipgn!AX51</f>
        <v>0</v>
      </c>
      <c r="AY51" s="35">
        <f>JRC_EU28_tipgn!AY51-UK_tipgn!AY51</f>
        <v>0</v>
      </c>
      <c r="AZ51" s="35">
        <f>JRC_EU28_tipgn!AZ51-UK_tipgn!AZ51</f>
        <v>0</v>
      </c>
      <c r="BA51" s="36">
        <f>JRC_EU28_tipgn!BA51-UK_tipgn!BA51</f>
        <v>0</v>
      </c>
    </row>
    <row r="52" spans="1:53" x14ac:dyDescent="0.25">
      <c r="A52" s="17" t="s">
        <v>305</v>
      </c>
      <c r="B52" s="18" t="s">
        <v>306</v>
      </c>
      <c r="C52" s="20">
        <f>JRC_EU28_tipgn!C52-UK_tipgn!C52</f>
        <v>0</v>
      </c>
      <c r="D52" s="20">
        <f>JRC_EU28_tipgn!D52-UK_tipgn!D52</f>
        <v>0</v>
      </c>
      <c r="E52" s="20">
        <f>JRC_EU28_tipgn!E52-UK_tipgn!E52</f>
        <v>0</v>
      </c>
      <c r="F52" s="20">
        <f>JRC_EU28_tipgn!F52-UK_tipgn!F52</f>
        <v>0</v>
      </c>
      <c r="G52" s="20">
        <f>JRC_EU28_tipgn!G52-UK_tipgn!G52</f>
        <v>0</v>
      </c>
      <c r="H52" s="20">
        <f>JRC_EU28_tipgn!H52-UK_tipgn!H52</f>
        <v>0</v>
      </c>
      <c r="I52" s="20">
        <f>JRC_EU28_tipgn!I52-UK_tipgn!I52</f>
        <v>0</v>
      </c>
      <c r="J52" s="20">
        <f>JRC_EU28_tipgn!J52-UK_tipgn!J52</f>
        <v>0</v>
      </c>
      <c r="K52" s="20">
        <f>JRC_EU28_tipgn!K52-UK_tipgn!K52</f>
        <v>0</v>
      </c>
      <c r="L52" s="20">
        <f>JRC_EU28_tipgn!L52-UK_tipgn!L52</f>
        <v>0</v>
      </c>
      <c r="M52" s="20">
        <f>JRC_EU28_tipgn!M52-UK_tipgn!M52</f>
        <v>0</v>
      </c>
      <c r="N52" s="20">
        <f>JRC_EU28_tipgn!N52-UK_tipgn!N52</f>
        <v>0</v>
      </c>
      <c r="O52" s="20">
        <f>JRC_EU28_tipgn!O52-UK_tipgn!O52</f>
        <v>0</v>
      </c>
      <c r="P52" s="20">
        <f>JRC_EU28_tipgn!P52-UK_tipgn!P52</f>
        <v>0</v>
      </c>
      <c r="Q52" s="20">
        <f>JRC_EU28_tipgn!Q52-UK_tipgn!Q52</f>
        <v>0</v>
      </c>
      <c r="R52" s="20">
        <f>JRC_EU28_tipgn!R52-UK_tipgn!R52</f>
        <v>0</v>
      </c>
      <c r="S52" s="20">
        <f>JRC_EU28_tipgn!S52-UK_tipgn!S52</f>
        <v>0</v>
      </c>
      <c r="T52" s="20">
        <f>JRC_EU28_tipgn!T52-UK_tipgn!T52</f>
        <v>0</v>
      </c>
      <c r="U52" s="20">
        <f>JRC_EU28_tipgn!U52-UK_tipgn!U52</f>
        <v>0</v>
      </c>
      <c r="V52" s="20">
        <f>JRC_EU28_tipgn!V52-UK_tipgn!V52</f>
        <v>0</v>
      </c>
      <c r="W52" s="20">
        <f>JRC_EU28_tipgn!W52-UK_tipgn!W52</f>
        <v>0</v>
      </c>
      <c r="X52" s="20">
        <f>JRC_EU28_tipgn!X52-UK_tipgn!X52</f>
        <v>0</v>
      </c>
      <c r="Y52" s="20">
        <f>JRC_EU28_tipgn!Y52-UK_tipgn!Y52</f>
        <v>0</v>
      </c>
      <c r="Z52" s="20">
        <f>JRC_EU28_tipgn!Z52-UK_tipgn!Z52</f>
        <v>0</v>
      </c>
      <c r="AA52" s="20">
        <f>JRC_EU28_tipgn!AA52-UK_tipgn!AA52</f>
        <v>0</v>
      </c>
      <c r="AB52" s="20">
        <f>JRC_EU28_tipgn!AB52-UK_tipgn!AB52</f>
        <v>0</v>
      </c>
      <c r="AC52" s="20">
        <f>JRC_EU28_tipgn!AC52-UK_tipgn!AC52</f>
        <v>0</v>
      </c>
      <c r="AD52" s="20">
        <f>JRC_EU28_tipgn!AD52-UK_tipgn!AD52</f>
        <v>0</v>
      </c>
      <c r="AE52" s="20">
        <f>JRC_EU28_tipgn!AE52-UK_tipgn!AE52</f>
        <v>0</v>
      </c>
      <c r="AF52" s="20">
        <f>JRC_EU28_tipgn!AF52-UK_tipgn!AF52</f>
        <v>0</v>
      </c>
      <c r="AG52" s="20">
        <f>JRC_EU28_tipgn!AG52-UK_tipgn!AG52</f>
        <v>0</v>
      </c>
      <c r="AH52" s="20">
        <f>JRC_EU28_tipgn!AH52-UK_tipgn!AH52</f>
        <v>0</v>
      </c>
      <c r="AI52" s="20">
        <f>JRC_EU28_tipgn!AI52-UK_tipgn!AI52</f>
        <v>0</v>
      </c>
      <c r="AJ52" s="20">
        <f>JRC_EU28_tipgn!AJ52-UK_tipgn!AJ52</f>
        <v>0</v>
      </c>
      <c r="AK52" s="20">
        <f>JRC_EU28_tipgn!AK52-UK_tipgn!AK52</f>
        <v>0</v>
      </c>
      <c r="AL52" s="20">
        <f>JRC_EU28_tipgn!AL52-UK_tipgn!AL52</f>
        <v>0</v>
      </c>
      <c r="AM52" s="20">
        <f>JRC_EU28_tipgn!AM52-UK_tipgn!AM52</f>
        <v>0</v>
      </c>
      <c r="AN52" s="20">
        <f>JRC_EU28_tipgn!AN52-UK_tipgn!AN52</f>
        <v>0</v>
      </c>
      <c r="AO52" s="20">
        <f>JRC_EU28_tipgn!AO52-UK_tipgn!AO52</f>
        <v>0</v>
      </c>
      <c r="AP52" s="20">
        <f>JRC_EU28_tipgn!AP52-UK_tipgn!AP52</f>
        <v>0</v>
      </c>
      <c r="AQ52" s="20">
        <f>JRC_EU28_tipgn!AQ52-UK_tipgn!AQ52</f>
        <v>0</v>
      </c>
      <c r="AR52" s="20">
        <f>JRC_EU28_tipgn!AR52-UK_tipgn!AR52</f>
        <v>0</v>
      </c>
      <c r="AS52" s="20">
        <f>JRC_EU28_tipgn!AS52-UK_tipgn!AS52</f>
        <v>0</v>
      </c>
      <c r="AT52" s="20">
        <f>JRC_EU28_tipgn!AT52-UK_tipgn!AT52</f>
        <v>0</v>
      </c>
      <c r="AU52" s="20">
        <f>JRC_EU28_tipgn!AU52-UK_tipgn!AU52</f>
        <v>0</v>
      </c>
      <c r="AV52" s="20">
        <f>JRC_EU28_tipgn!AV52-UK_tipgn!AV52</f>
        <v>0</v>
      </c>
      <c r="AW52" s="20">
        <f>JRC_EU28_tipgn!AW52-UK_tipgn!AW52</f>
        <v>0</v>
      </c>
      <c r="AX52" s="20">
        <f>JRC_EU28_tipgn!AX52-UK_tipgn!AX52</f>
        <v>0</v>
      </c>
      <c r="AY52" s="20">
        <f>JRC_EU28_tipgn!AY52-UK_tipgn!AY52</f>
        <v>0</v>
      </c>
      <c r="AZ52" s="20">
        <f>JRC_EU28_tipgn!AZ52-UK_tipgn!AZ52</f>
        <v>0</v>
      </c>
      <c r="BA52" s="21">
        <f>JRC_EU28_tipgn!BA52-UK_tipgn!BA52</f>
        <v>0</v>
      </c>
    </row>
    <row r="53" spans="1:53" x14ac:dyDescent="0.25">
      <c r="A53" s="22" t="s">
        <v>37</v>
      </c>
      <c r="B53" s="23" t="s">
        <v>307</v>
      </c>
      <c r="C53" s="25">
        <f>JRC_EU28_tipgn!C53-UK_tipgn!C53</f>
        <v>0</v>
      </c>
      <c r="D53" s="25">
        <f>JRC_EU28_tipgn!D53-UK_tipgn!D53</f>
        <v>0</v>
      </c>
      <c r="E53" s="25">
        <f>JRC_EU28_tipgn!E53-UK_tipgn!E53</f>
        <v>0</v>
      </c>
      <c r="F53" s="25">
        <f>JRC_EU28_tipgn!F53-UK_tipgn!F53</f>
        <v>0</v>
      </c>
      <c r="G53" s="25">
        <f>JRC_EU28_tipgn!G53-UK_tipgn!G53</f>
        <v>0</v>
      </c>
      <c r="H53" s="25">
        <f>JRC_EU28_tipgn!H53-UK_tipgn!H53</f>
        <v>0</v>
      </c>
      <c r="I53" s="25">
        <f>JRC_EU28_tipgn!I53-UK_tipgn!I53</f>
        <v>0</v>
      </c>
      <c r="J53" s="25">
        <f>JRC_EU28_tipgn!J53-UK_tipgn!J53</f>
        <v>0</v>
      </c>
      <c r="K53" s="25">
        <f>JRC_EU28_tipgn!K53-UK_tipgn!K53</f>
        <v>0</v>
      </c>
      <c r="L53" s="25">
        <f>JRC_EU28_tipgn!L53-UK_tipgn!L53</f>
        <v>0</v>
      </c>
      <c r="M53" s="25">
        <f>JRC_EU28_tipgn!M53-UK_tipgn!M53</f>
        <v>0</v>
      </c>
      <c r="N53" s="25">
        <f>JRC_EU28_tipgn!N53-UK_tipgn!N53</f>
        <v>0</v>
      </c>
      <c r="O53" s="25">
        <f>JRC_EU28_tipgn!O53-UK_tipgn!O53</f>
        <v>0</v>
      </c>
      <c r="P53" s="25">
        <f>JRC_EU28_tipgn!P53-UK_tipgn!P53</f>
        <v>0</v>
      </c>
      <c r="Q53" s="25">
        <f>JRC_EU28_tipgn!Q53-UK_tipgn!Q53</f>
        <v>0</v>
      </c>
      <c r="R53" s="25">
        <f>JRC_EU28_tipgn!R53-UK_tipgn!R53</f>
        <v>0</v>
      </c>
      <c r="S53" s="25">
        <f>JRC_EU28_tipgn!S53-UK_tipgn!S53</f>
        <v>0</v>
      </c>
      <c r="T53" s="25">
        <f>JRC_EU28_tipgn!T53-UK_tipgn!T53</f>
        <v>0</v>
      </c>
      <c r="U53" s="25">
        <f>JRC_EU28_tipgn!U53-UK_tipgn!U53</f>
        <v>0</v>
      </c>
      <c r="V53" s="25">
        <f>JRC_EU28_tipgn!V53-UK_tipgn!V53</f>
        <v>0</v>
      </c>
      <c r="W53" s="25">
        <f>JRC_EU28_tipgn!W53-UK_tipgn!W53</f>
        <v>0</v>
      </c>
      <c r="X53" s="25">
        <f>JRC_EU28_tipgn!X53-UK_tipgn!X53</f>
        <v>0</v>
      </c>
      <c r="Y53" s="25">
        <f>JRC_EU28_tipgn!Y53-UK_tipgn!Y53</f>
        <v>0</v>
      </c>
      <c r="Z53" s="25">
        <f>JRC_EU28_tipgn!Z53-UK_tipgn!Z53</f>
        <v>0</v>
      </c>
      <c r="AA53" s="25">
        <f>JRC_EU28_tipgn!AA53-UK_tipgn!AA53</f>
        <v>0</v>
      </c>
      <c r="AB53" s="25">
        <f>JRC_EU28_tipgn!AB53-UK_tipgn!AB53</f>
        <v>0</v>
      </c>
      <c r="AC53" s="25">
        <f>JRC_EU28_tipgn!AC53-UK_tipgn!AC53</f>
        <v>0</v>
      </c>
      <c r="AD53" s="25">
        <f>JRC_EU28_tipgn!AD53-UK_tipgn!AD53</f>
        <v>0</v>
      </c>
      <c r="AE53" s="25">
        <f>JRC_EU28_tipgn!AE53-UK_tipgn!AE53</f>
        <v>0</v>
      </c>
      <c r="AF53" s="25">
        <f>JRC_EU28_tipgn!AF53-UK_tipgn!AF53</f>
        <v>0</v>
      </c>
      <c r="AG53" s="25">
        <f>JRC_EU28_tipgn!AG53-UK_tipgn!AG53</f>
        <v>0</v>
      </c>
      <c r="AH53" s="25">
        <f>JRC_EU28_tipgn!AH53-UK_tipgn!AH53</f>
        <v>0</v>
      </c>
      <c r="AI53" s="25">
        <f>JRC_EU28_tipgn!AI53-UK_tipgn!AI53</f>
        <v>0</v>
      </c>
      <c r="AJ53" s="25">
        <f>JRC_EU28_tipgn!AJ53-UK_tipgn!AJ53</f>
        <v>0</v>
      </c>
      <c r="AK53" s="25">
        <f>JRC_EU28_tipgn!AK53-UK_tipgn!AK53</f>
        <v>0</v>
      </c>
      <c r="AL53" s="25">
        <f>JRC_EU28_tipgn!AL53-UK_tipgn!AL53</f>
        <v>0</v>
      </c>
      <c r="AM53" s="25">
        <f>JRC_EU28_tipgn!AM53-UK_tipgn!AM53</f>
        <v>0</v>
      </c>
      <c r="AN53" s="25">
        <f>JRC_EU28_tipgn!AN53-UK_tipgn!AN53</f>
        <v>0</v>
      </c>
      <c r="AO53" s="25">
        <f>JRC_EU28_tipgn!AO53-UK_tipgn!AO53</f>
        <v>0</v>
      </c>
      <c r="AP53" s="25">
        <f>JRC_EU28_tipgn!AP53-UK_tipgn!AP53</f>
        <v>0</v>
      </c>
      <c r="AQ53" s="25">
        <f>JRC_EU28_tipgn!AQ53-UK_tipgn!AQ53</f>
        <v>0</v>
      </c>
      <c r="AR53" s="25">
        <f>JRC_EU28_tipgn!AR53-UK_tipgn!AR53</f>
        <v>0</v>
      </c>
      <c r="AS53" s="25">
        <f>JRC_EU28_tipgn!AS53-UK_tipgn!AS53</f>
        <v>0</v>
      </c>
      <c r="AT53" s="25">
        <f>JRC_EU28_tipgn!AT53-UK_tipgn!AT53</f>
        <v>0</v>
      </c>
      <c r="AU53" s="25">
        <f>JRC_EU28_tipgn!AU53-UK_tipgn!AU53</f>
        <v>0</v>
      </c>
      <c r="AV53" s="25">
        <f>JRC_EU28_tipgn!AV53-UK_tipgn!AV53</f>
        <v>0</v>
      </c>
      <c r="AW53" s="25">
        <f>JRC_EU28_tipgn!AW53-UK_tipgn!AW53</f>
        <v>0</v>
      </c>
      <c r="AX53" s="25">
        <f>JRC_EU28_tipgn!AX53-UK_tipgn!AX53</f>
        <v>0</v>
      </c>
      <c r="AY53" s="25">
        <f>JRC_EU28_tipgn!AY53-UK_tipgn!AY53</f>
        <v>0</v>
      </c>
      <c r="AZ53" s="25">
        <f>JRC_EU28_tipgn!AZ53-UK_tipgn!AZ53</f>
        <v>0</v>
      </c>
      <c r="BA53" s="26">
        <f>JRC_EU28_tipgn!BA53-UK_tipgn!BA53</f>
        <v>0</v>
      </c>
    </row>
    <row r="54" spans="1:53" x14ac:dyDescent="0.25">
      <c r="A54" s="22" t="s">
        <v>308</v>
      </c>
      <c r="B54" s="23" t="s">
        <v>309</v>
      </c>
      <c r="C54" s="25">
        <f>JRC_EU28_tipgn!C54-UK_tipgn!C54</f>
        <v>0</v>
      </c>
      <c r="D54" s="25">
        <f>JRC_EU28_tipgn!D54-UK_tipgn!D54</f>
        <v>0</v>
      </c>
      <c r="E54" s="25">
        <f>JRC_EU28_tipgn!E54-UK_tipgn!E54</f>
        <v>0</v>
      </c>
      <c r="F54" s="25">
        <f>JRC_EU28_tipgn!F54-UK_tipgn!F54</f>
        <v>0</v>
      </c>
      <c r="G54" s="25">
        <f>JRC_EU28_tipgn!G54-UK_tipgn!G54</f>
        <v>0</v>
      </c>
      <c r="H54" s="25">
        <f>JRC_EU28_tipgn!H54-UK_tipgn!H54</f>
        <v>0</v>
      </c>
      <c r="I54" s="25">
        <f>JRC_EU28_tipgn!I54-UK_tipgn!I54</f>
        <v>0</v>
      </c>
      <c r="J54" s="25">
        <f>JRC_EU28_tipgn!J54-UK_tipgn!J54</f>
        <v>0</v>
      </c>
      <c r="K54" s="25">
        <f>JRC_EU28_tipgn!K54-UK_tipgn!K54</f>
        <v>0</v>
      </c>
      <c r="L54" s="25">
        <f>JRC_EU28_tipgn!L54-UK_tipgn!L54</f>
        <v>0</v>
      </c>
      <c r="M54" s="25">
        <f>JRC_EU28_tipgn!M54-UK_tipgn!M54</f>
        <v>0</v>
      </c>
      <c r="N54" s="25">
        <f>JRC_EU28_tipgn!N54-UK_tipgn!N54</f>
        <v>0</v>
      </c>
      <c r="O54" s="25">
        <f>JRC_EU28_tipgn!O54-UK_tipgn!O54</f>
        <v>0</v>
      </c>
      <c r="P54" s="25">
        <f>JRC_EU28_tipgn!P54-UK_tipgn!P54</f>
        <v>0</v>
      </c>
      <c r="Q54" s="25">
        <f>JRC_EU28_tipgn!Q54-UK_tipgn!Q54</f>
        <v>0</v>
      </c>
      <c r="R54" s="25">
        <f>JRC_EU28_tipgn!R54-UK_tipgn!R54</f>
        <v>0</v>
      </c>
      <c r="S54" s="25">
        <f>JRC_EU28_tipgn!S54-UK_tipgn!S54</f>
        <v>0</v>
      </c>
      <c r="T54" s="25">
        <f>JRC_EU28_tipgn!T54-UK_tipgn!T54</f>
        <v>0</v>
      </c>
      <c r="U54" s="25">
        <f>JRC_EU28_tipgn!U54-UK_tipgn!U54</f>
        <v>0</v>
      </c>
      <c r="V54" s="25">
        <f>JRC_EU28_tipgn!V54-UK_tipgn!V54</f>
        <v>0</v>
      </c>
      <c r="W54" s="25">
        <f>JRC_EU28_tipgn!W54-UK_tipgn!W54</f>
        <v>0</v>
      </c>
      <c r="X54" s="25">
        <f>JRC_EU28_tipgn!X54-UK_tipgn!X54</f>
        <v>0</v>
      </c>
      <c r="Y54" s="25">
        <f>JRC_EU28_tipgn!Y54-UK_tipgn!Y54</f>
        <v>0</v>
      </c>
      <c r="Z54" s="25">
        <f>JRC_EU28_tipgn!Z54-UK_tipgn!Z54</f>
        <v>0</v>
      </c>
      <c r="AA54" s="25">
        <f>JRC_EU28_tipgn!AA54-UK_tipgn!AA54</f>
        <v>0</v>
      </c>
      <c r="AB54" s="25">
        <f>JRC_EU28_tipgn!AB54-UK_tipgn!AB54</f>
        <v>0</v>
      </c>
      <c r="AC54" s="25">
        <f>JRC_EU28_tipgn!AC54-UK_tipgn!AC54</f>
        <v>0</v>
      </c>
      <c r="AD54" s="25">
        <f>JRC_EU28_tipgn!AD54-UK_tipgn!AD54</f>
        <v>0</v>
      </c>
      <c r="AE54" s="25">
        <f>JRC_EU28_tipgn!AE54-UK_tipgn!AE54</f>
        <v>0</v>
      </c>
      <c r="AF54" s="25">
        <f>JRC_EU28_tipgn!AF54-UK_tipgn!AF54</f>
        <v>0</v>
      </c>
      <c r="AG54" s="25">
        <f>JRC_EU28_tipgn!AG54-UK_tipgn!AG54</f>
        <v>0</v>
      </c>
      <c r="AH54" s="25">
        <f>JRC_EU28_tipgn!AH54-UK_tipgn!AH54</f>
        <v>0</v>
      </c>
      <c r="AI54" s="25">
        <f>JRC_EU28_tipgn!AI54-UK_tipgn!AI54</f>
        <v>0</v>
      </c>
      <c r="AJ54" s="25">
        <f>JRC_EU28_tipgn!AJ54-UK_tipgn!AJ54</f>
        <v>0</v>
      </c>
      <c r="AK54" s="25">
        <f>JRC_EU28_tipgn!AK54-UK_tipgn!AK54</f>
        <v>0</v>
      </c>
      <c r="AL54" s="25">
        <f>JRC_EU28_tipgn!AL54-UK_tipgn!AL54</f>
        <v>0</v>
      </c>
      <c r="AM54" s="25">
        <f>JRC_EU28_tipgn!AM54-UK_tipgn!AM54</f>
        <v>0</v>
      </c>
      <c r="AN54" s="25">
        <f>JRC_EU28_tipgn!AN54-UK_tipgn!AN54</f>
        <v>0</v>
      </c>
      <c r="AO54" s="25">
        <f>JRC_EU28_tipgn!AO54-UK_tipgn!AO54</f>
        <v>0</v>
      </c>
      <c r="AP54" s="25">
        <f>JRC_EU28_tipgn!AP54-UK_tipgn!AP54</f>
        <v>0</v>
      </c>
      <c r="AQ54" s="25">
        <f>JRC_EU28_tipgn!AQ54-UK_tipgn!AQ54</f>
        <v>0</v>
      </c>
      <c r="AR54" s="25">
        <f>JRC_EU28_tipgn!AR54-UK_tipgn!AR54</f>
        <v>0</v>
      </c>
      <c r="AS54" s="25">
        <f>JRC_EU28_tipgn!AS54-UK_tipgn!AS54</f>
        <v>0</v>
      </c>
      <c r="AT54" s="25">
        <f>JRC_EU28_tipgn!AT54-UK_tipgn!AT54</f>
        <v>0</v>
      </c>
      <c r="AU54" s="25">
        <f>JRC_EU28_tipgn!AU54-UK_tipgn!AU54</f>
        <v>0</v>
      </c>
      <c r="AV54" s="25">
        <f>JRC_EU28_tipgn!AV54-UK_tipgn!AV54</f>
        <v>0</v>
      </c>
      <c r="AW54" s="25">
        <f>JRC_EU28_tipgn!AW54-UK_tipgn!AW54</f>
        <v>0</v>
      </c>
      <c r="AX54" s="25">
        <f>JRC_EU28_tipgn!AX54-UK_tipgn!AX54</f>
        <v>0</v>
      </c>
      <c r="AY54" s="25">
        <f>JRC_EU28_tipgn!AY54-UK_tipgn!AY54</f>
        <v>0</v>
      </c>
      <c r="AZ54" s="25">
        <f>JRC_EU28_tipgn!AZ54-UK_tipgn!AZ54</f>
        <v>0</v>
      </c>
      <c r="BA54" s="26">
        <f>JRC_EU28_tipgn!BA54-UK_tipgn!BA54</f>
        <v>0</v>
      </c>
    </row>
    <row r="55" spans="1:53" x14ac:dyDescent="0.25">
      <c r="A55" s="27" t="s">
        <v>310</v>
      </c>
      <c r="B55" s="28" t="s">
        <v>311</v>
      </c>
      <c r="C55" s="30">
        <f>JRC_EU28_tipgn!C55-UK_tipgn!C55</f>
        <v>0</v>
      </c>
      <c r="D55" s="30">
        <f>JRC_EU28_tipgn!D55-UK_tipgn!D55</f>
        <v>0</v>
      </c>
      <c r="E55" s="30">
        <f>JRC_EU28_tipgn!E55-UK_tipgn!E55</f>
        <v>0</v>
      </c>
      <c r="F55" s="30">
        <f>JRC_EU28_tipgn!F55-UK_tipgn!F55</f>
        <v>0</v>
      </c>
      <c r="G55" s="30">
        <f>JRC_EU28_tipgn!G55-UK_tipgn!G55</f>
        <v>0</v>
      </c>
      <c r="H55" s="30">
        <f>JRC_EU28_tipgn!H55-UK_tipgn!H55</f>
        <v>0</v>
      </c>
      <c r="I55" s="30">
        <f>JRC_EU28_tipgn!I55-UK_tipgn!I55</f>
        <v>0</v>
      </c>
      <c r="J55" s="30">
        <f>JRC_EU28_tipgn!J55-UK_tipgn!J55</f>
        <v>0</v>
      </c>
      <c r="K55" s="30">
        <f>JRC_EU28_tipgn!K55-UK_tipgn!K55</f>
        <v>0</v>
      </c>
      <c r="L55" s="30">
        <f>JRC_EU28_tipgn!L55-UK_tipgn!L55</f>
        <v>0</v>
      </c>
      <c r="M55" s="30">
        <f>JRC_EU28_tipgn!M55-UK_tipgn!M55</f>
        <v>0</v>
      </c>
      <c r="N55" s="30">
        <f>JRC_EU28_tipgn!N55-UK_tipgn!N55</f>
        <v>0</v>
      </c>
      <c r="O55" s="30">
        <f>JRC_EU28_tipgn!O55-UK_tipgn!O55</f>
        <v>0</v>
      </c>
      <c r="P55" s="30">
        <f>JRC_EU28_tipgn!P55-UK_tipgn!P55</f>
        <v>0</v>
      </c>
      <c r="Q55" s="30">
        <f>JRC_EU28_tipgn!Q55-UK_tipgn!Q55</f>
        <v>0</v>
      </c>
      <c r="R55" s="30">
        <f>JRC_EU28_tipgn!R55-UK_tipgn!R55</f>
        <v>0</v>
      </c>
      <c r="S55" s="30">
        <f>JRC_EU28_tipgn!S55-UK_tipgn!S55</f>
        <v>0</v>
      </c>
      <c r="T55" s="30">
        <f>JRC_EU28_tipgn!T55-UK_tipgn!T55</f>
        <v>0</v>
      </c>
      <c r="U55" s="30">
        <f>JRC_EU28_tipgn!U55-UK_tipgn!U55</f>
        <v>0</v>
      </c>
      <c r="V55" s="30">
        <f>JRC_EU28_tipgn!V55-UK_tipgn!V55</f>
        <v>0</v>
      </c>
      <c r="W55" s="30">
        <f>JRC_EU28_tipgn!W55-UK_tipgn!W55</f>
        <v>0</v>
      </c>
      <c r="X55" s="30">
        <f>JRC_EU28_tipgn!X55-UK_tipgn!X55</f>
        <v>0</v>
      </c>
      <c r="Y55" s="30">
        <f>JRC_EU28_tipgn!Y55-UK_tipgn!Y55</f>
        <v>0</v>
      </c>
      <c r="Z55" s="30">
        <f>JRC_EU28_tipgn!Z55-UK_tipgn!Z55</f>
        <v>0</v>
      </c>
      <c r="AA55" s="30">
        <f>JRC_EU28_tipgn!AA55-UK_tipgn!AA55</f>
        <v>0</v>
      </c>
      <c r="AB55" s="30">
        <f>JRC_EU28_tipgn!AB55-UK_tipgn!AB55</f>
        <v>0</v>
      </c>
      <c r="AC55" s="30">
        <f>JRC_EU28_tipgn!AC55-UK_tipgn!AC55</f>
        <v>0</v>
      </c>
      <c r="AD55" s="30">
        <f>JRC_EU28_tipgn!AD55-UK_tipgn!AD55</f>
        <v>0</v>
      </c>
      <c r="AE55" s="30">
        <f>JRC_EU28_tipgn!AE55-UK_tipgn!AE55</f>
        <v>0</v>
      </c>
      <c r="AF55" s="30">
        <f>JRC_EU28_tipgn!AF55-UK_tipgn!AF55</f>
        <v>0</v>
      </c>
      <c r="AG55" s="30">
        <f>JRC_EU28_tipgn!AG55-UK_tipgn!AG55</f>
        <v>0</v>
      </c>
      <c r="AH55" s="30">
        <f>JRC_EU28_tipgn!AH55-UK_tipgn!AH55</f>
        <v>0</v>
      </c>
      <c r="AI55" s="30">
        <f>JRC_EU28_tipgn!AI55-UK_tipgn!AI55</f>
        <v>0</v>
      </c>
      <c r="AJ55" s="30">
        <f>JRC_EU28_tipgn!AJ55-UK_tipgn!AJ55</f>
        <v>0</v>
      </c>
      <c r="AK55" s="30">
        <f>JRC_EU28_tipgn!AK55-UK_tipgn!AK55</f>
        <v>0</v>
      </c>
      <c r="AL55" s="30">
        <f>JRC_EU28_tipgn!AL55-UK_tipgn!AL55</f>
        <v>0</v>
      </c>
      <c r="AM55" s="30">
        <f>JRC_EU28_tipgn!AM55-UK_tipgn!AM55</f>
        <v>0</v>
      </c>
      <c r="AN55" s="30">
        <f>JRC_EU28_tipgn!AN55-UK_tipgn!AN55</f>
        <v>0</v>
      </c>
      <c r="AO55" s="30">
        <f>JRC_EU28_tipgn!AO55-UK_tipgn!AO55</f>
        <v>0</v>
      </c>
      <c r="AP55" s="30">
        <f>JRC_EU28_tipgn!AP55-UK_tipgn!AP55</f>
        <v>0</v>
      </c>
      <c r="AQ55" s="30">
        <f>JRC_EU28_tipgn!AQ55-UK_tipgn!AQ55</f>
        <v>0</v>
      </c>
      <c r="AR55" s="30">
        <f>JRC_EU28_tipgn!AR55-UK_tipgn!AR55</f>
        <v>0</v>
      </c>
      <c r="AS55" s="30">
        <f>JRC_EU28_tipgn!AS55-UK_tipgn!AS55</f>
        <v>0</v>
      </c>
      <c r="AT55" s="30">
        <f>JRC_EU28_tipgn!AT55-UK_tipgn!AT55</f>
        <v>0</v>
      </c>
      <c r="AU55" s="30">
        <f>JRC_EU28_tipgn!AU55-UK_tipgn!AU55</f>
        <v>0</v>
      </c>
      <c r="AV55" s="30">
        <f>JRC_EU28_tipgn!AV55-UK_tipgn!AV55</f>
        <v>0</v>
      </c>
      <c r="AW55" s="30">
        <f>JRC_EU28_tipgn!AW55-UK_tipgn!AW55</f>
        <v>0</v>
      </c>
      <c r="AX55" s="30">
        <f>JRC_EU28_tipgn!AX55-UK_tipgn!AX55</f>
        <v>0</v>
      </c>
      <c r="AY55" s="30">
        <f>JRC_EU28_tipgn!AY55-UK_tipgn!AY55</f>
        <v>0</v>
      </c>
      <c r="AZ55" s="30">
        <f>JRC_EU28_tipgn!AZ55-UK_tipgn!AZ55</f>
        <v>0</v>
      </c>
      <c r="BA55" s="31">
        <f>JRC_EU28_tipgn!BA55-UK_tipgn!BA55</f>
        <v>0</v>
      </c>
    </row>
    <row r="56" spans="1:53" x14ac:dyDescent="0.25">
      <c r="A56" s="27" t="s">
        <v>312</v>
      </c>
      <c r="B56" s="28" t="s">
        <v>313</v>
      </c>
      <c r="C56" s="30">
        <f>JRC_EU28_tipgn!C56-UK_tipgn!C56</f>
        <v>0</v>
      </c>
      <c r="D56" s="30">
        <f>JRC_EU28_tipgn!D56-UK_tipgn!D56</f>
        <v>0</v>
      </c>
      <c r="E56" s="30">
        <f>JRC_EU28_tipgn!E56-UK_tipgn!E56</f>
        <v>0</v>
      </c>
      <c r="F56" s="30">
        <f>JRC_EU28_tipgn!F56-UK_tipgn!F56</f>
        <v>0</v>
      </c>
      <c r="G56" s="30">
        <f>JRC_EU28_tipgn!G56-UK_tipgn!G56</f>
        <v>0</v>
      </c>
      <c r="H56" s="30">
        <f>JRC_EU28_tipgn!H56-UK_tipgn!H56</f>
        <v>0</v>
      </c>
      <c r="I56" s="30">
        <f>JRC_EU28_tipgn!I56-UK_tipgn!I56</f>
        <v>0</v>
      </c>
      <c r="J56" s="30">
        <f>JRC_EU28_tipgn!J56-UK_tipgn!J56</f>
        <v>0</v>
      </c>
      <c r="K56" s="30">
        <f>JRC_EU28_tipgn!K56-UK_tipgn!K56</f>
        <v>0</v>
      </c>
      <c r="L56" s="30">
        <f>JRC_EU28_tipgn!L56-UK_tipgn!L56</f>
        <v>0</v>
      </c>
      <c r="M56" s="30">
        <f>JRC_EU28_tipgn!M56-UK_tipgn!M56</f>
        <v>0</v>
      </c>
      <c r="N56" s="30">
        <f>JRC_EU28_tipgn!N56-UK_tipgn!N56</f>
        <v>0</v>
      </c>
      <c r="O56" s="30">
        <f>JRC_EU28_tipgn!O56-UK_tipgn!O56</f>
        <v>0</v>
      </c>
      <c r="P56" s="30">
        <f>JRC_EU28_tipgn!P56-UK_tipgn!P56</f>
        <v>0</v>
      </c>
      <c r="Q56" s="30">
        <f>JRC_EU28_tipgn!Q56-UK_tipgn!Q56</f>
        <v>0</v>
      </c>
      <c r="R56" s="30">
        <f>JRC_EU28_tipgn!R56-UK_tipgn!R56</f>
        <v>0</v>
      </c>
      <c r="S56" s="30">
        <f>JRC_EU28_tipgn!S56-UK_tipgn!S56</f>
        <v>0</v>
      </c>
      <c r="T56" s="30">
        <f>JRC_EU28_tipgn!T56-UK_tipgn!T56</f>
        <v>0</v>
      </c>
      <c r="U56" s="30">
        <f>JRC_EU28_tipgn!U56-UK_tipgn!U56</f>
        <v>0</v>
      </c>
      <c r="V56" s="30">
        <f>JRC_EU28_tipgn!V56-UK_tipgn!V56</f>
        <v>0</v>
      </c>
      <c r="W56" s="30">
        <f>JRC_EU28_tipgn!W56-UK_tipgn!W56</f>
        <v>0</v>
      </c>
      <c r="X56" s="30">
        <f>JRC_EU28_tipgn!X56-UK_tipgn!X56</f>
        <v>0</v>
      </c>
      <c r="Y56" s="30">
        <f>JRC_EU28_tipgn!Y56-UK_tipgn!Y56</f>
        <v>0</v>
      </c>
      <c r="Z56" s="30">
        <f>JRC_EU28_tipgn!Z56-UK_tipgn!Z56</f>
        <v>0</v>
      </c>
      <c r="AA56" s="30">
        <f>JRC_EU28_tipgn!AA56-UK_tipgn!AA56</f>
        <v>0</v>
      </c>
      <c r="AB56" s="30">
        <f>JRC_EU28_tipgn!AB56-UK_tipgn!AB56</f>
        <v>0</v>
      </c>
      <c r="AC56" s="30">
        <f>JRC_EU28_tipgn!AC56-UK_tipgn!AC56</f>
        <v>0</v>
      </c>
      <c r="AD56" s="30">
        <f>JRC_EU28_tipgn!AD56-UK_tipgn!AD56</f>
        <v>0</v>
      </c>
      <c r="AE56" s="30">
        <f>JRC_EU28_tipgn!AE56-UK_tipgn!AE56</f>
        <v>0</v>
      </c>
      <c r="AF56" s="30">
        <f>JRC_EU28_tipgn!AF56-UK_tipgn!AF56</f>
        <v>0</v>
      </c>
      <c r="AG56" s="30">
        <f>JRC_EU28_tipgn!AG56-UK_tipgn!AG56</f>
        <v>0</v>
      </c>
      <c r="AH56" s="30">
        <f>JRC_EU28_tipgn!AH56-UK_tipgn!AH56</f>
        <v>0</v>
      </c>
      <c r="AI56" s="30">
        <f>JRC_EU28_tipgn!AI56-UK_tipgn!AI56</f>
        <v>0</v>
      </c>
      <c r="AJ56" s="30">
        <f>JRC_EU28_tipgn!AJ56-UK_tipgn!AJ56</f>
        <v>0</v>
      </c>
      <c r="AK56" s="30">
        <f>JRC_EU28_tipgn!AK56-UK_tipgn!AK56</f>
        <v>0</v>
      </c>
      <c r="AL56" s="30">
        <f>JRC_EU28_tipgn!AL56-UK_tipgn!AL56</f>
        <v>0</v>
      </c>
      <c r="AM56" s="30">
        <f>JRC_EU28_tipgn!AM56-UK_tipgn!AM56</f>
        <v>0</v>
      </c>
      <c r="AN56" s="30">
        <f>JRC_EU28_tipgn!AN56-UK_tipgn!AN56</f>
        <v>0</v>
      </c>
      <c r="AO56" s="30">
        <f>JRC_EU28_tipgn!AO56-UK_tipgn!AO56</f>
        <v>0</v>
      </c>
      <c r="AP56" s="30">
        <f>JRC_EU28_tipgn!AP56-UK_tipgn!AP56</f>
        <v>0</v>
      </c>
      <c r="AQ56" s="30">
        <f>JRC_EU28_tipgn!AQ56-UK_tipgn!AQ56</f>
        <v>0</v>
      </c>
      <c r="AR56" s="30">
        <f>JRC_EU28_tipgn!AR56-UK_tipgn!AR56</f>
        <v>0</v>
      </c>
      <c r="AS56" s="30">
        <f>JRC_EU28_tipgn!AS56-UK_tipgn!AS56</f>
        <v>0</v>
      </c>
      <c r="AT56" s="30">
        <f>JRC_EU28_tipgn!AT56-UK_tipgn!AT56</f>
        <v>0</v>
      </c>
      <c r="AU56" s="30">
        <f>JRC_EU28_tipgn!AU56-UK_tipgn!AU56</f>
        <v>0</v>
      </c>
      <c r="AV56" s="30">
        <f>JRC_EU28_tipgn!AV56-UK_tipgn!AV56</f>
        <v>0</v>
      </c>
      <c r="AW56" s="30">
        <f>JRC_EU28_tipgn!AW56-UK_tipgn!AW56</f>
        <v>0</v>
      </c>
      <c r="AX56" s="30">
        <f>JRC_EU28_tipgn!AX56-UK_tipgn!AX56</f>
        <v>0</v>
      </c>
      <c r="AY56" s="30">
        <f>JRC_EU28_tipgn!AY56-UK_tipgn!AY56</f>
        <v>0</v>
      </c>
      <c r="AZ56" s="30">
        <f>JRC_EU28_tipgn!AZ56-UK_tipgn!AZ56</f>
        <v>0</v>
      </c>
      <c r="BA56" s="31">
        <f>JRC_EU28_tipgn!BA56-UK_tipgn!BA56</f>
        <v>0</v>
      </c>
    </row>
    <row r="57" spans="1:53" x14ac:dyDescent="0.25">
      <c r="A57" s="27" t="s">
        <v>314</v>
      </c>
      <c r="B57" s="28" t="s">
        <v>315</v>
      </c>
      <c r="C57" s="30">
        <f>JRC_EU28_tipgn!C57-UK_tipgn!C57</f>
        <v>0</v>
      </c>
      <c r="D57" s="30">
        <f>JRC_EU28_tipgn!D57-UK_tipgn!D57</f>
        <v>0</v>
      </c>
      <c r="E57" s="30">
        <f>JRC_EU28_tipgn!E57-UK_tipgn!E57</f>
        <v>0</v>
      </c>
      <c r="F57" s="30">
        <f>JRC_EU28_tipgn!F57-UK_tipgn!F57</f>
        <v>0</v>
      </c>
      <c r="G57" s="30">
        <f>JRC_EU28_tipgn!G57-UK_tipgn!G57</f>
        <v>0</v>
      </c>
      <c r="H57" s="30">
        <f>JRC_EU28_tipgn!H57-UK_tipgn!H57</f>
        <v>0</v>
      </c>
      <c r="I57" s="30">
        <f>JRC_EU28_tipgn!I57-UK_tipgn!I57</f>
        <v>0</v>
      </c>
      <c r="J57" s="30">
        <f>JRC_EU28_tipgn!J57-UK_tipgn!J57</f>
        <v>0</v>
      </c>
      <c r="K57" s="30">
        <f>JRC_EU28_tipgn!K57-UK_tipgn!K57</f>
        <v>0</v>
      </c>
      <c r="L57" s="30">
        <f>JRC_EU28_tipgn!L57-UK_tipgn!L57</f>
        <v>0</v>
      </c>
      <c r="M57" s="30">
        <f>JRC_EU28_tipgn!M57-UK_tipgn!M57</f>
        <v>0</v>
      </c>
      <c r="N57" s="30">
        <f>JRC_EU28_tipgn!N57-UK_tipgn!N57</f>
        <v>0</v>
      </c>
      <c r="O57" s="30">
        <f>JRC_EU28_tipgn!O57-UK_tipgn!O57</f>
        <v>0</v>
      </c>
      <c r="P57" s="30">
        <f>JRC_EU28_tipgn!P57-UK_tipgn!P57</f>
        <v>0</v>
      </c>
      <c r="Q57" s="30">
        <f>JRC_EU28_tipgn!Q57-UK_tipgn!Q57</f>
        <v>0</v>
      </c>
      <c r="R57" s="30">
        <f>JRC_EU28_tipgn!R57-UK_tipgn!R57</f>
        <v>0</v>
      </c>
      <c r="S57" s="30">
        <f>JRC_EU28_tipgn!S57-UK_tipgn!S57</f>
        <v>0</v>
      </c>
      <c r="T57" s="30">
        <f>JRC_EU28_tipgn!T57-UK_tipgn!T57</f>
        <v>0</v>
      </c>
      <c r="U57" s="30">
        <f>JRC_EU28_tipgn!U57-UK_tipgn!U57</f>
        <v>0</v>
      </c>
      <c r="V57" s="30">
        <f>JRC_EU28_tipgn!V57-UK_tipgn!V57</f>
        <v>0</v>
      </c>
      <c r="W57" s="30">
        <f>JRC_EU28_tipgn!W57-UK_tipgn!W57</f>
        <v>0</v>
      </c>
      <c r="X57" s="30">
        <f>JRC_EU28_tipgn!X57-UK_tipgn!X57</f>
        <v>0</v>
      </c>
      <c r="Y57" s="30">
        <f>JRC_EU28_tipgn!Y57-UK_tipgn!Y57</f>
        <v>0</v>
      </c>
      <c r="Z57" s="30">
        <f>JRC_EU28_tipgn!Z57-UK_tipgn!Z57</f>
        <v>0</v>
      </c>
      <c r="AA57" s="30">
        <f>JRC_EU28_tipgn!AA57-UK_tipgn!AA57</f>
        <v>0</v>
      </c>
      <c r="AB57" s="30">
        <f>JRC_EU28_tipgn!AB57-UK_tipgn!AB57</f>
        <v>0</v>
      </c>
      <c r="AC57" s="30">
        <f>JRC_EU28_tipgn!AC57-UK_tipgn!AC57</f>
        <v>0</v>
      </c>
      <c r="AD57" s="30">
        <f>JRC_EU28_tipgn!AD57-UK_tipgn!AD57</f>
        <v>0</v>
      </c>
      <c r="AE57" s="30">
        <f>JRC_EU28_tipgn!AE57-UK_tipgn!AE57</f>
        <v>0</v>
      </c>
      <c r="AF57" s="30">
        <f>JRC_EU28_tipgn!AF57-UK_tipgn!AF57</f>
        <v>0</v>
      </c>
      <c r="AG57" s="30">
        <f>JRC_EU28_tipgn!AG57-UK_tipgn!AG57</f>
        <v>0</v>
      </c>
      <c r="AH57" s="30">
        <f>JRC_EU28_tipgn!AH57-UK_tipgn!AH57</f>
        <v>0</v>
      </c>
      <c r="AI57" s="30">
        <f>JRC_EU28_tipgn!AI57-UK_tipgn!AI57</f>
        <v>0</v>
      </c>
      <c r="AJ57" s="30">
        <f>JRC_EU28_tipgn!AJ57-UK_tipgn!AJ57</f>
        <v>0</v>
      </c>
      <c r="AK57" s="30">
        <f>JRC_EU28_tipgn!AK57-UK_tipgn!AK57</f>
        <v>0</v>
      </c>
      <c r="AL57" s="30">
        <f>JRC_EU28_tipgn!AL57-UK_tipgn!AL57</f>
        <v>0</v>
      </c>
      <c r="AM57" s="30">
        <f>JRC_EU28_tipgn!AM57-UK_tipgn!AM57</f>
        <v>0</v>
      </c>
      <c r="AN57" s="30">
        <f>JRC_EU28_tipgn!AN57-UK_tipgn!AN57</f>
        <v>0</v>
      </c>
      <c r="AO57" s="30">
        <f>JRC_EU28_tipgn!AO57-UK_tipgn!AO57</f>
        <v>0</v>
      </c>
      <c r="AP57" s="30">
        <f>JRC_EU28_tipgn!AP57-UK_tipgn!AP57</f>
        <v>0</v>
      </c>
      <c r="AQ57" s="30">
        <f>JRC_EU28_tipgn!AQ57-UK_tipgn!AQ57</f>
        <v>0</v>
      </c>
      <c r="AR57" s="30">
        <f>JRC_EU28_tipgn!AR57-UK_tipgn!AR57</f>
        <v>0</v>
      </c>
      <c r="AS57" s="30">
        <f>JRC_EU28_tipgn!AS57-UK_tipgn!AS57</f>
        <v>0</v>
      </c>
      <c r="AT57" s="30">
        <f>JRC_EU28_tipgn!AT57-UK_tipgn!AT57</f>
        <v>0</v>
      </c>
      <c r="AU57" s="30">
        <f>JRC_EU28_tipgn!AU57-UK_tipgn!AU57</f>
        <v>0</v>
      </c>
      <c r="AV57" s="30">
        <f>JRC_EU28_tipgn!AV57-UK_tipgn!AV57</f>
        <v>0</v>
      </c>
      <c r="AW57" s="30">
        <f>JRC_EU28_tipgn!AW57-UK_tipgn!AW57</f>
        <v>0</v>
      </c>
      <c r="AX57" s="30">
        <f>JRC_EU28_tipgn!AX57-UK_tipgn!AX57</f>
        <v>0</v>
      </c>
      <c r="AY57" s="30">
        <f>JRC_EU28_tipgn!AY57-UK_tipgn!AY57</f>
        <v>0</v>
      </c>
      <c r="AZ57" s="30">
        <f>JRC_EU28_tipgn!AZ57-UK_tipgn!AZ57</f>
        <v>0</v>
      </c>
      <c r="BA57" s="31">
        <f>JRC_EU28_tipgn!BA57-UK_tipgn!BA57</f>
        <v>0</v>
      </c>
    </row>
    <row r="58" spans="1:53" x14ac:dyDescent="0.25">
      <c r="A58" s="27" t="s">
        <v>108</v>
      </c>
      <c r="B58" s="28" t="s">
        <v>316</v>
      </c>
      <c r="C58" s="30">
        <f>JRC_EU28_tipgn!C58-UK_tipgn!C58</f>
        <v>0</v>
      </c>
      <c r="D58" s="30">
        <f>JRC_EU28_tipgn!D58-UK_tipgn!D58</f>
        <v>0</v>
      </c>
      <c r="E58" s="30">
        <f>JRC_EU28_tipgn!E58-UK_tipgn!E58</f>
        <v>0</v>
      </c>
      <c r="F58" s="30">
        <f>JRC_EU28_tipgn!F58-UK_tipgn!F58</f>
        <v>0</v>
      </c>
      <c r="G58" s="30">
        <f>JRC_EU28_tipgn!G58-UK_tipgn!G58</f>
        <v>0</v>
      </c>
      <c r="H58" s="30">
        <f>JRC_EU28_tipgn!H58-UK_tipgn!H58</f>
        <v>0</v>
      </c>
      <c r="I58" s="30">
        <f>JRC_EU28_tipgn!I58-UK_tipgn!I58</f>
        <v>0</v>
      </c>
      <c r="J58" s="30">
        <f>JRC_EU28_tipgn!J58-UK_tipgn!J58</f>
        <v>0</v>
      </c>
      <c r="K58" s="30">
        <f>JRC_EU28_tipgn!K58-UK_tipgn!K58</f>
        <v>0</v>
      </c>
      <c r="L58" s="30">
        <f>JRC_EU28_tipgn!L58-UK_tipgn!L58</f>
        <v>0</v>
      </c>
      <c r="M58" s="30">
        <f>JRC_EU28_tipgn!M58-UK_tipgn!M58</f>
        <v>0</v>
      </c>
      <c r="N58" s="30">
        <f>JRC_EU28_tipgn!N58-UK_tipgn!N58</f>
        <v>0</v>
      </c>
      <c r="O58" s="30">
        <f>JRC_EU28_tipgn!O58-UK_tipgn!O58</f>
        <v>0</v>
      </c>
      <c r="P58" s="30">
        <f>JRC_EU28_tipgn!P58-UK_tipgn!P58</f>
        <v>0</v>
      </c>
      <c r="Q58" s="30">
        <f>JRC_EU28_tipgn!Q58-UK_tipgn!Q58</f>
        <v>0</v>
      </c>
      <c r="R58" s="30">
        <f>JRC_EU28_tipgn!R58-UK_tipgn!R58</f>
        <v>0</v>
      </c>
      <c r="S58" s="30">
        <f>JRC_EU28_tipgn!S58-UK_tipgn!S58</f>
        <v>0</v>
      </c>
      <c r="T58" s="30">
        <f>JRC_EU28_tipgn!T58-UK_tipgn!T58</f>
        <v>0</v>
      </c>
      <c r="U58" s="30">
        <f>JRC_EU28_tipgn!U58-UK_tipgn!U58</f>
        <v>0</v>
      </c>
      <c r="V58" s="30">
        <f>JRC_EU28_tipgn!V58-UK_tipgn!V58</f>
        <v>0</v>
      </c>
      <c r="W58" s="30">
        <f>JRC_EU28_tipgn!W58-UK_tipgn!W58</f>
        <v>0</v>
      </c>
      <c r="X58" s="30">
        <f>JRC_EU28_tipgn!X58-UK_tipgn!X58</f>
        <v>0</v>
      </c>
      <c r="Y58" s="30">
        <f>JRC_EU28_tipgn!Y58-UK_tipgn!Y58</f>
        <v>0</v>
      </c>
      <c r="Z58" s="30">
        <f>JRC_EU28_tipgn!Z58-UK_tipgn!Z58</f>
        <v>0</v>
      </c>
      <c r="AA58" s="30">
        <f>JRC_EU28_tipgn!AA58-UK_tipgn!AA58</f>
        <v>0</v>
      </c>
      <c r="AB58" s="30">
        <f>JRC_EU28_tipgn!AB58-UK_tipgn!AB58</f>
        <v>0</v>
      </c>
      <c r="AC58" s="30">
        <f>JRC_EU28_tipgn!AC58-UK_tipgn!AC58</f>
        <v>0</v>
      </c>
      <c r="AD58" s="30">
        <f>JRC_EU28_tipgn!AD58-UK_tipgn!AD58</f>
        <v>0</v>
      </c>
      <c r="AE58" s="30">
        <f>JRC_EU28_tipgn!AE58-UK_tipgn!AE58</f>
        <v>0</v>
      </c>
      <c r="AF58" s="30">
        <f>JRC_EU28_tipgn!AF58-UK_tipgn!AF58</f>
        <v>0</v>
      </c>
      <c r="AG58" s="30">
        <f>JRC_EU28_tipgn!AG58-UK_tipgn!AG58</f>
        <v>0</v>
      </c>
      <c r="AH58" s="30">
        <f>JRC_EU28_tipgn!AH58-UK_tipgn!AH58</f>
        <v>0</v>
      </c>
      <c r="AI58" s="30">
        <f>JRC_EU28_tipgn!AI58-UK_tipgn!AI58</f>
        <v>0</v>
      </c>
      <c r="AJ58" s="30">
        <f>JRC_EU28_tipgn!AJ58-UK_tipgn!AJ58</f>
        <v>0</v>
      </c>
      <c r="AK58" s="30">
        <f>JRC_EU28_tipgn!AK58-UK_tipgn!AK58</f>
        <v>0</v>
      </c>
      <c r="AL58" s="30">
        <f>JRC_EU28_tipgn!AL58-UK_tipgn!AL58</f>
        <v>0</v>
      </c>
      <c r="AM58" s="30">
        <f>JRC_EU28_tipgn!AM58-UK_tipgn!AM58</f>
        <v>0</v>
      </c>
      <c r="AN58" s="30">
        <f>JRC_EU28_tipgn!AN58-UK_tipgn!AN58</f>
        <v>0</v>
      </c>
      <c r="AO58" s="30">
        <f>JRC_EU28_tipgn!AO58-UK_tipgn!AO58</f>
        <v>0</v>
      </c>
      <c r="AP58" s="30">
        <f>JRC_EU28_tipgn!AP58-UK_tipgn!AP58</f>
        <v>0</v>
      </c>
      <c r="AQ58" s="30">
        <f>JRC_EU28_tipgn!AQ58-UK_tipgn!AQ58</f>
        <v>0</v>
      </c>
      <c r="AR58" s="30">
        <f>JRC_EU28_tipgn!AR58-UK_tipgn!AR58</f>
        <v>0</v>
      </c>
      <c r="AS58" s="30">
        <f>JRC_EU28_tipgn!AS58-UK_tipgn!AS58</f>
        <v>0</v>
      </c>
      <c r="AT58" s="30">
        <f>JRC_EU28_tipgn!AT58-UK_tipgn!AT58</f>
        <v>0</v>
      </c>
      <c r="AU58" s="30">
        <f>JRC_EU28_tipgn!AU58-UK_tipgn!AU58</f>
        <v>0</v>
      </c>
      <c r="AV58" s="30">
        <f>JRC_EU28_tipgn!AV58-UK_tipgn!AV58</f>
        <v>0</v>
      </c>
      <c r="AW58" s="30">
        <f>JRC_EU28_tipgn!AW58-UK_tipgn!AW58</f>
        <v>0</v>
      </c>
      <c r="AX58" s="30">
        <f>JRC_EU28_tipgn!AX58-UK_tipgn!AX58</f>
        <v>0</v>
      </c>
      <c r="AY58" s="30">
        <f>JRC_EU28_tipgn!AY58-UK_tipgn!AY58</f>
        <v>0</v>
      </c>
      <c r="AZ58" s="30">
        <f>JRC_EU28_tipgn!AZ58-UK_tipgn!AZ58</f>
        <v>0</v>
      </c>
      <c r="BA58" s="31">
        <f>JRC_EU28_tipgn!BA58-UK_tipgn!BA58</f>
        <v>0</v>
      </c>
    </row>
    <row r="59" spans="1:53" x14ac:dyDescent="0.25">
      <c r="A59" s="17" t="s">
        <v>201</v>
      </c>
      <c r="B59" s="18" t="s">
        <v>317</v>
      </c>
      <c r="C59" s="20">
        <f>JRC_EU28_tipgn!C59-UK_tipgn!C59</f>
        <v>221898.49049393277</v>
      </c>
      <c r="D59" s="20">
        <f>JRC_EU28_tipgn!D59-UK_tipgn!D59</f>
        <v>229425.39999999997</v>
      </c>
      <c r="E59" s="20">
        <f>JRC_EU28_tipgn!E59-UK_tipgn!E59</f>
        <v>232895.30000000002</v>
      </c>
      <c r="F59" s="20">
        <f>JRC_EU28_tipgn!F59-UK_tipgn!F59</f>
        <v>234140.59999999998</v>
      </c>
      <c r="G59" s="20">
        <f>JRC_EU28_tipgn!G59-UK_tipgn!G59</f>
        <v>239650.09999999989</v>
      </c>
      <c r="H59" s="20">
        <f>JRC_EU28_tipgn!H59-UK_tipgn!H59</f>
        <v>236462.33400210185</v>
      </c>
      <c r="I59" s="20">
        <f>JRC_EU28_tipgn!I59-UK_tipgn!I59</f>
        <v>236036.09999999989</v>
      </c>
      <c r="J59" s="20">
        <f>JRC_EU28_tipgn!J59-UK_tipgn!J59</f>
        <v>225151.5</v>
      </c>
      <c r="K59" s="20">
        <f>JRC_EU28_tipgn!K59-UK_tipgn!K59</f>
        <v>228369.69999999995</v>
      </c>
      <c r="L59" s="20">
        <f>JRC_EU28_tipgn!L59-UK_tipgn!L59</f>
        <v>212948.39999999994</v>
      </c>
      <c r="M59" s="20">
        <f>JRC_EU28_tipgn!M59-UK_tipgn!M59</f>
        <v>220533.12792586224</v>
      </c>
      <c r="N59" s="20">
        <f>JRC_EU28_tipgn!N59-UK_tipgn!N59</f>
        <v>216213.19384733008</v>
      </c>
      <c r="O59" s="20">
        <f>JRC_EU28_tipgn!O59-UK_tipgn!O59</f>
        <v>209557.29913060099</v>
      </c>
      <c r="P59" s="20">
        <f>JRC_EU28_tipgn!P59-UK_tipgn!P59</f>
        <v>208068.54877233173</v>
      </c>
      <c r="Q59" s="20">
        <f>JRC_EU28_tipgn!Q59-UK_tipgn!Q59</f>
        <v>209695.56702015863</v>
      </c>
      <c r="R59" s="20">
        <f>JRC_EU28_tipgn!R59-UK_tipgn!R59</f>
        <v>203056.51093914182</v>
      </c>
      <c r="S59" s="20">
        <f>JRC_EU28_tipgn!S59-UK_tipgn!S59</f>
        <v>211840.02129105979</v>
      </c>
      <c r="T59" s="20">
        <f>JRC_EU28_tipgn!T59-UK_tipgn!T59</f>
        <v>206293.08865509403</v>
      </c>
      <c r="U59" s="20">
        <f>JRC_EU28_tipgn!U59-UK_tipgn!U59</f>
        <v>199011.3777538042</v>
      </c>
      <c r="V59" s="20">
        <f>JRC_EU28_tipgn!V59-UK_tipgn!V59</f>
        <v>195499.86547853271</v>
      </c>
      <c r="W59" s="20">
        <f>JRC_EU28_tipgn!W59-UK_tipgn!W59</f>
        <v>192001.02648097102</v>
      </c>
      <c r="X59" s="20">
        <f>JRC_EU28_tipgn!X59-UK_tipgn!X59</f>
        <v>191049.27201645577</v>
      </c>
      <c r="Y59" s="20">
        <f>JRC_EU28_tipgn!Y59-UK_tipgn!Y59</f>
        <v>181703.77247341201</v>
      </c>
      <c r="Z59" s="20">
        <f>JRC_EU28_tipgn!Z59-UK_tipgn!Z59</f>
        <v>172421.2204846752</v>
      </c>
      <c r="AA59" s="20">
        <f>JRC_EU28_tipgn!AA59-UK_tipgn!AA59</f>
        <v>169661.68820511375</v>
      </c>
      <c r="AB59" s="20">
        <f>JRC_EU28_tipgn!AB59-UK_tipgn!AB59</f>
        <v>170123.36630964917</v>
      </c>
      <c r="AC59" s="20">
        <f>JRC_EU28_tipgn!AC59-UK_tipgn!AC59</f>
        <v>166348.09419961408</v>
      </c>
      <c r="AD59" s="20">
        <f>JRC_EU28_tipgn!AD59-UK_tipgn!AD59</f>
        <v>167234.17162397481</v>
      </c>
      <c r="AE59" s="20">
        <f>JRC_EU28_tipgn!AE59-UK_tipgn!AE59</f>
        <v>169835.70990505867</v>
      </c>
      <c r="AF59" s="20">
        <f>JRC_EU28_tipgn!AF59-UK_tipgn!AF59</f>
        <v>166843.7549424785</v>
      </c>
      <c r="AG59" s="20">
        <f>JRC_EU28_tipgn!AG59-UK_tipgn!AG59</f>
        <v>167625.71471255727</v>
      </c>
      <c r="AH59" s="20">
        <f>JRC_EU28_tipgn!AH59-UK_tipgn!AH59</f>
        <v>168051.94587295182</v>
      </c>
      <c r="AI59" s="20">
        <f>JRC_EU28_tipgn!AI59-UK_tipgn!AI59</f>
        <v>166948.20559871316</v>
      </c>
      <c r="AJ59" s="20">
        <f>JRC_EU28_tipgn!AJ59-UK_tipgn!AJ59</f>
        <v>155864.27501677629</v>
      </c>
      <c r="AK59" s="20">
        <f>JRC_EU28_tipgn!AK59-UK_tipgn!AK59</f>
        <v>148846.81737826092</v>
      </c>
      <c r="AL59" s="20">
        <f>JRC_EU28_tipgn!AL59-UK_tipgn!AL59</f>
        <v>135534.47081362884</v>
      </c>
      <c r="AM59" s="20">
        <f>JRC_EU28_tipgn!AM59-UK_tipgn!AM59</f>
        <v>134097.13575220486</v>
      </c>
      <c r="AN59" s="20">
        <f>JRC_EU28_tipgn!AN59-UK_tipgn!AN59</f>
        <v>129407.6098370939</v>
      </c>
      <c r="AO59" s="20">
        <f>JRC_EU28_tipgn!AO59-UK_tipgn!AO59</f>
        <v>125359.011289355</v>
      </c>
      <c r="AP59" s="20">
        <f>JRC_EU28_tipgn!AP59-UK_tipgn!AP59</f>
        <v>127065.95844946596</v>
      </c>
      <c r="AQ59" s="20">
        <f>JRC_EU28_tipgn!AQ59-UK_tipgn!AQ59</f>
        <v>128739.56210755365</v>
      </c>
      <c r="AR59" s="20">
        <f>JRC_EU28_tipgn!AR59-UK_tipgn!AR59</f>
        <v>122337.8194110562</v>
      </c>
      <c r="AS59" s="20">
        <f>JRC_EU28_tipgn!AS59-UK_tipgn!AS59</f>
        <v>123698.3048622685</v>
      </c>
      <c r="AT59" s="20">
        <f>JRC_EU28_tipgn!AT59-UK_tipgn!AT59</f>
        <v>120806.43239293645</v>
      </c>
      <c r="AU59" s="20">
        <f>JRC_EU28_tipgn!AU59-UK_tipgn!AU59</f>
        <v>120169.663420454</v>
      </c>
      <c r="AV59" s="20">
        <f>JRC_EU28_tipgn!AV59-UK_tipgn!AV59</f>
        <v>116742.03077558945</v>
      </c>
      <c r="AW59" s="20">
        <f>JRC_EU28_tipgn!AW59-UK_tipgn!AW59</f>
        <v>116723.64547973088</v>
      </c>
      <c r="AX59" s="20">
        <f>JRC_EU28_tipgn!AX59-UK_tipgn!AX59</f>
        <v>112767.30788471604</v>
      </c>
      <c r="AY59" s="20">
        <f>JRC_EU28_tipgn!AY59-UK_tipgn!AY59</f>
        <v>104646.53190746314</v>
      </c>
      <c r="AZ59" s="20">
        <f>JRC_EU28_tipgn!AZ59-UK_tipgn!AZ59</f>
        <v>97254.341954568867</v>
      </c>
      <c r="BA59" s="21">
        <f>JRC_EU28_tipgn!BA59-UK_tipgn!BA59</f>
        <v>96391.628894203735</v>
      </c>
    </row>
    <row r="60" spans="1:53" x14ac:dyDescent="0.25">
      <c r="A60" s="17" t="s">
        <v>318</v>
      </c>
      <c r="B60" s="18" t="s">
        <v>319</v>
      </c>
      <c r="C60" s="20">
        <f>JRC_EU28_tipgn!C60-UK_tipgn!C60</f>
        <v>0</v>
      </c>
      <c r="D60" s="20">
        <f>JRC_EU28_tipgn!D60-UK_tipgn!D60</f>
        <v>0</v>
      </c>
      <c r="E60" s="20">
        <f>JRC_EU28_tipgn!E60-UK_tipgn!E60</f>
        <v>0</v>
      </c>
      <c r="F60" s="20">
        <f>JRC_EU28_tipgn!F60-UK_tipgn!F60</f>
        <v>0</v>
      </c>
      <c r="G60" s="20">
        <f>JRC_EU28_tipgn!G60-UK_tipgn!G60</f>
        <v>0</v>
      </c>
      <c r="H60" s="20">
        <f>JRC_EU28_tipgn!H60-UK_tipgn!H60</f>
        <v>0</v>
      </c>
      <c r="I60" s="20">
        <f>JRC_EU28_tipgn!I60-UK_tipgn!I60</f>
        <v>0</v>
      </c>
      <c r="J60" s="20">
        <f>JRC_EU28_tipgn!J60-UK_tipgn!J60</f>
        <v>0</v>
      </c>
      <c r="K60" s="20">
        <f>JRC_EU28_tipgn!K60-UK_tipgn!K60</f>
        <v>0</v>
      </c>
      <c r="L60" s="20">
        <f>JRC_EU28_tipgn!L60-UK_tipgn!L60</f>
        <v>0</v>
      </c>
      <c r="M60" s="20">
        <f>JRC_EU28_tipgn!M60-UK_tipgn!M60</f>
        <v>0</v>
      </c>
      <c r="N60" s="20">
        <f>JRC_EU28_tipgn!N60-UK_tipgn!N60</f>
        <v>0</v>
      </c>
      <c r="O60" s="20">
        <f>JRC_EU28_tipgn!O60-UK_tipgn!O60</f>
        <v>0</v>
      </c>
      <c r="P60" s="20">
        <f>JRC_EU28_tipgn!P60-UK_tipgn!P60</f>
        <v>0</v>
      </c>
      <c r="Q60" s="20">
        <f>JRC_EU28_tipgn!Q60-UK_tipgn!Q60</f>
        <v>0</v>
      </c>
      <c r="R60" s="20">
        <f>JRC_EU28_tipgn!R60-UK_tipgn!R60</f>
        <v>0</v>
      </c>
      <c r="S60" s="20">
        <f>JRC_EU28_tipgn!S60-UK_tipgn!S60</f>
        <v>0</v>
      </c>
      <c r="T60" s="20">
        <f>JRC_EU28_tipgn!T60-UK_tipgn!T60</f>
        <v>0</v>
      </c>
      <c r="U60" s="20">
        <f>JRC_EU28_tipgn!U60-UK_tipgn!U60</f>
        <v>0</v>
      </c>
      <c r="V60" s="20">
        <f>JRC_EU28_tipgn!V60-UK_tipgn!V60</f>
        <v>0</v>
      </c>
      <c r="W60" s="20">
        <f>JRC_EU28_tipgn!W60-UK_tipgn!W60</f>
        <v>0</v>
      </c>
      <c r="X60" s="20">
        <f>JRC_EU28_tipgn!X60-UK_tipgn!X60</f>
        <v>0</v>
      </c>
      <c r="Y60" s="20">
        <f>JRC_EU28_tipgn!Y60-UK_tipgn!Y60</f>
        <v>0</v>
      </c>
      <c r="Z60" s="20">
        <f>JRC_EU28_tipgn!Z60-UK_tipgn!Z60</f>
        <v>0</v>
      </c>
      <c r="AA60" s="20">
        <f>JRC_EU28_tipgn!AA60-UK_tipgn!AA60</f>
        <v>0</v>
      </c>
      <c r="AB60" s="20">
        <f>JRC_EU28_tipgn!AB60-UK_tipgn!AB60</f>
        <v>0</v>
      </c>
      <c r="AC60" s="20">
        <f>JRC_EU28_tipgn!AC60-UK_tipgn!AC60</f>
        <v>0</v>
      </c>
      <c r="AD60" s="20">
        <f>JRC_EU28_tipgn!AD60-UK_tipgn!AD60</f>
        <v>0</v>
      </c>
      <c r="AE60" s="20">
        <f>JRC_EU28_tipgn!AE60-UK_tipgn!AE60</f>
        <v>0</v>
      </c>
      <c r="AF60" s="20">
        <f>JRC_EU28_tipgn!AF60-UK_tipgn!AF60</f>
        <v>0</v>
      </c>
      <c r="AG60" s="20">
        <f>JRC_EU28_tipgn!AG60-UK_tipgn!AG60</f>
        <v>0</v>
      </c>
      <c r="AH60" s="20">
        <f>JRC_EU28_tipgn!AH60-UK_tipgn!AH60</f>
        <v>0</v>
      </c>
      <c r="AI60" s="20">
        <f>JRC_EU28_tipgn!AI60-UK_tipgn!AI60</f>
        <v>0</v>
      </c>
      <c r="AJ60" s="20">
        <f>JRC_EU28_tipgn!AJ60-UK_tipgn!AJ60</f>
        <v>0</v>
      </c>
      <c r="AK60" s="20">
        <f>JRC_EU28_tipgn!AK60-UK_tipgn!AK60</f>
        <v>0</v>
      </c>
      <c r="AL60" s="20">
        <f>JRC_EU28_tipgn!AL60-UK_tipgn!AL60</f>
        <v>0</v>
      </c>
      <c r="AM60" s="20">
        <f>JRC_EU28_tipgn!AM60-UK_tipgn!AM60</f>
        <v>0</v>
      </c>
      <c r="AN60" s="20">
        <f>JRC_EU28_tipgn!AN60-UK_tipgn!AN60</f>
        <v>0</v>
      </c>
      <c r="AO60" s="20">
        <f>JRC_EU28_tipgn!AO60-UK_tipgn!AO60</f>
        <v>0</v>
      </c>
      <c r="AP60" s="20">
        <f>JRC_EU28_tipgn!AP60-UK_tipgn!AP60</f>
        <v>0</v>
      </c>
      <c r="AQ60" s="20">
        <f>JRC_EU28_tipgn!AQ60-UK_tipgn!AQ60</f>
        <v>0</v>
      </c>
      <c r="AR60" s="20">
        <f>JRC_EU28_tipgn!AR60-UK_tipgn!AR60</f>
        <v>0</v>
      </c>
      <c r="AS60" s="20">
        <f>JRC_EU28_tipgn!AS60-UK_tipgn!AS60</f>
        <v>0</v>
      </c>
      <c r="AT60" s="20">
        <f>JRC_EU28_tipgn!AT60-UK_tipgn!AT60</f>
        <v>0</v>
      </c>
      <c r="AU60" s="20">
        <f>JRC_EU28_tipgn!AU60-UK_tipgn!AU60</f>
        <v>0</v>
      </c>
      <c r="AV60" s="20">
        <f>JRC_EU28_tipgn!AV60-UK_tipgn!AV60</f>
        <v>0</v>
      </c>
      <c r="AW60" s="20">
        <f>JRC_EU28_tipgn!AW60-UK_tipgn!AW60</f>
        <v>0</v>
      </c>
      <c r="AX60" s="20">
        <f>JRC_EU28_tipgn!AX60-UK_tipgn!AX60</f>
        <v>0</v>
      </c>
      <c r="AY60" s="20">
        <f>JRC_EU28_tipgn!AY60-UK_tipgn!AY60</f>
        <v>0</v>
      </c>
      <c r="AZ60" s="20">
        <f>JRC_EU28_tipgn!AZ60-UK_tipgn!AZ60</f>
        <v>0</v>
      </c>
      <c r="BA60" s="21">
        <f>JRC_EU28_tipgn!BA60-UK_tipgn!BA60</f>
        <v>0</v>
      </c>
    </row>
    <row r="61" spans="1:53" x14ac:dyDescent="0.25">
      <c r="A61" s="17" t="s">
        <v>320</v>
      </c>
      <c r="B61" s="18" t="s">
        <v>321</v>
      </c>
      <c r="C61" s="20">
        <f>JRC_EU28_tipgn!C61-UK_tipgn!C61</f>
        <v>0</v>
      </c>
      <c r="D61" s="20">
        <f>JRC_EU28_tipgn!D61-UK_tipgn!D61</f>
        <v>0</v>
      </c>
      <c r="E61" s="20">
        <f>JRC_EU28_tipgn!E61-UK_tipgn!E61</f>
        <v>0</v>
      </c>
      <c r="F61" s="20">
        <f>JRC_EU28_tipgn!F61-UK_tipgn!F61</f>
        <v>0</v>
      </c>
      <c r="G61" s="20">
        <f>JRC_EU28_tipgn!G61-UK_tipgn!G61</f>
        <v>0</v>
      </c>
      <c r="H61" s="20">
        <f>JRC_EU28_tipgn!H61-UK_tipgn!H61</f>
        <v>0</v>
      </c>
      <c r="I61" s="20">
        <f>JRC_EU28_tipgn!I61-UK_tipgn!I61</f>
        <v>0</v>
      </c>
      <c r="J61" s="20">
        <f>JRC_EU28_tipgn!J61-UK_tipgn!J61</f>
        <v>0</v>
      </c>
      <c r="K61" s="20">
        <f>JRC_EU28_tipgn!K61-UK_tipgn!K61</f>
        <v>0</v>
      </c>
      <c r="L61" s="20">
        <f>JRC_EU28_tipgn!L61-UK_tipgn!L61</f>
        <v>0</v>
      </c>
      <c r="M61" s="20">
        <f>JRC_EU28_tipgn!M61-UK_tipgn!M61</f>
        <v>0</v>
      </c>
      <c r="N61" s="20">
        <f>JRC_EU28_tipgn!N61-UK_tipgn!N61</f>
        <v>0</v>
      </c>
      <c r="O61" s="20">
        <f>JRC_EU28_tipgn!O61-UK_tipgn!O61</f>
        <v>0</v>
      </c>
      <c r="P61" s="20">
        <f>JRC_EU28_tipgn!P61-UK_tipgn!P61</f>
        <v>0</v>
      </c>
      <c r="Q61" s="20">
        <f>JRC_EU28_tipgn!Q61-UK_tipgn!Q61</f>
        <v>0</v>
      </c>
      <c r="R61" s="20">
        <f>JRC_EU28_tipgn!R61-UK_tipgn!R61</f>
        <v>0</v>
      </c>
      <c r="S61" s="20">
        <f>JRC_EU28_tipgn!S61-UK_tipgn!S61</f>
        <v>0</v>
      </c>
      <c r="T61" s="20">
        <f>JRC_EU28_tipgn!T61-UK_tipgn!T61</f>
        <v>0</v>
      </c>
      <c r="U61" s="20">
        <f>JRC_EU28_tipgn!U61-UK_tipgn!U61</f>
        <v>0</v>
      </c>
      <c r="V61" s="20">
        <f>JRC_EU28_tipgn!V61-UK_tipgn!V61</f>
        <v>0</v>
      </c>
      <c r="W61" s="20">
        <f>JRC_EU28_tipgn!W61-UK_tipgn!W61</f>
        <v>0</v>
      </c>
      <c r="X61" s="20">
        <f>JRC_EU28_tipgn!X61-UK_tipgn!X61</f>
        <v>0</v>
      </c>
      <c r="Y61" s="20">
        <f>JRC_EU28_tipgn!Y61-UK_tipgn!Y61</f>
        <v>0</v>
      </c>
      <c r="Z61" s="20">
        <f>JRC_EU28_tipgn!Z61-UK_tipgn!Z61</f>
        <v>0</v>
      </c>
      <c r="AA61" s="20">
        <f>JRC_EU28_tipgn!AA61-UK_tipgn!AA61</f>
        <v>0</v>
      </c>
      <c r="AB61" s="20">
        <f>JRC_EU28_tipgn!AB61-UK_tipgn!AB61</f>
        <v>0</v>
      </c>
      <c r="AC61" s="20">
        <f>JRC_EU28_tipgn!AC61-UK_tipgn!AC61</f>
        <v>0</v>
      </c>
      <c r="AD61" s="20">
        <f>JRC_EU28_tipgn!AD61-UK_tipgn!AD61</f>
        <v>0</v>
      </c>
      <c r="AE61" s="20">
        <f>JRC_EU28_tipgn!AE61-UK_tipgn!AE61</f>
        <v>0</v>
      </c>
      <c r="AF61" s="20">
        <f>JRC_EU28_tipgn!AF61-UK_tipgn!AF61</f>
        <v>0</v>
      </c>
      <c r="AG61" s="20">
        <f>JRC_EU28_tipgn!AG61-UK_tipgn!AG61</f>
        <v>0</v>
      </c>
      <c r="AH61" s="20">
        <f>JRC_EU28_tipgn!AH61-UK_tipgn!AH61</f>
        <v>0</v>
      </c>
      <c r="AI61" s="20">
        <f>JRC_EU28_tipgn!AI61-UK_tipgn!AI61</f>
        <v>0</v>
      </c>
      <c r="AJ61" s="20">
        <f>JRC_EU28_tipgn!AJ61-UK_tipgn!AJ61</f>
        <v>0</v>
      </c>
      <c r="AK61" s="20">
        <f>JRC_EU28_tipgn!AK61-UK_tipgn!AK61</f>
        <v>0</v>
      </c>
      <c r="AL61" s="20">
        <f>JRC_EU28_tipgn!AL61-UK_tipgn!AL61</f>
        <v>0</v>
      </c>
      <c r="AM61" s="20">
        <f>JRC_EU28_tipgn!AM61-UK_tipgn!AM61</f>
        <v>0</v>
      </c>
      <c r="AN61" s="20">
        <f>JRC_EU28_tipgn!AN61-UK_tipgn!AN61</f>
        <v>0</v>
      </c>
      <c r="AO61" s="20">
        <f>JRC_EU28_tipgn!AO61-UK_tipgn!AO61</f>
        <v>0</v>
      </c>
      <c r="AP61" s="20">
        <f>JRC_EU28_tipgn!AP61-UK_tipgn!AP61</f>
        <v>0</v>
      </c>
      <c r="AQ61" s="20">
        <f>JRC_EU28_tipgn!AQ61-UK_tipgn!AQ61</f>
        <v>0</v>
      </c>
      <c r="AR61" s="20">
        <f>JRC_EU28_tipgn!AR61-UK_tipgn!AR61</f>
        <v>0</v>
      </c>
      <c r="AS61" s="20">
        <f>JRC_EU28_tipgn!AS61-UK_tipgn!AS61</f>
        <v>0</v>
      </c>
      <c r="AT61" s="20">
        <f>JRC_EU28_tipgn!AT61-UK_tipgn!AT61</f>
        <v>0</v>
      </c>
      <c r="AU61" s="20">
        <f>JRC_EU28_tipgn!AU61-UK_tipgn!AU61</f>
        <v>0</v>
      </c>
      <c r="AV61" s="20">
        <f>JRC_EU28_tipgn!AV61-UK_tipgn!AV61</f>
        <v>0</v>
      </c>
      <c r="AW61" s="20">
        <f>JRC_EU28_tipgn!AW61-UK_tipgn!AW61</f>
        <v>0</v>
      </c>
      <c r="AX61" s="20">
        <f>JRC_EU28_tipgn!AX61-UK_tipgn!AX61</f>
        <v>0</v>
      </c>
      <c r="AY61" s="20">
        <f>JRC_EU28_tipgn!AY61-UK_tipgn!AY61</f>
        <v>0</v>
      </c>
      <c r="AZ61" s="20">
        <f>JRC_EU28_tipgn!AZ61-UK_tipgn!AZ61</f>
        <v>0</v>
      </c>
      <c r="BA61" s="21">
        <f>JRC_EU28_tipgn!BA61-UK_tipgn!BA61</f>
        <v>0</v>
      </c>
    </row>
    <row r="62" spans="1:53" x14ac:dyDescent="0.25">
      <c r="A62" s="22" t="s">
        <v>322</v>
      </c>
      <c r="B62" s="23" t="s">
        <v>323</v>
      </c>
      <c r="C62" s="25">
        <f>JRC_EU28_tipgn!C62-UK_tipgn!C62</f>
        <v>0</v>
      </c>
      <c r="D62" s="25">
        <f>JRC_EU28_tipgn!D62-UK_tipgn!D62</f>
        <v>0</v>
      </c>
      <c r="E62" s="25">
        <f>JRC_EU28_tipgn!E62-UK_tipgn!E62</f>
        <v>0</v>
      </c>
      <c r="F62" s="25">
        <f>JRC_EU28_tipgn!F62-UK_tipgn!F62</f>
        <v>0</v>
      </c>
      <c r="G62" s="25">
        <f>JRC_EU28_tipgn!G62-UK_tipgn!G62</f>
        <v>0</v>
      </c>
      <c r="H62" s="25">
        <f>JRC_EU28_tipgn!H62-UK_tipgn!H62</f>
        <v>0</v>
      </c>
      <c r="I62" s="25">
        <f>JRC_EU28_tipgn!I62-UK_tipgn!I62</f>
        <v>0</v>
      </c>
      <c r="J62" s="25">
        <f>JRC_EU28_tipgn!J62-UK_tipgn!J62</f>
        <v>0</v>
      </c>
      <c r="K62" s="25">
        <f>JRC_EU28_tipgn!K62-UK_tipgn!K62</f>
        <v>0</v>
      </c>
      <c r="L62" s="25">
        <f>JRC_EU28_tipgn!L62-UK_tipgn!L62</f>
        <v>0</v>
      </c>
      <c r="M62" s="25">
        <f>JRC_EU28_tipgn!M62-UK_tipgn!M62</f>
        <v>0</v>
      </c>
      <c r="N62" s="25">
        <f>JRC_EU28_tipgn!N62-UK_tipgn!N62</f>
        <v>0</v>
      </c>
      <c r="O62" s="25">
        <f>JRC_EU28_tipgn!O62-UK_tipgn!O62</f>
        <v>0</v>
      </c>
      <c r="P62" s="25">
        <f>JRC_EU28_tipgn!P62-UK_tipgn!P62</f>
        <v>0</v>
      </c>
      <c r="Q62" s="25">
        <f>JRC_EU28_tipgn!Q62-UK_tipgn!Q62</f>
        <v>0</v>
      </c>
      <c r="R62" s="25">
        <f>JRC_EU28_tipgn!R62-UK_tipgn!R62</f>
        <v>0</v>
      </c>
      <c r="S62" s="25">
        <f>JRC_EU28_tipgn!S62-UK_tipgn!S62</f>
        <v>0</v>
      </c>
      <c r="T62" s="25">
        <f>JRC_EU28_tipgn!T62-UK_tipgn!T62</f>
        <v>0</v>
      </c>
      <c r="U62" s="25">
        <f>JRC_EU28_tipgn!U62-UK_tipgn!U62</f>
        <v>0</v>
      </c>
      <c r="V62" s="25">
        <f>JRC_EU28_tipgn!V62-UK_tipgn!V62</f>
        <v>0</v>
      </c>
      <c r="W62" s="25">
        <f>JRC_EU28_tipgn!W62-UK_tipgn!W62</f>
        <v>0</v>
      </c>
      <c r="X62" s="25">
        <f>JRC_EU28_tipgn!X62-UK_tipgn!X62</f>
        <v>0</v>
      </c>
      <c r="Y62" s="25">
        <f>JRC_EU28_tipgn!Y62-UK_tipgn!Y62</f>
        <v>0</v>
      </c>
      <c r="Z62" s="25">
        <f>JRC_EU28_tipgn!Z62-UK_tipgn!Z62</f>
        <v>0</v>
      </c>
      <c r="AA62" s="25">
        <f>JRC_EU28_tipgn!AA62-UK_tipgn!AA62</f>
        <v>0</v>
      </c>
      <c r="AB62" s="25">
        <f>JRC_EU28_tipgn!AB62-UK_tipgn!AB62</f>
        <v>0</v>
      </c>
      <c r="AC62" s="25">
        <f>JRC_EU28_tipgn!AC62-UK_tipgn!AC62</f>
        <v>0</v>
      </c>
      <c r="AD62" s="25">
        <f>JRC_EU28_tipgn!AD62-UK_tipgn!AD62</f>
        <v>0</v>
      </c>
      <c r="AE62" s="25">
        <f>JRC_EU28_tipgn!AE62-UK_tipgn!AE62</f>
        <v>0</v>
      </c>
      <c r="AF62" s="25">
        <f>JRC_EU28_tipgn!AF62-UK_tipgn!AF62</f>
        <v>0</v>
      </c>
      <c r="AG62" s="25">
        <f>JRC_EU28_tipgn!AG62-UK_tipgn!AG62</f>
        <v>0</v>
      </c>
      <c r="AH62" s="25">
        <f>JRC_EU28_tipgn!AH62-UK_tipgn!AH62</f>
        <v>0</v>
      </c>
      <c r="AI62" s="25">
        <f>JRC_EU28_tipgn!AI62-UK_tipgn!AI62</f>
        <v>0</v>
      </c>
      <c r="AJ62" s="25">
        <f>JRC_EU28_tipgn!AJ62-UK_tipgn!AJ62</f>
        <v>0</v>
      </c>
      <c r="AK62" s="25">
        <f>JRC_EU28_tipgn!AK62-UK_tipgn!AK62</f>
        <v>0</v>
      </c>
      <c r="AL62" s="25">
        <f>JRC_EU28_tipgn!AL62-UK_tipgn!AL62</f>
        <v>0</v>
      </c>
      <c r="AM62" s="25">
        <f>JRC_EU28_tipgn!AM62-UK_tipgn!AM62</f>
        <v>0</v>
      </c>
      <c r="AN62" s="25">
        <f>JRC_EU28_tipgn!AN62-UK_tipgn!AN62</f>
        <v>0</v>
      </c>
      <c r="AO62" s="25">
        <f>JRC_EU28_tipgn!AO62-UK_tipgn!AO62</f>
        <v>0</v>
      </c>
      <c r="AP62" s="25">
        <f>JRC_EU28_tipgn!AP62-UK_tipgn!AP62</f>
        <v>0</v>
      </c>
      <c r="AQ62" s="25">
        <f>JRC_EU28_tipgn!AQ62-UK_tipgn!AQ62</f>
        <v>0</v>
      </c>
      <c r="AR62" s="25">
        <f>JRC_EU28_tipgn!AR62-UK_tipgn!AR62</f>
        <v>0</v>
      </c>
      <c r="AS62" s="25">
        <f>JRC_EU28_tipgn!AS62-UK_tipgn!AS62</f>
        <v>0</v>
      </c>
      <c r="AT62" s="25">
        <f>JRC_EU28_tipgn!AT62-UK_tipgn!AT62</f>
        <v>0</v>
      </c>
      <c r="AU62" s="25">
        <f>JRC_EU28_tipgn!AU62-UK_tipgn!AU62</f>
        <v>0</v>
      </c>
      <c r="AV62" s="25">
        <f>JRC_EU28_tipgn!AV62-UK_tipgn!AV62</f>
        <v>0</v>
      </c>
      <c r="AW62" s="25">
        <f>JRC_EU28_tipgn!AW62-UK_tipgn!AW62</f>
        <v>0</v>
      </c>
      <c r="AX62" s="25">
        <f>JRC_EU28_tipgn!AX62-UK_tipgn!AX62</f>
        <v>0</v>
      </c>
      <c r="AY62" s="25">
        <f>JRC_EU28_tipgn!AY62-UK_tipgn!AY62</f>
        <v>0</v>
      </c>
      <c r="AZ62" s="25">
        <f>JRC_EU28_tipgn!AZ62-UK_tipgn!AZ62</f>
        <v>0</v>
      </c>
      <c r="BA62" s="26">
        <f>JRC_EU28_tipgn!BA62-UK_tipgn!BA62</f>
        <v>0</v>
      </c>
    </row>
    <row r="63" spans="1:53" x14ac:dyDescent="0.25">
      <c r="A63" s="22" t="s">
        <v>324</v>
      </c>
      <c r="B63" s="23" t="s">
        <v>325</v>
      </c>
      <c r="C63" s="25">
        <f>JRC_EU28_tipgn!C63-UK_tipgn!C63</f>
        <v>0</v>
      </c>
      <c r="D63" s="25">
        <f>JRC_EU28_tipgn!D63-UK_tipgn!D63</f>
        <v>0</v>
      </c>
      <c r="E63" s="25">
        <f>JRC_EU28_tipgn!E63-UK_tipgn!E63</f>
        <v>0</v>
      </c>
      <c r="F63" s="25">
        <f>JRC_EU28_tipgn!F63-UK_tipgn!F63</f>
        <v>0</v>
      </c>
      <c r="G63" s="25">
        <f>JRC_EU28_tipgn!G63-UK_tipgn!G63</f>
        <v>0</v>
      </c>
      <c r="H63" s="25">
        <f>JRC_EU28_tipgn!H63-UK_tipgn!H63</f>
        <v>0</v>
      </c>
      <c r="I63" s="25">
        <f>JRC_EU28_tipgn!I63-UK_tipgn!I63</f>
        <v>0</v>
      </c>
      <c r="J63" s="25">
        <f>JRC_EU28_tipgn!J63-UK_tipgn!J63</f>
        <v>0</v>
      </c>
      <c r="K63" s="25">
        <f>JRC_EU28_tipgn!K63-UK_tipgn!K63</f>
        <v>0</v>
      </c>
      <c r="L63" s="25">
        <f>JRC_EU28_tipgn!L63-UK_tipgn!L63</f>
        <v>0</v>
      </c>
      <c r="M63" s="25">
        <f>JRC_EU28_tipgn!M63-UK_tipgn!M63</f>
        <v>0</v>
      </c>
      <c r="N63" s="25">
        <f>JRC_EU28_tipgn!N63-UK_tipgn!N63</f>
        <v>0</v>
      </c>
      <c r="O63" s="25">
        <f>JRC_EU28_tipgn!O63-UK_tipgn!O63</f>
        <v>0</v>
      </c>
      <c r="P63" s="25">
        <f>JRC_EU28_tipgn!P63-UK_tipgn!P63</f>
        <v>0</v>
      </c>
      <c r="Q63" s="25">
        <f>JRC_EU28_tipgn!Q63-UK_tipgn!Q63</f>
        <v>0</v>
      </c>
      <c r="R63" s="25">
        <f>JRC_EU28_tipgn!R63-UK_tipgn!R63</f>
        <v>0</v>
      </c>
      <c r="S63" s="25">
        <f>JRC_EU28_tipgn!S63-UK_tipgn!S63</f>
        <v>0</v>
      </c>
      <c r="T63" s="25">
        <f>JRC_EU28_tipgn!T63-UK_tipgn!T63</f>
        <v>0</v>
      </c>
      <c r="U63" s="25">
        <f>JRC_EU28_tipgn!U63-UK_tipgn!U63</f>
        <v>0</v>
      </c>
      <c r="V63" s="25">
        <f>JRC_EU28_tipgn!V63-UK_tipgn!V63</f>
        <v>0</v>
      </c>
      <c r="W63" s="25">
        <f>JRC_EU28_tipgn!W63-UK_tipgn!W63</f>
        <v>0</v>
      </c>
      <c r="X63" s="25">
        <f>JRC_EU28_tipgn!X63-UK_tipgn!X63</f>
        <v>0</v>
      </c>
      <c r="Y63" s="25">
        <f>JRC_EU28_tipgn!Y63-UK_tipgn!Y63</f>
        <v>0</v>
      </c>
      <c r="Z63" s="25">
        <f>JRC_EU28_tipgn!Z63-UK_tipgn!Z63</f>
        <v>0</v>
      </c>
      <c r="AA63" s="25">
        <f>JRC_EU28_tipgn!AA63-UK_tipgn!AA63</f>
        <v>0</v>
      </c>
      <c r="AB63" s="25">
        <f>JRC_EU28_tipgn!AB63-UK_tipgn!AB63</f>
        <v>0</v>
      </c>
      <c r="AC63" s="25">
        <f>JRC_EU28_tipgn!AC63-UK_tipgn!AC63</f>
        <v>0</v>
      </c>
      <c r="AD63" s="25">
        <f>JRC_EU28_tipgn!AD63-UK_tipgn!AD63</f>
        <v>0</v>
      </c>
      <c r="AE63" s="25">
        <f>JRC_EU28_tipgn!AE63-UK_tipgn!AE63</f>
        <v>0</v>
      </c>
      <c r="AF63" s="25">
        <f>JRC_EU28_tipgn!AF63-UK_tipgn!AF63</f>
        <v>0</v>
      </c>
      <c r="AG63" s="25">
        <f>JRC_EU28_tipgn!AG63-UK_tipgn!AG63</f>
        <v>0</v>
      </c>
      <c r="AH63" s="25">
        <f>JRC_EU28_tipgn!AH63-UK_tipgn!AH63</f>
        <v>0</v>
      </c>
      <c r="AI63" s="25">
        <f>JRC_EU28_tipgn!AI63-UK_tipgn!AI63</f>
        <v>0</v>
      </c>
      <c r="AJ63" s="25">
        <f>JRC_EU28_tipgn!AJ63-UK_tipgn!AJ63</f>
        <v>0</v>
      </c>
      <c r="AK63" s="25">
        <f>JRC_EU28_tipgn!AK63-UK_tipgn!AK63</f>
        <v>0</v>
      </c>
      <c r="AL63" s="25">
        <f>JRC_EU28_tipgn!AL63-UK_tipgn!AL63</f>
        <v>0</v>
      </c>
      <c r="AM63" s="25">
        <f>JRC_EU28_tipgn!AM63-UK_tipgn!AM63</f>
        <v>0</v>
      </c>
      <c r="AN63" s="25">
        <f>JRC_EU28_tipgn!AN63-UK_tipgn!AN63</f>
        <v>0</v>
      </c>
      <c r="AO63" s="25">
        <f>JRC_EU28_tipgn!AO63-UK_tipgn!AO63</f>
        <v>0</v>
      </c>
      <c r="AP63" s="25">
        <f>JRC_EU28_tipgn!AP63-UK_tipgn!AP63</f>
        <v>0</v>
      </c>
      <c r="AQ63" s="25">
        <f>JRC_EU28_tipgn!AQ63-UK_tipgn!AQ63</f>
        <v>0</v>
      </c>
      <c r="AR63" s="25">
        <f>JRC_EU28_tipgn!AR63-UK_tipgn!AR63</f>
        <v>0</v>
      </c>
      <c r="AS63" s="25">
        <f>JRC_EU28_tipgn!AS63-UK_tipgn!AS63</f>
        <v>0</v>
      </c>
      <c r="AT63" s="25">
        <f>JRC_EU28_tipgn!AT63-UK_tipgn!AT63</f>
        <v>0</v>
      </c>
      <c r="AU63" s="25">
        <f>JRC_EU28_tipgn!AU63-UK_tipgn!AU63</f>
        <v>0</v>
      </c>
      <c r="AV63" s="25">
        <f>JRC_EU28_tipgn!AV63-UK_tipgn!AV63</f>
        <v>0</v>
      </c>
      <c r="AW63" s="25">
        <f>JRC_EU28_tipgn!AW63-UK_tipgn!AW63</f>
        <v>0</v>
      </c>
      <c r="AX63" s="25">
        <f>JRC_EU28_tipgn!AX63-UK_tipgn!AX63</f>
        <v>0</v>
      </c>
      <c r="AY63" s="25">
        <f>JRC_EU28_tipgn!AY63-UK_tipgn!AY63</f>
        <v>0</v>
      </c>
      <c r="AZ63" s="25">
        <f>JRC_EU28_tipgn!AZ63-UK_tipgn!AZ63</f>
        <v>0</v>
      </c>
      <c r="BA63" s="26">
        <f>JRC_EU28_tipgn!BA63-UK_tipgn!BA63</f>
        <v>0</v>
      </c>
    </row>
    <row r="64" spans="1:53" x14ac:dyDescent="0.25">
      <c r="A64" s="22" t="s">
        <v>326</v>
      </c>
      <c r="B64" s="23" t="s">
        <v>327</v>
      </c>
      <c r="C64" s="25">
        <f>JRC_EU28_tipgn!C64-UK_tipgn!C64</f>
        <v>0</v>
      </c>
      <c r="D64" s="25">
        <f>JRC_EU28_tipgn!D64-UK_tipgn!D64</f>
        <v>0</v>
      </c>
      <c r="E64" s="25">
        <f>JRC_EU28_tipgn!E64-UK_tipgn!E64</f>
        <v>0</v>
      </c>
      <c r="F64" s="25">
        <f>JRC_EU28_tipgn!F64-UK_tipgn!F64</f>
        <v>0</v>
      </c>
      <c r="G64" s="25">
        <f>JRC_EU28_tipgn!G64-UK_tipgn!G64</f>
        <v>0</v>
      </c>
      <c r="H64" s="25">
        <f>JRC_EU28_tipgn!H64-UK_tipgn!H64</f>
        <v>0</v>
      </c>
      <c r="I64" s="25">
        <f>JRC_EU28_tipgn!I64-UK_tipgn!I64</f>
        <v>0</v>
      </c>
      <c r="J64" s="25">
        <f>JRC_EU28_tipgn!J64-UK_tipgn!J64</f>
        <v>0</v>
      </c>
      <c r="K64" s="25">
        <f>JRC_EU28_tipgn!K64-UK_tipgn!K64</f>
        <v>0</v>
      </c>
      <c r="L64" s="25">
        <f>JRC_EU28_tipgn!L64-UK_tipgn!L64</f>
        <v>0</v>
      </c>
      <c r="M64" s="25">
        <f>JRC_EU28_tipgn!M64-UK_tipgn!M64</f>
        <v>0</v>
      </c>
      <c r="N64" s="25">
        <f>JRC_EU28_tipgn!N64-UK_tipgn!N64</f>
        <v>0</v>
      </c>
      <c r="O64" s="25">
        <f>JRC_EU28_tipgn!O64-UK_tipgn!O64</f>
        <v>0</v>
      </c>
      <c r="P64" s="25">
        <f>JRC_EU28_tipgn!P64-UK_tipgn!P64</f>
        <v>0</v>
      </c>
      <c r="Q64" s="25">
        <f>JRC_EU28_tipgn!Q64-UK_tipgn!Q64</f>
        <v>0</v>
      </c>
      <c r="R64" s="25">
        <f>JRC_EU28_tipgn!R64-UK_tipgn!R64</f>
        <v>0</v>
      </c>
      <c r="S64" s="25">
        <f>JRC_EU28_tipgn!S64-UK_tipgn!S64</f>
        <v>0</v>
      </c>
      <c r="T64" s="25">
        <f>JRC_EU28_tipgn!T64-UK_tipgn!T64</f>
        <v>0</v>
      </c>
      <c r="U64" s="25">
        <f>JRC_EU28_tipgn!U64-UK_tipgn!U64</f>
        <v>0</v>
      </c>
      <c r="V64" s="25">
        <f>JRC_EU28_tipgn!V64-UK_tipgn!V64</f>
        <v>0</v>
      </c>
      <c r="W64" s="25">
        <f>JRC_EU28_tipgn!W64-UK_tipgn!W64</f>
        <v>0</v>
      </c>
      <c r="X64" s="25">
        <f>JRC_EU28_tipgn!X64-UK_tipgn!X64</f>
        <v>0</v>
      </c>
      <c r="Y64" s="25">
        <f>JRC_EU28_tipgn!Y64-UK_tipgn!Y64</f>
        <v>0</v>
      </c>
      <c r="Z64" s="25">
        <f>JRC_EU28_tipgn!Z64-UK_tipgn!Z64</f>
        <v>0</v>
      </c>
      <c r="AA64" s="25">
        <f>JRC_EU28_tipgn!AA64-UK_tipgn!AA64</f>
        <v>0</v>
      </c>
      <c r="AB64" s="25">
        <f>JRC_EU28_tipgn!AB64-UK_tipgn!AB64</f>
        <v>0</v>
      </c>
      <c r="AC64" s="25">
        <f>JRC_EU28_tipgn!AC64-UK_tipgn!AC64</f>
        <v>0</v>
      </c>
      <c r="AD64" s="25">
        <f>JRC_EU28_tipgn!AD64-UK_tipgn!AD64</f>
        <v>0</v>
      </c>
      <c r="AE64" s="25">
        <f>JRC_EU28_tipgn!AE64-UK_tipgn!AE64</f>
        <v>0</v>
      </c>
      <c r="AF64" s="25">
        <f>JRC_EU28_tipgn!AF64-UK_tipgn!AF64</f>
        <v>0</v>
      </c>
      <c r="AG64" s="25">
        <f>JRC_EU28_tipgn!AG64-UK_tipgn!AG64</f>
        <v>0</v>
      </c>
      <c r="AH64" s="25">
        <f>JRC_EU28_tipgn!AH64-UK_tipgn!AH64</f>
        <v>0</v>
      </c>
      <c r="AI64" s="25">
        <f>JRC_EU28_tipgn!AI64-UK_tipgn!AI64</f>
        <v>0</v>
      </c>
      <c r="AJ64" s="25">
        <f>JRC_EU28_tipgn!AJ64-UK_tipgn!AJ64</f>
        <v>0</v>
      </c>
      <c r="AK64" s="25">
        <f>JRC_EU28_tipgn!AK64-UK_tipgn!AK64</f>
        <v>0</v>
      </c>
      <c r="AL64" s="25">
        <f>JRC_EU28_tipgn!AL64-UK_tipgn!AL64</f>
        <v>0</v>
      </c>
      <c r="AM64" s="25">
        <f>JRC_EU28_tipgn!AM64-UK_tipgn!AM64</f>
        <v>0</v>
      </c>
      <c r="AN64" s="25">
        <f>JRC_EU28_tipgn!AN64-UK_tipgn!AN64</f>
        <v>0</v>
      </c>
      <c r="AO64" s="25">
        <f>JRC_EU28_tipgn!AO64-UK_tipgn!AO64</f>
        <v>0</v>
      </c>
      <c r="AP64" s="25">
        <f>JRC_EU28_tipgn!AP64-UK_tipgn!AP64</f>
        <v>0</v>
      </c>
      <c r="AQ64" s="25">
        <f>JRC_EU28_tipgn!AQ64-UK_tipgn!AQ64</f>
        <v>0</v>
      </c>
      <c r="AR64" s="25">
        <f>JRC_EU28_tipgn!AR64-UK_tipgn!AR64</f>
        <v>0</v>
      </c>
      <c r="AS64" s="25">
        <f>JRC_EU28_tipgn!AS64-UK_tipgn!AS64</f>
        <v>0</v>
      </c>
      <c r="AT64" s="25">
        <f>JRC_EU28_tipgn!AT64-UK_tipgn!AT64</f>
        <v>0</v>
      </c>
      <c r="AU64" s="25">
        <f>JRC_EU28_tipgn!AU64-UK_tipgn!AU64</f>
        <v>0</v>
      </c>
      <c r="AV64" s="25">
        <f>JRC_EU28_tipgn!AV64-UK_tipgn!AV64</f>
        <v>0</v>
      </c>
      <c r="AW64" s="25">
        <f>JRC_EU28_tipgn!AW64-UK_tipgn!AW64</f>
        <v>0</v>
      </c>
      <c r="AX64" s="25">
        <f>JRC_EU28_tipgn!AX64-UK_tipgn!AX64</f>
        <v>0</v>
      </c>
      <c r="AY64" s="25">
        <f>JRC_EU28_tipgn!AY64-UK_tipgn!AY64</f>
        <v>0</v>
      </c>
      <c r="AZ64" s="25">
        <f>JRC_EU28_tipgn!AZ64-UK_tipgn!AZ64</f>
        <v>0</v>
      </c>
      <c r="BA64" s="26">
        <f>JRC_EU28_tipgn!BA64-UK_tipgn!BA64</f>
        <v>0</v>
      </c>
    </row>
    <row r="65" spans="1:53" x14ac:dyDescent="0.25">
      <c r="A65" s="27" t="s">
        <v>185</v>
      </c>
      <c r="B65" s="28" t="s">
        <v>328</v>
      </c>
      <c r="C65" s="30">
        <f>JRC_EU28_tipgn!C65-UK_tipgn!C65</f>
        <v>0</v>
      </c>
      <c r="D65" s="30">
        <f>JRC_EU28_tipgn!D65-UK_tipgn!D65</f>
        <v>0</v>
      </c>
      <c r="E65" s="30">
        <f>JRC_EU28_tipgn!E65-UK_tipgn!E65</f>
        <v>0</v>
      </c>
      <c r="F65" s="30">
        <f>JRC_EU28_tipgn!F65-UK_tipgn!F65</f>
        <v>0</v>
      </c>
      <c r="G65" s="30">
        <f>JRC_EU28_tipgn!G65-UK_tipgn!G65</f>
        <v>0</v>
      </c>
      <c r="H65" s="30">
        <f>JRC_EU28_tipgn!H65-UK_tipgn!H65</f>
        <v>0</v>
      </c>
      <c r="I65" s="30">
        <f>JRC_EU28_tipgn!I65-UK_tipgn!I65</f>
        <v>0</v>
      </c>
      <c r="J65" s="30">
        <f>JRC_EU28_tipgn!J65-UK_tipgn!J65</f>
        <v>0</v>
      </c>
      <c r="K65" s="30">
        <f>JRC_EU28_tipgn!K65-UK_tipgn!K65</f>
        <v>0</v>
      </c>
      <c r="L65" s="30">
        <f>JRC_EU28_tipgn!L65-UK_tipgn!L65</f>
        <v>0</v>
      </c>
      <c r="M65" s="30">
        <f>JRC_EU28_tipgn!M65-UK_tipgn!M65</f>
        <v>0</v>
      </c>
      <c r="N65" s="30">
        <f>JRC_EU28_tipgn!N65-UK_tipgn!N65</f>
        <v>0</v>
      </c>
      <c r="O65" s="30">
        <f>JRC_EU28_tipgn!O65-UK_tipgn!O65</f>
        <v>0</v>
      </c>
      <c r="P65" s="30">
        <f>JRC_EU28_tipgn!P65-UK_tipgn!P65</f>
        <v>0</v>
      </c>
      <c r="Q65" s="30">
        <f>JRC_EU28_tipgn!Q65-UK_tipgn!Q65</f>
        <v>0</v>
      </c>
      <c r="R65" s="30">
        <f>JRC_EU28_tipgn!R65-UK_tipgn!R65</f>
        <v>0</v>
      </c>
      <c r="S65" s="30">
        <f>JRC_EU28_tipgn!S65-UK_tipgn!S65</f>
        <v>0</v>
      </c>
      <c r="T65" s="30">
        <f>JRC_EU28_tipgn!T65-UK_tipgn!T65</f>
        <v>0</v>
      </c>
      <c r="U65" s="30">
        <f>JRC_EU28_tipgn!U65-UK_tipgn!U65</f>
        <v>0</v>
      </c>
      <c r="V65" s="30">
        <f>JRC_EU28_tipgn!V65-UK_tipgn!V65</f>
        <v>0</v>
      </c>
      <c r="W65" s="30">
        <f>JRC_EU28_tipgn!W65-UK_tipgn!W65</f>
        <v>0</v>
      </c>
      <c r="X65" s="30">
        <f>JRC_EU28_tipgn!X65-UK_tipgn!X65</f>
        <v>0</v>
      </c>
      <c r="Y65" s="30">
        <f>JRC_EU28_tipgn!Y65-UK_tipgn!Y65</f>
        <v>0</v>
      </c>
      <c r="Z65" s="30">
        <f>JRC_EU28_tipgn!Z65-UK_tipgn!Z65</f>
        <v>0</v>
      </c>
      <c r="AA65" s="30">
        <f>JRC_EU28_tipgn!AA65-UK_tipgn!AA65</f>
        <v>0</v>
      </c>
      <c r="AB65" s="30">
        <f>JRC_EU28_tipgn!AB65-UK_tipgn!AB65</f>
        <v>0</v>
      </c>
      <c r="AC65" s="30">
        <f>JRC_EU28_tipgn!AC65-UK_tipgn!AC65</f>
        <v>0</v>
      </c>
      <c r="AD65" s="30">
        <f>JRC_EU28_tipgn!AD65-UK_tipgn!AD65</f>
        <v>0</v>
      </c>
      <c r="AE65" s="30">
        <f>JRC_EU28_tipgn!AE65-UK_tipgn!AE65</f>
        <v>0</v>
      </c>
      <c r="AF65" s="30">
        <f>JRC_EU28_tipgn!AF65-UK_tipgn!AF65</f>
        <v>0</v>
      </c>
      <c r="AG65" s="30">
        <f>JRC_EU28_tipgn!AG65-UK_tipgn!AG65</f>
        <v>0</v>
      </c>
      <c r="AH65" s="30">
        <f>JRC_EU28_tipgn!AH65-UK_tipgn!AH65</f>
        <v>0</v>
      </c>
      <c r="AI65" s="30">
        <f>JRC_EU28_tipgn!AI65-UK_tipgn!AI65</f>
        <v>0</v>
      </c>
      <c r="AJ65" s="30">
        <f>JRC_EU28_tipgn!AJ65-UK_tipgn!AJ65</f>
        <v>0</v>
      </c>
      <c r="AK65" s="30">
        <f>JRC_EU28_tipgn!AK65-UK_tipgn!AK65</f>
        <v>0</v>
      </c>
      <c r="AL65" s="30">
        <f>JRC_EU28_tipgn!AL65-UK_tipgn!AL65</f>
        <v>0</v>
      </c>
      <c r="AM65" s="30">
        <f>JRC_EU28_tipgn!AM65-UK_tipgn!AM65</f>
        <v>0</v>
      </c>
      <c r="AN65" s="30">
        <f>JRC_EU28_tipgn!AN65-UK_tipgn!AN65</f>
        <v>0</v>
      </c>
      <c r="AO65" s="30">
        <f>JRC_EU28_tipgn!AO65-UK_tipgn!AO65</f>
        <v>0</v>
      </c>
      <c r="AP65" s="30">
        <f>JRC_EU28_tipgn!AP65-UK_tipgn!AP65</f>
        <v>0</v>
      </c>
      <c r="AQ65" s="30">
        <f>JRC_EU28_tipgn!AQ65-UK_tipgn!AQ65</f>
        <v>0</v>
      </c>
      <c r="AR65" s="30">
        <f>JRC_EU28_tipgn!AR65-UK_tipgn!AR65</f>
        <v>0</v>
      </c>
      <c r="AS65" s="30">
        <f>JRC_EU28_tipgn!AS65-UK_tipgn!AS65</f>
        <v>0</v>
      </c>
      <c r="AT65" s="30">
        <f>JRC_EU28_tipgn!AT65-UK_tipgn!AT65</f>
        <v>0</v>
      </c>
      <c r="AU65" s="30">
        <f>JRC_EU28_tipgn!AU65-UK_tipgn!AU65</f>
        <v>0</v>
      </c>
      <c r="AV65" s="30">
        <f>JRC_EU28_tipgn!AV65-UK_tipgn!AV65</f>
        <v>0</v>
      </c>
      <c r="AW65" s="30">
        <f>JRC_EU28_tipgn!AW65-UK_tipgn!AW65</f>
        <v>0</v>
      </c>
      <c r="AX65" s="30">
        <f>JRC_EU28_tipgn!AX65-UK_tipgn!AX65</f>
        <v>0</v>
      </c>
      <c r="AY65" s="30">
        <f>JRC_EU28_tipgn!AY65-UK_tipgn!AY65</f>
        <v>0</v>
      </c>
      <c r="AZ65" s="30">
        <f>JRC_EU28_tipgn!AZ65-UK_tipgn!AZ65</f>
        <v>0</v>
      </c>
      <c r="BA65" s="31">
        <f>JRC_EU28_tipgn!BA65-UK_tipgn!BA65</f>
        <v>0</v>
      </c>
    </row>
    <row r="66" spans="1:53" x14ac:dyDescent="0.25">
      <c r="A66" s="27" t="s">
        <v>329</v>
      </c>
      <c r="B66" s="28" t="s">
        <v>330</v>
      </c>
      <c r="C66" s="30">
        <f>JRC_EU28_tipgn!C66-UK_tipgn!C66</f>
        <v>0</v>
      </c>
      <c r="D66" s="30">
        <f>JRC_EU28_tipgn!D66-UK_tipgn!D66</f>
        <v>0</v>
      </c>
      <c r="E66" s="30">
        <f>JRC_EU28_tipgn!E66-UK_tipgn!E66</f>
        <v>0</v>
      </c>
      <c r="F66" s="30">
        <f>JRC_EU28_tipgn!F66-UK_tipgn!F66</f>
        <v>0</v>
      </c>
      <c r="G66" s="30">
        <f>JRC_EU28_tipgn!G66-UK_tipgn!G66</f>
        <v>0</v>
      </c>
      <c r="H66" s="30">
        <f>JRC_EU28_tipgn!H66-UK_tipgn!H66</f>
        <v>0</v>
      </c>
      <c r="I66" s="30">
        <f>JRC_EU28_tipgn!I66-UK_tipgn!I66</f>
        <v>0</v>
      </c>
      <c r="J66" s="30">
        <f>JRC_EU28_tipgn!J66-UK_tipgn!J66</f>
        <v>0</v>
      </c>
      <c r="K66" s="30">
        <f>JRC_EU28_tipgn!K66-UK_tipgn!K66</f>
        <v>0</v>
      </c>
      <c r="L66" s="30">
        <f>JRC_EU28_tipgn!L66-UK_tipgn!L66</f>
        <v>0</v>
      </c>
      <c r="M66" s="30">
        <f>JRC_EU28_tipgn!M66-UK_tipgn!M66</f>
        <v>0</v>
      </c>
      <c r="N66" s="30">
        <f>JRC_EU28_tipgn!N66-UK_tipgn!N66</f>
        <v>0</v>
      </c>
      <c r="O66" s="30">
        <f>JRC_EU28_tipgn!O66-UK_tipgn!O66</f>
        <v>0</v>
      </c>
      <c r="P66" s="30">
        <f>JRC_EU28_tipgn!P66-UK_tipgn!P66</f>
        <v>0</v>
      </c>
      <c r="Q66" s="30">
        <f>JRC_EU28_tipgn!Q66-UK_tipgn!Q66</f>
        <v>0</v>
      </c>
      <c r="R66" s="30">
        <f>JRC_EU28_tipgn!R66-UK_tipgn!R66</f>
        <v>0</v>
      </c>
      <c r="S66" s="30">
        <f>JRC_EU28_tipgn!S66-UK_tipgn!S66</f>
        <v>0</v>
      </c>
      <c r="T66" s="30">
        <f>JRC_EU28_tipgn!T66-UK_tipgn!T66</f>
        <v>0</v>
      </c>
      <c r="U66" s="30">
        <f>JRC_EU28_tipgn!U66-UK_tipgn!U66</f>
        <v>0</v>
      </c>
      <c r="V66" s="30">
        <f>JRC_EU28_tipgn!V66-UK_tipgn!V66</f>
        <v>0</v>
      </c>
      <c r="W66" s="30">
        <f>JRC_EU28_tipgn!W66-UK_tipgn!W66</f>
        <v>0</v>
      </c>
      <c r="X66" s="30">
        <f>JRC_EU28_tipgn!X66-UK_tipgn!X66</f>
        <v>0</v>
      </c>
      <c r="Y66" s="30">
        <f>JRC_EU28_tipgn!Y66-UK_tipgn!Y66</f>
        <v>0</v>
      </c>
      <c r="Z66" s="30">
        <f>JRC_EU28_tipgn!Z66-UK_tipgn!Z66</f>
        <v>0</v>
      </c>
      <c r="AA66" s="30">
        <f>JRC_EU28_tipgn!AA66-UK_tipgn!AA66</f>
        <v>0</v>
      </c>
      <c r="AB66" s="30">
        <f>JRC_EU28_tipgn!AB66-UK_tipgn!AB66</f>
        <v>0</v>
      </c>
      <c r="AC66" s="30">
        <f>JRC_EU28_tipgn!AC66-UK_tipgn!AC66</f>
        <v>0</v>
      </c>
      <c r="AD66" s="30">
        <f>JRC_EU28_tipgn!AD66-UK_tipgn!AD66</f>
        <v>0</v>
      </c>
      <c r="AE66" s="30">
        <f>JRC_EU28_tipgn!AE66-UK_tipgn!AE66</f>
        <v>0</v>
      </c>
      <c r="AF66" s="30">
        <f>JRC_EU28_tipgn!AF66-UK_tipgn!AF66</f>
        <v>0</v>
      </c>
      <c r="AG66" s="30">
        <f>JRC_EU28_tipgn!AG66-UK_tipgn!AG66</f>
        <v>0</v>
      </c>
      <c r="AH66" s="30">
        <f>JRC_EU28_tipgn!AH66-UK_tipgn!AH66</f>
        <v>0</v>
      </c>
      <c r="AI66" s="30">
        <f>JRC_EU28_tipgn!AI66-UK_tipgn!AI66</f>
        <v>0</v>
      </c>
      <c r="AJ66" s="30">
        <f>JRC_EU28_tipgn!AJ66-UK_tipgn!AJ66</f>
        <v>0</v>
      </c>
      <c r="AK66" s="30">
        <f>JRC_EU28_tipgn!AK66-UK_tipgn!AK66</f>
        <v>0</v>
      </c>
      <c r="AL66" s="30">
        <f>JRC_EU28_tipgn!AL66-UK_tipgn!AL66</f>
        <v>0</v>
      </c>
      <c r="AM66" s="30">
        <f>JRC_EU28_tipgn!AM66-UK_tipgn!AM66</f>
        <v>0</v>
      </c>
      <c r="AN66" s="30">
        <f>JRC_EU28_tipgn!AN66-UK_tipgn!AN66</f>
        <v>0</v>
      </c>
      <c r="AO66" s="30">
        <f>JRC_EU28_tipgn!AO66-UK_tipgn!AO66</f>
        <v>0</v>
      </c>
      <c r="AP66" s="30">
        <f>JRC_EU28_tipgn!AP66-UK_tipgn!AP66</f>
        <v>0</v>
      </c>
      <c r="AQ66" s="30">
        <f>JRC_EU28_tipgn!AQ66-UK_tipgn!AQ66</f>
        <v>0</v>
      </c>
      <c r="AR66" s="30">
        <f>JRC_EU28_tipgn!AR66-UK_tipgn!AR66</f>
        <v>0</v>
      </c>
      <c r="AS66" s="30">
        <f>JRC_EU28_tipgn!AS66-UK_tipgn!AS66</f>
        <v>0</v>
      </c>
      <c r="AT66" s="30">
        <f>JRC_EU28_tipgn!AT66-UK_tipgn!AT66</f>
        <v>0</v>
      </c>
      <c r="AU66" s="30">
        <f>JRC_EU28_tipgn!AU66-UK_tipgn!AU66</f>
        <v>0</v>
      </c>
      <c r="AV66" s="30">
        <f>JRC_EU28_tipgn!AV66-UK_tipgn!AV66</f>
        <v>0</v>
      </c>
      <c r="AW66" s="30">
        <f>JRC_EU28_tipgn!AW66-UK_tipgn!AW66</f>
        <v>0</v>
      </c>
      <c r="AX66" s="30">
        <f>JRC_EU28_tipgn!AX66-UK_tipgn!AX66</f>
        <v>0</v>
      </c>
      <c r="AY66" s="30">
        <f>JRC_EU28_tipgn!AY66-UK_tipgn!AY66</f>
        <v>0</v>
      </c>
      <c r="AZ66" s="30">
        <f>JRC_EU28_tipgn!AZ66-UK_tipgn!AZ66</f>
        <v>0</v>
      </c>
      <c r="BA66" s="31">
        <f>JRC_EU28_tipgn!BA66-UK_tipgn!BA66</f>
        <v>0</v>
      </c>
    </row>
    <row r="67" spans="1:53" x14ac:dyDescent="0.25">
      <c r="A67" s="22" t="s">
        <v>331</v>
      </c>
      <c r="B67" s="23" t="s">
        <v>332</v>
      </c>
      <c r="C67" s="25">
        <f>JRC_EU28_tipgn!C67-UK_tipgn!C67</f>
        <v>0</v>
      </c>
      <c r="D67" s="25">
        <f>JRC_EU28_tipgn!D67-UK_tipgn!D67</f>
        <v>0</v>
      </c>
      <c r="E67" s="25">
        <f>JRC_EU28_tipgn!E67-UK_tipgn!E67</f>
        <v>0</v>
      </c>
      <c r="F67" s="25">
        <f>JRC_EU28_tipgn!F67-UK_tipgn!F67</f>
        <v>0</v>
      </c>
      <c r="G67" s="25">
        <f>JRC_EU28_tipgn!G67-UK_tipgn!G67</f>
        <v>0</v>
      </c>
      <c r="H67" s="25">
        <f>JRC_EU28_tipgn!H67-UK_tipgn!H67</f>
        <v>0</v>
      </c>
      <c r="I67" s="25">
        <f>JRC_EU28_tipgn!I67-UK_tipgn!I67</f>
        <v>0</v>
      </c>
      <c r="J67" s="25">
        <f>JRC_EU28_tipgn!J67-UK_tipgn!J67</f>
        <v>0</v>
      </c>
      <c r="K67" s="25">
        <f>JRC_EU28_tipgn!K67-UK_tipgn!K67</f>
        <v>0</v>
      </c>
      <c r="L67" s="25">
        <f>JRC_EU28_tipgn!L67-UK_tipgn!L67</f>
        <v>0</v>
      </c>
      <c r="M67" s="25">
        <f>JRC_EU28_tipgn!M67-UK_tipgn!M67</f>
        <v>0</v>
      </c>
      <c r="N67" s="25">
        <f>JRC_EU28_tipgn!N67-UK_tipgn!N67</f>
        <v>0</v>
      </c>
      <c r="O67" s="25">
        <f>JRC_EU28_tipgn!O67-UK_tipgn!O67</f>
        <v>0</v>
      </c>
      <c r="P67" s="25">
        <f>JRC_EU28_tipgn!P67-UK_tipgn!P67</f>
        <v>0</v>
      </c>
      <c r="Q67" s="25">
        <f>JRC_EU28_tipgn!Q67-UK_tipgn!Q67</f>
        <v>0</v>
      </c>
      <c r="R67" s="25">
        <f>JRC_EU28_tipgn!R67-UK_tipgn!R67</f>
        <v>0</v>
      </c>
      <c r="S67" s="25">
        <f>JRC_EU28_tipgn!S67-UK_tipgn!S67</f>
        <v>0</v>
      </c>
      <c r="T67" s="25">
        <f>JRC_EU28_tipgn!T67-UK_tipgn!T67</f>
        <v>0</v>
      </c>
      <c r="U67" s="25">
        <f>JRC_EU28_tipgn!U67-UK_tipgn!U67</f>
        <v>0</v>
      </c>
      <c r="V67" s="25">
        <f>JRC_EU28_tipgn!V67-UK_tipgn!V67</f>
        <v>0</v>
      </c>
      <c r="W67" s="25">
        <f>JRC_EU28_tipgn!W67-UK_tipgn!W67</f>
        <v>0</v>
      </c>
      <c r="X67" s="25">
        <f>JRC_EU28_tipgn!X67-UK_tipgn!X67</f>
        <v>0</v>
      </c>
      <c r="Y67" s="25">
        <f>JRC_EU28_tipgn!Y67-UK_tipgn!Y67</f>
        <v>0</v>
      </c>
      <c r="Z67" s="25">
        <f>JRC_EU28_tipgn!Z67-UK_tipgn!Z67</f>
        <v>0</v>
      </c>
      <c r="AA67" s="25">
        <f>JRC_EU28_tipgn!AA67-UK_tipgn!AA67</f>
        <v>0</v>
      </c>
      <c r="AB67" s="25">
        <f>JRC_EU28_tipgn!AB67-UK_tipgn!AB67</f>
        <v>0</v>
      </c>
      <c r="AC67" s="25">
        <f>JRC_EU28_tipgn!AC67-UK_tipgn!AC67</f>
        <v>0</v>
      </c>
      <c r="AD67" s="25">
        <f>JRC_EU28_tipgn!AD67-UK_tipgn!AD67</f>
        <v>0</v>
      </c>
      <c r="AE67" s="25">
        <f>JRC_EU28_tipgn!AE67-UK_tipgn!AE67</f>
        <v>0</v>
      </c>
      <c r="AF67" s="25">
        <f>JRC_EU28_tipgn!AF67-UK_tipgn!AF67</f>
        <v>0</v>
      </c>
      <c r="AG67" s="25">
        <f>JRC_EU28_tipgn!AG67-UK_tipgn!AG67</f>
        <v>0</v>
      </c>
      <c r="AH67" s="25">
        <f>JRC_EU28_tipgn!AH67-UK_tipgn!AH67</f>
        <v>0</v>
      </c>
      <c r="AI67" s="25">
        <f>JRC_EU28_tipgn!AI67-UK_tipgn!AI67</f>
        <v>0</v>
      </c>
      <c r="AJ67" s="25">
        <f>JRC_EU28_tipgn!AJ67-UK_tipgn!AJ67</f>
        <v>0</v>
      </c>
      <c r="AK67" s="25">
        <f>JRC_EU28_tipgn!AK67-UK_tipgn!AK67</f>
        <v>0</v>
      </c>
      <c r="AL67" s="25">
        <f>JRC_EU28_tipgn!AL67-UK_tipgn!AL67</f>
        <v>0</v>
      </c>
      <c r="AM67" s="25">
        <f>JRC_EU28_tipgn!AM67-UK_tipgn!AM67</f>
        <v>0</v>
      </c>
      <c r="AN67" s="25">
        <f>JRC_EU28_tipgn!AN67-UK_tipgn!AN67</f>
        <v>0</v>
      </c>
      <c r="AO67" s="25">
        <f>JRC_EU28_tipgn!AO67-UK_tipgn!AO67</f>
        <v>0</v>
      </c>
      <c r="AP67" s="25">
        <f>JRC_EU28_tipgn!AP67-UK_tipgn!AP67</f>
        <v>0</v>
      </c>
      <c r="AQ67" s="25">
        <f>JRC_EU28_tipgn!AQ67-UK_tipgn!AQ67</f>
        <v>0</v>
      </c>
      <c r="AR67" s="25">
        <f>JRC_EU28_tipgn!AR67-UK_tipgn!AR67</f>
        <v>0</v>
      </c>
      <c r="AS67" s="25">
        <f>JRC_EU28_tipgn!AS67-UK_tipgn!AS67</f>
        <v>0</v>
      </c>
      <c r="AT67" s="25">
        <f>JRC_EU28_tipgn!AT67-UK_tipgn!AT67</f>
        <v>0</v>
      </c>
      <c r="AU67" s="25">
        <f>JRC_EU28_tipgn!AU67-UK_tipgn!AU67</f>
        <v>0</v>
      </c>
      <c r="AV67" s="25">
        <f>JRC_EU28_tipgn!AV67-UK_tipgn!AV67</f>
        <v>0</v>
      </c>
      <c r="AW67" s="25">
        <f>JRC_EU28_tipgn!AW67-UK_tipgn!AW67</f>
        <v>0</v>
      </c>
      <c r="AX67" s="25">
        <f>JRC_EU28_tipgn!AX67-UK_tipgn!AX67</f>
        <v>0</v>
      </c>
      <c r="AY67" s="25">
        <f>JRC_EU28_tipgn!AY67-UK_tipgn!AY67</f>
        <v>0</v>
      </c>
      <c r="AZ67" s="25">
        <f>JRC_EU28_tipgn!AZ67-UK_tipgn!AZ67</f>
        <v>0</v>
      </c>
      <c r="BA67" s="26">
        <f>JRC_EU28_tipgn!BA67-UK_tipgn!BA67</f>
        <v>0</v>
      </c>
    </row>
    <row r="68" spans="1:53" x14ac:dyDescent="0.25">
      <c r="A68" s="22" t="s">
        <v>333</v>
      </c>
      <c r="B68" s="23" t="s">
        <v>334</v>
      </c>
      <c r="C68" s="25">
        <f>JRC_EU28_tipgn!C68-UK_tipgn!C68</f>
        <v>0</v>
      </c>
      <c r="D68" s="25">
        <f>JRC_EU28_tipgn!D68-UK_tipgn!D68</f>
        <v>0</v>
      </c>
      <c r="E68" s="25">
        <f>JRC_EU28_tipgn!E68-UK_tipgn!E68</f>
        <v>0</v>
      </c>
      <c r="F68" s="25">
        <f>JRC_EU28_tipgn!F68-UK_tipgn!F68</f>
        <v>0</v>
      </c>
      <c r="G68" s="25">
        <f>JRC_EU28_tipgn!G68-UK_tipgn!G68</f>
        <v>0</v>
      </c>
      <c r="H68" s="25">
        <f>JRC_EU28_tipgn!H68-UK_tipgn!H68</f>
        <v>0</v>
      </c>
      <c r="I68" s="25">
        <f>JRC_EU28_tipgn!I68-UK_tipgn!I68</f>
        <v>0</v>
      </c>
      <c r="J68" s="25">
        <f>JRC_EU28_tipgn!J68-UK_tipgn!J68</f>
        <v>0</v>
      </c>
      <c r="K68" s="25">
        <f>JRC_EU28_tipgn!K68-UK_tipgn!K68</f>
        <v>0</v>
      </c>
      <c r="L68" s="25">
        <f>JRC_EU28_tipgn!L68-UK_tipgn!L68</f>
        <v>0</v>
      </c>
      <c r="M68" s="25">
        <f>JRC_EU28_tipgn!M68-UK_tipgn!M68</f>
        <v>0</v>
      </c>
      <c r="N68" s="25">
        <f>JRC_EU28_tipgn!N68-UK_tipgn!N68</f>
        <v>0</v>
      </c>
      <c r="O68" s="25">
        <f>JRC_EU28_tipgn!O68-UK_tipgn!O68</f>
        <v>0</v>
      </c>
      <c r="P68" s="25">
        <f>JRC_EU28_tipgn!P68-UK_tipgn!P68</f>
        <v>0</v>
      </c>
      <c r="Q68" s="25">
        <f>JRC_EU28_tipgn!Q68-UK_tipgn!Q68</f>
        <v>0</v>
      </c>
      <c r="R68" s="25">
        <f>JRC_EU28_tipgn!R68-UK_tipgn!R68</f>
        <v>0</v>
      </c>
      <c r="S68" s="25">
        <f>JRC_EU28_tipgn!S68-UK_tipgn!S68</f>
        <v>0</v>
      </c>
      <c r="T68" s="25">
        <f>JRC_EU28_tipgn!T68-UK_tipgn!T68</f>
        <v>0</v>
      </c>
      <c r="U68" s="25">
        <f>JRC_EU28_tipgn!U68-UK_tipgn!U68</f>
        <v>0</v>
      </c>
      <c r="V68" s="25">
        <f>JRC_EU28_tipgn!V68-UK_tipgn!V68</f>
        <v>0</v>
      </c>
      <c r="W68" s="25">
        <f>JRC_EU28_tipgn!W68-UK_tipgn!W68</f>
        <v>0</v>
      </c>
      <c r="X68" s="25">
        <f>JRC_EU28_tipgn!X68-UK_tipgn!X68</f>
        <v>0</v>
      </c>
      <c r="Y68" s="25">
        <f>JRC_EU28_tipgn!Y68-UK_tipgn!Y68</f>
        <v>0</v>
      </c>
      <c r="Z68" s="25">
        <f>JRC_EU28_tipgn!Z68-UK_tipgn!Z68</f>
        <v>0</v>
      </c>
      <c r="AA68" s="25">
        <f>JRC_EU28_tipgn!AA68-UK_tipgn!AA68</f>
        <v>0</v>
      </c>
      <c r="AB68" s="25">
        <f>JRC_EU28_tipgn!AB68-UK_tipgn!AB68</f>
        <v>0</v>
      </c>
      <c r="AC68" s="25">
        <f>JRC_EU28_tipgn!AC68-UK_tipgn!AC68</f>
        <v>0</v>
      </c>
      <c r="AD68" s="25">
        <f>JRC_EU28_tipgn!AD68-UK_tipgn!AD68</f>
        <v>0</v>
      </c>
      <c r="AE68" s="25">
        <f>JRC_EU28_tipgn!AE68-UK_tipgn!AE68</f>
        <v>0</v>
      </c>
      <c r="AF68" s="25">
        <f>JRC_EU28_tipgn!AF68-UK_tipgn!AF68</f>
        <v>0</v>
      </c>
      <c r="AG68" s="25">
        <f>JRC_EU28_tipgn!AG68-UK_tipgn!AG68</f>
        <v>0</v>
      </c>
      <c r="AH68" s="25">
        <f>JRC_EU28_tipgn!AH68-UK_tipgn!AH68</f>
        <v>0</v>
      </c>
      <c r="AI68" s="25">
        <f>JRC_EU28_tipgn!AI68-UK_tipgn!AI68</f>
        <v>0</v>
      </c>
      <c r="AJ68" s="25">
        <f>JRC_EU28_tipgn!AJ68-UK_tipgn!AJ68</f>
        <v>0</v>
      </c>
      <c r="AK68" s="25">
        <f>JRC_EU28_tipgn!AK68-UK_tipgn!AK68</f>
        <v>0</v>
      </c>
      <c r="AL68" s="25">
        <f>JRC_EU28_tipgn!AL68-UK_tipgn!AL68</f>
        <v>0</v>
      </c>
      <c r="AM68" s="25">
        <f>JRC_EU28_tipgn!AM68-UK_tipgn!AM68</f>
        <v>0</v>
      </c>
      <c r="AN68" s="25">
        <f>JRC_EU28_tipgn!AN68-UK_tipgn!AN68</f>
        <v>0</v>
      </c>
      <c r="AO68" s="25">
        <f>JRC_EU28_tipgn!AO68-UK_tipgn!AO68</f>
        <v>0</v>
      </c>
      <c r="AP68" s="25">
        <f>JRC_EU28_tipgn!AP68-UK_tipgn!AP68</f>
        <v>0</v>
      </c>
      <c r="AQ68" s="25">
        <f>JRC_EU28_tipgn!AQ68-UK_tipgn!AQ68</f>
        <v>0</v>
      </c>
      <c r="AR68" s="25">
        <f>JRC_EU28_tipgn!AR68-UK_tipgn!AR68</f>
        <v>0</v>
      </c>
      <c r="AS68" s="25">
        <f>JRC_EU28_tipgn!AS68-UK_tipgn!AS68</f>
        <v>0</v>
      </c>
      <c r="AT68" s="25">
        <f>JRC_EU28_tipgn!AT68-UK_tipgn!AT68</f>
        <v>0</v>
      </c>
      <c r="AU68" s="25">
        <f>JRC_EU28_tipgn!AU68-UK_tipgn!AU68</f>
        <v>0</v>
      </c>
      <c r="AV68" s="25">
        <f>JRC_EU28_tipgn!AV68-UK_tipgn!AV68</f>
        <v>0</v>
      </c>
      <c r="AW68" s="25">
        <f>JRC_EU28_tipgn!AW68-UK_tipgn!AW68</f>
        <v>0</v>
      </c>
      <c r="AX68" s="25">
        <f>JRC_EU28_tipgn!AX68-UK_tipgn!AX68</f>
        <v>0</v>
      </c>
      <c r="AY68" s="25">
        <f>JRC_EU28_tipgn!AY68-UK_tipgn!AY68</f>
        <v>0</v>
      </c>
      <c r="AZ68" s="25">
        <f>JRC_EU28_tipgn!AZ68-UK_tipgn!AZ68</f>
        <v>0</v>
      </c>
      <c r="BA68" s="26">
        <f>JRC_EU28_tipgn!BA68-UK_tipgn!BA68</f>
        <v>0</v>
      </c>
    </row>
    <row r="69" spans="1:53" x14ac:dyDescent="0.25">
      <c r="A69" s="27" t="s">
        <v>335</v>
      </c>
      <c r="B69" s="28" t="s">
        <v>336</v>
      </c>
      <c r="C69" s="30">
        <f>JRC_EU28_tipgn!C69-UK_tipgn!C69</f>
        <v>0</v>
      </c>
      <c r="D69" s="30">
        <f>JRC_EU28_tipgn!D69-UK_tipgn!D69</f>
        <v>0</v>
      </c>
      <c r="E69" s="30">
        <f>JRC_EU28_tipgn!E69-UK_tipgn!E69</f>
        <v>0</v>
      </c>
      <c r="F69" s="30">
        <f>JRC_EU28_tipgn!F69-UK_tipgn!F69</f>
        <v>0</v>
      </c>
      <c r="G69" s="30">
        <f>JRC_EU28_tipgn!G69-UK_tipgn!G69</f>
        <v>0</v>
      </c>
      <c r="H69" s="30">
        <f>JRC_EU28_tipgn!H69-UK_tipgn!H69</f>
        <v>0</v>
      </c>
      <c r="I69" s="30">
        <f>JRC_EU28_tipgn!I69-UK_tipgn!I69</f>
        <v>0</v>
      </c>
      <c r="J69" s="30">
        <f>JRC_EU28_tipgn!J69-UK_tipgn!J69</f>
        <v>0</v>
      </c>
      <c r="K69" s="30">
        <f>JRC_EU28_tipgn!K69-UK_tipgn!K69</f>
        <v>0</v>
      </c>
      <c r="L69" s="30">
        <f>JRC_EU28_tipgn!L69-UK_tipgn!L69</f>
        <v>0</v>
      </c>
      <c r="M69" s="30">
        <f>JRC_EU28_tipgn!M69-UK_tipgn!M69</f>
        <v>0</v>
      </c>
      <c r="N69" s="30">
        <f>JRC_EU28_tipgn!N69-UK_tipgn!N69</f>
        <v>0</v>
      </c>
      <c r="O69" s="30">
        <f>JRC_EU28_tipgn!O69-UK_tipgn!O69</f>
        <v>0</v>
      </c>
      <c r="P69" s="30">
        <f>JRC_EU28_tipgn!P69-UK_tipgn!P69</f>
        <v>0</v>
      </c>
      <c r="Q69" s="30">
        <f>JRC_EU28_tipgn!Q69-UK_tipgn!Q69</f>
        <v>0</v>
      </c>
      <c r="R69" s="30">
        <f>JRC_EU28_tipgn!R69-UK_tipgn!R69</f>
        <v>0</v>
      </c>
      <c r="S69" s="30">
        <f>JRC_EU28_tipgn!S69-UK_tipgn!S69</f>
        <v>0</v>
      </c>
      <c r="T69" s="30">
        <f>JRC_EU28_tipgn!T69-UK_tipgn!T69</f>
        <v>0</v>
      </c>
      <c r="U69" s="30">
        <f>JRC_EU28_tipgn!U69-UK_tipgn!U69</f>
        <v>0</v>
      </c>
      <c r="V69" s="30">
        <f>JRC_EU28_tipgn!V69-UK_tipgn!V69</f>
        <v>0</v>
      </c>
      <c r="W69" s="30">
        <f>JRC_EU28_tipgn!W69-UK_tipgn!W69</f>
        <v>0</v>
      </c>
      <c r="X69" s="30">
        <f>JRC_EU28_tipgn!X69-UK_tipgn!X69</f>
        <v>0</v>
      </c>
      <c r="Y69" s="30">
        <f>JRC_EU28_tipgn!Y69-UK_tipgn!Y69</f>
        <v>0</v>
      </c>
      <c r="Z69" s="30">
        <f>JRC_EU28_tipgn!Z69-UK_tipgn!Z69</f>
        <v>0</v>
      </c>
      <c r="AA69" s="30">
        <f>JRC_EU28_tipgn!AA69-UK_tipgn!AA69</f>
        <v>0</v>
      </c>
      <c r="AB69" s="30">
        <f>JRC_EU28_tipgn!AB69-UK_tipgn!AB69</f>
        <v>0</v>
      </c>
      <c r="AC69" s="30">
        <f>JRC_EU28_tipgn!AC69-UK_tipgn!AC69</f>
        <v>0</v>
      </c>
      <c r="AD69" s="30">
        <f>JRC_EU28_tipgn!AD69-UK_tipgn!AD69</f>
        <v>0</v>
      </c>
      <c r="AE69" s="30">
        <f>JRC_EU28_tipgn!AE69-UK_tipgn!AE69</f>
        <v>0</v>
      </c>
      <c r="AF69" s="30">
        <f>JRC_EU28_tipgn!AF69-UK_tipgn!AF69</f>
        <v>0</v>
      </c>
      <c r="AG69" s="30">
        <f>JRC_EU28_tipgn!AG69-UK_tipgn!AG69</f>
        <v>0</v>
      </c>
      <c r="AH69" s="30">
        <f>JRC_EU28_tipgn!AH69-UK_tipgn!AH69</f>
        <v>0</v>
      </c>
      <c r="AI69" s="30">
        <f>JRC_EU28_tipgn!AI69-UK_tipgn!AI69</f>
        <v>0</v>
      </c>
      <c r="AJ69" s="30">
        <f>JRC_EU28_tipgn!AJ69-UK_tipgn!AJ69</f>
        <v>0</v>
      </c>
      <c r="AK69" s="30">
        <f>JRC_EU28_tipgn!AK69-UK_tipgn!AK69</f>
        <v>0</v>
      </c>
      <c r="AL69" s="30">
        <f>JRC_EU28_tipgn!AL69-UK_tipgn!AL69</f>
        <v>0</v>
      </c>
      <c r="AM69" s="30">
        <f>JRC_EU28_tipgn!AM69-UK_tipgn!AM69</f>
        <v>0</v>
      </c>
      <c r="AN69" s="30">
        <f>JRC_EU28_tipgn!AN69-UK_tipgn!AN69</f>
        <v>0</v>
      </c>
      <c r="AO69" s="30">
        <f>JRC_EU28_tipgn!AO69-UK_tipgn!AO69</f>
        <v>0</v>
      </c>
      <c r="AP69" s="30">
        <f>JRC_EU28_tipgn!AP69-UK_tipgn!AP69</f>
        <v>0</v>
      </c>
      <c r="AQ69" s="30">
        <f>JRC_EU28_tipgn!AQ69-UK_tipgn!AQ69</f>
        <v>0</v>
      </c>
      <c r="AR69" s="30">
        <f>JRC_EU28_tipgn!AR69-UK_tipgn!AR69</f>
        <v>0</v>
      </c>
      <c r="AS69" s="30">
        <f>JRC_EU28_tipgn!AS69-UK_tipgn!AS69</f>
        <v>0</v>
      </c>
      <c r="AT69" s="30">
        <f>JRC_EU28_tipgn!AT69-UK_tipgn!AT69</f>
        <v>0</v>
      </c>
      <c r="AU69" s="30">
        <f>JRC_EU28_tipgn!AU69-UK_tipgn!AU69</f>
        <v>0</v>
      </c>
      <c r="AV69" s="30">
        <f>JRC_EU28_tipgn!AV69-UK_tipgn!AV69</f>
        <v>0</v>
      </c>
      <c r="AW69" s="30">
        <f>JRC_EU28_tipgn!AW69-UK_tipgn!AW69</f>
        <v>0</v>
      </c>
      <c r="AX69" s="30">
        <f>JRC_EU28_tipgn!AX69-UK_tipgn!AX69</f>
        <v>0</v>
      </c>
      <c r="AY69" s="30">
        <f>JRC_EU28_tipgn!AY69-UK_tipgn!AY69</f>
        <v>0</v>
      </c>
      <c r="AZ69" s="30">
        <f>JRC_EU28_tipgn!AZ69-UK_tipgn!AZ69</f>
        <v>0</v>
      </c>
      <c r="BA69" s="31">
        <f>JRC_EU28_tipgn!BA69-UK_tipgn!BA69</f>
        <v>0</v>
      </c>
    </row>
    <row r="70" spans="1:53" x14ac:dyDescent="0.25">
      <c r="A70" s="27" t="s">
        <v>163</v>
      </c>
      <c r="B70" s="28" t="s">
        <v>337</v>
      </c>
      <c r="C70" s="30">
        <f>JRC_EU28_tipgn!C70-UK_tipgn!C70</f>
        <v>0</v>
      </c>
      <c r="D70" s="30">
        <f>JRC_EU28_tipgn!D70-UK_tipgn!D70</f>
        <v>0</v>
      </c>
      <c r="E70" s="30">
        <f>JRC_EU28_tipgn!E70-UK_tipgn!E70</f>
        <v>0</v>
      </c>
      <c r="F70" s="30">
        <f>JRC_EU28_tipgn!F70-UK_tipgn!F70</f>
        <v>0</v>
      </c>
      <c r="G70" s="30">
        <f>JRC_EU28_tipgn!G70-UK_tipgn!G70</f>
        <v>0</v>
      </c>
      <c r="H70" s="30">
        <f>JRC_EU28_tipgn!H70-UK_tipgn!H70</f>
        <v>0</v>
      </c>
      <c r="I70" s="30">
        <f>JRC_EU28_tipgn!I70-UK_tipgn!I70</f>
        <v>0</v>
      </c>
      <c r="J70" s="30">
        <f>JRC_EU28_tipgn!J70-UK_tipgn!J70</f>
        <v>0</v>
      </c>
      <c r="K70" s="30">
        <f>JRC_EU28_tipgn!K70-UK_tipgn!K70</f>
        <v>0</v>
      </c>
      <c r="L70" s="30">
        <f>JRC_EU28_tipgn!L70-UK_tipgn!L70</f>
        <v>0</v>
      </c>
      <c r="M70" s="30">
        <f>JRC_EU28_tipgn!M70-UK_tipgn!M70</f>
        <v>0</v>
      </c>
      <c r="N70" s="30">
        <f>JRC_EU28_tipgn!N70-UK_tipgn!N70</f>
        <v>0</v>
      </c>
      <c r="O70" s="30">
        <f>JRC_EU28_tipgn!O70-UK_tipgn!O70</f>
        <v>0</v>
      </c>
      <c r="P70" s="30">
        <f>JRC_EU28_tipgn!P70-UK_tipgn!P70</f>
        <v>0</v>
      </c>
      <c r="Q70" s="30">
        <f>JRC_EU28_tipgn!Q70-UK_tipgn!Q70</f>
        <v>0</v>
      </c>
      <c r="R70" s="30">
        <f>JRC_EU28_tipgn!R70-UK_tipgn!R70</f>
        <v>0</v>
      </c>
      <c r="S70" s="30">
        <f>JRC_EU28_tipgn!S70-UK_tipgn!S70</f>
        <v>0</v>
      </c>
      <c r="T70" s="30">
        <f>JRC_EU28_tipgn!T70-UK_tipgn!T70</f>
        <v>0</v>
      </c>
      <c r="U70" s="30">
        <f>JRC_EU28_tipgn!U70-UK_tipgn!U70</f>
        <v>0</v>
      </c>
      <c r="V70" s="30">
        <f>JRC_EU28_tipgn!V70-UK_tipgn!V70</f>
        <v>0</v>
      </c>
      <c r="W70" s="30">
        <f>JRC_EU28_tipgn!W70-UK_tipgn!W70</f>
        <v>0</v>
      </c>
      <c r="X70" s="30">
        <f>JRC_EU28_tipgn!X70-UK_tipgn!X70</f>
        <v>0</v>
      </c>
      <c r="Y70" s="30">
        <f>JRC_EU28_tipgn!Y70-UK_tipgn!Y70</f>
        <v>0</v>
      </c>
      <c r="Z70" s="30">
        <f>JRC_EU28_tipgn!Z70-UK_tipgn!Z70</f>
        <v>0</v>
      </c>
      <c r="AA70" s="30">
        <f>JRC_EU28_tipgn!AA70-UK_tipgn!AA70</f>
        <v>0</v>
      </c>
      <c r="AB70" s="30">
        <f>JRC_EU28_tipgn!AB70-UK_tipgn!AB70</f>
        <v>0</v>
      </c>
      <c r="AC70" s="30">
        <f>JRC_EU28_tipgn!AC70-UK_tipgn!AC70</f>
        <v>0</v>
      </c>
      <c r="AD70" s="30">
        <f>JRC_EU28_tipgn!AD70-UK_tipgn!AD70</f>
        <v>0</v>
      </c>
      <c r="AE70" s="30">
        <f>JRC_EU28_tipgn!AE70-UK_tipgn!AE70</f>
        <v>0</v>
      </c>
      <c r="AF70" s="30">
        <f>JRC_EU28_tipgn!AF70-UK_tipgn!AF70</f>
        <v>0</v>
      </c>
      <c r="AG70" s="30">
        <f>JRC_EU28_tipgn!AG70-UK_tipgn!AG70</f>
        <v>0</v>
      </c>
      <c r="AH70" s="30">
        <f>JRC_EU28_tipgn!AH70-UK_tipgn!AH70</f>
        <v>0</v>
      </c>
      <c r="AI70" s="30">
        <f>JRC_EU28_tipgn!AI70-UK_tipgn!AI70</f>
        <v>0</v>
      </c>
      <c r="AJ70" s="30">
        <f>JRC_EU28_tipgn!AJ70-UK_tipgn!AJ70</f>
        <v>0</v>
      </c>
      <c r="AK70" s="30">
        <f>JRC_EU28_tipgn!AK70-UK_tipgn!AK70</f>
        <v>0</v>
      </c>
      <c r="AL70" s="30">
        <f>JRC_EU28_tipgn!AL70-UK_tipgn!AL70</f>
        <v>0</v>
      </c>
      <c r="AM70" s="30">
        <f>JRC_EU28_tipgn!AM70-UK_tipgn!AM70</f>
        <v>0</v>
      </c>
      <c r="AN70" s="30">
        <f>JRC_EU28_tipgn!AN70-UK_tipgn!AN70</f>
        <v>0</v>
      </c>
      <c r="AO70" s="30">
        <f>JRC_EU28_tipgn!AO70-UK_tipgn!AO70</f>
        <v>0</v>
      </c>
      <c r="AP70" s="30">
        <f>JRC_EU28_tipgn!AP70-UK_tipgn!AP70</f>
        <v>0</v>
      </c>
      <c r="AQ70" s="30">
        <f>JRC_EU28_tipgn!AQ70-UK_tipgn!AQ70</f>
        <v>0</v>
      </c>
      <c r="AR70" s="30">
        <f>JRC_EU28_tipgn!AR70-UK_tipgn!AR70</f>
        <v>0</v>
      </c>
      <c r="AS70" s="30">
        <f>JRC_EU28_tipgn!AS70-UK_tipgn!AS70</f>
        <v>0</v>
      </c>
      <c r="AT70" s="30">
        <f>JRC_EU28_tipgn!AT70-UK_tipgn!AT70</f>
        <v>0</v>
      </c>
      <c r="AU70" s="30">
        <f>JRC_EU28_tipgn!AU70-UK_tipgn!AU70</f>
        <v>0</v>
      </c>
      <c r="AV70" s="30">
        <f>JRC_EU28_tipgn!AV70-UK_tipgn!AV70</f>
        <v>0</v>
      </c>
      <c r="AW70" s="30">
        <f>JRC_EU28_tipgn!AW70-UK_tipgn!AW70</f>
        <v>0</v>
      </c>
      <c r="AX70" s="30">
        <f>JRC_EU28_tipgn!AX70-UK_tipgn!AX70</f>
        <v>0</v>
      </c>
      <c r="AY70" s="30">
        <f>JRC_EU28_tipgn!AY70-UK_tipgn!AY70</f>
        <v>0</v>
      </c>
      <c r="AZ70" s="30">
        <f>JRC_EU28_tipgn!AZ70-UK_tipgn!AZ70</f>
        <v>0</v>
      </c>
      <c r="BA70" s="31">
        <f>JRC_EU28_tipgn!BA70-UK_tipgn!BA70</f>
        <v>0</v>
      </c>
    </row>
    <row r="71" spans="1:53" x14ac:dyDescent="0.25">
      <c r="A71" s="27" t="s">
        <v>338</v>
      </c>
      <c r="B71" s="28" t="s">
        <v>339</v>
      </c>
      <c r="C71" s="30">
        <f>JRC_EU28_tipgn!C71-UK_tipgn!C71</f>
        <v>0</v>
      </c>
      <c r="D71" s="30">
        <f>JRC_EU28_tipgn!D71-UK_tipgn!D71</f>
        <v>0</v>
      </c>
      <c r="E71" s="30">
        <f>JRC_EU28_tipgn!E71-UK_tipgn!E71</f>
        <v>0</v>
      </c>
      <c r="F71" s="30">
        <f>JRC_EU28_tipgn!F71-UK_tipgn!F71</f>
        <v>0</v>
      </c>
      <c r="G71" s="30">
        <f>JRC_EU28_tipgn!G71-UK_tipgn!G71</f>
        <v>0</v>
      </c>
      <c r="H71" s="30">
        <f>JRC_EU28_tipgn!H71-UK_tipgn!H71</f>
        <v>0</v>
      </c>
      <c r="I71" s="30">
        <f>JRC_EU28_tipgn!I71-UK_tipgn!I71</f>
        <v>0</v>
      </c>
      <c r="J71" s="30">
        <f>JRC_EU28_tipgn!J71-UK_tipgn!J71</f>
        <v>0</v>
      </c>
      <c r="K71" s="30">
        <f>JRC_EU28_tipgn!K71-UK_tipgn!K71</f>
        <v>0</v>
      </c>
      <c r="L71" s="30">
        <f>JRC_EU28_tipgn!L71-UK_tipgn!L71</f>
        <v>0</v>
      </c>
      <c r="M71" s="30">
        <f>JRC_EU28_tipgn!M71-UK_tipgn!M71</f>
        <v>0</v>
      </c>
      <c r="N71" s="30">
        <f>JRC_EU28_tipgn!N71-UK_tipgn!N71</f>
        <v>0</v>
      </c>
      <c r="O71" s="30">
        <f>JRC_EU28_tipgn!O71-UK_tipgn!O71</f>
        <v>0</v>
      </c>
      <c r="P71" s="30">
        <f>JRC_EU28_tipgn!P71-UK_tipgn!P71</f>
        <v>0</v>
      </c>
      <c r="Q71" s="30">
        <f>JRC_EU28_tipgn!Q71-UK_tipgn!Q71</f>
        <v>0</v>
      </c>
      <c r="R71" s="30">
        <f>JRC_EU28_tipgn!R71-UK_tipgn!R71</f>
        <v>0</v>
      </c>
      <c r="S71" s="30">
        <f>JRC_EU28_tipgn!S71-UK_tipgn!S71</f>
        <v>0</v>
      </c>
      <c r="T71" s="30">
        <f>JRC_EU28_tipgn!T71-UK_tipgn!T71</f>
        <v>0</v>
      </c>
      <c r="U71" s="30">
        <f>JRC_EU28_tipgn!U71-UK_tipgn!U71</f>
        <v>0</v>
      </c>
      <c r="V71" s="30">
        <f>JRC_EU28_tipgn!V71-UK_tipgn!V71</f>
        <v>0</v>
      </c>
      <c r="W71" s="30">
        <f>JRC_EU28_tipgn!W71-UK_tipgn!W71</f>
        <v>0</v>
      </c>
      <c r="X71" s="30">
        <f>JRC_EU28_tipgn!X71-UK_tipgn!X71</f>
        <v>0</v>
      </c>
      <c r="Y71" s="30">
        <f>JRC_EU28_tipgn!Y71-UK_tipgn!Y71</f>
        <v>0</v>
      </c>
      <c r="Z71" s="30">
        <f>JRC_EU28_tipgn!Z71-UK_tipgn!Z71</f>
        <v>0</v>
      </c>
      <c r="AA71" s="30">
        <f>JRC_EU28_tipgn!AA71-UK_tipgn!AA71</f>
        <v>0</v>
      </c>
      <c r="AB71" s="30">
        <f>JRC_EU28_tipgn!AB71-UK_tipgn!AB71</f>
        <v>0</v>
      </c>
      <c r="AC71" s="30">
        <f>JRC_EU28_tipgn!AC71-UK_tipgn!AC71</f>
        <v>0</v>
      </c>
      <c r="AD71" s="30">
        <f>JRC_EU28_tipgn!AD71-UK_tipgn!AD71</f>
        <v>0</v>
      </c>
      <c r="AE71" s="30">
        <f>JRC_EU28_tipgn!AE71-UK_tipgn!AE71</f>
        <v>0</v>
      </c>
      <c r="AF71" s="30">
        <f>JRC_EU28_tipgn!AF71-UK_tipgn!AF71</f>
        <v>0</v>
      </c>
      <c r="AG71" s="30">
        <f>JRC_EU28_tipgn!AG71-UK_tipgn!AG71</f>
        <v>0</v>
      </c>
      <c r="AH71" s="30">
        <f>JRC_EU28_tipgn!AH71-UK_tipgn!AH71</f>
        <v>0</v>
      </c>
      <c r="AI71" s="30">
        <f>JRC_EU28_tipgn!AI71-UK_tipgn!AI71</f>
        <v>0</v>
      </c>
      <c r="AJ71" s="30">
        <f>JRC_EU28_tipgn!AJ71-UK_tipgn!AJ71</f>
        <v>0</v>
      </c>
      <c r="AK71" s="30">
        <f>JRC_EU28_tipgn!AK71-UK_tipgn!AK71</f>
        <v>0</v>
      </c>
      <c r="AL71" s="30">
        <f>JRC_EU28_tipgn!AL71-UK_tipgn!AL71</f>
        <v>0</v>
      </c>
      <c r="AM71" s="30">
        <f>JRC_EU28_tipgn!AM71-UK_tipgn!AM71</f>
        <v>0</v>
      </c>
      <c r="AN71" s="30">
        <f>JRC_EU28_tipgn!AN71-UK_tipgn!AN71</f>
        <v>0</v>
      </c>
      <c r="AO71" s="30">
        <f>JRC_EU28_tipgn!AO71-UK_tipgn!AO71</f>
        <v>0</v>
      </c>
      <c r="AP71" s="30">
        <f>JRC_EU28_tipgn!AP71-UK_tipgn!AP71</f>
        <v>0</v>
      </c>
      <c r="AQ71" s="30">
        <f>JRC_EU28_tipgn!AQ71-UK_tipgn!AQ71</f>
        <v>0</v>
      </c>
      <c r="AR71" s="30">
        <f>JRC_EU28_tipgn!AR71-UK_tipgn!AR71</f>
        <v>0</v>
      </c>
      <c r="AS71" s="30">
        <f>JRC_EU28_tipgn!AS71-UK_tipgn!AS71</f>
        <v>0</v>
      </c>
      <c r="AT71" s="30">
        <f>JRC_EU28_tipgn!AT71-UK_tipgn!AT71</f>
        <v>0</v>
      </c>
      <c r="AU71" s="30">
        <f>JRC_EU28_tipgn!AU71-UK_tipgn!AU71</f>
        <v>0</v>
      </c>
      <c r="AV71" s="30">
        <f>JRC_EU28_tipgn!AV71-UK_tipgn!AV71</f>
        <v>0</v>
      </c>
      <c r="AW71" s="30">
        <f>JRC_EU28_tipgn!AW71-UK_tipgn!AW71</f>
        <v>0</v>
      </c>
      <c r="AX71" s="30">
        <f>JRC_EU28_tipgn!AX71-UK_tipgn!AX71</f>
        <v>0</v>
      </c>
      <c r="AY71" s="30">
        <f>JRC_EU28_tipgn!AY71-UK_tipgn!AY71</f>
        <v>0</v>
      </c>
      <c r="AZ71" s="30">
        <f>JRC_EU28_tipgn!AZ71-UK_tipgn!AZ71</f>
        <v>0</v>
      </c>
      <c r="BA71" s="31">
        <f>JRC_EU28_tipgn!BA71-UK_tipgn!BA71</f>
        <v>0</v>
      </c>
    </row>
    <row r="72" spans="1:53" x14ac:dyDescent="0.25">
      <c r="A72" s="27" t="s">
        <v>340</v>
      </c>
      <c r="B72" s="28" t="s">
        <v>341</v>
      </c>
      <c r="C72" s="30">
        <f>JRC_EU28_tipgn!C72-UK_tipgn!C72</f>
        <v>0</v>
      </c>
      <c r="D72" s="30">
        <f>JRC_EU28_tipgn!D72-UK_tipgn!D72</f>
        <v>0</v>
      </c>
      <c r="E72" s="30">
        <f>JRC_EU28_tipgn!E72-UK_tipgn!E72</f>
        <v>0</v>
      </c>
      <c r="F72" s="30">
        <f>JRC_EU28_tipgn!F72-UK_tipgn!F72</f>
        <v>0</v>
      </c>
      <c r="G72" s="30">
        <f>JRC_EU28_tipgn!G72-UK_tipgn!G72</f>
        <v>0</v>
      </c>
      <c r="H72" s="30">
        <f>JRC_EU28_tipgn!H72-UK_tipgn!H72</f>
        <v>0</v>
      </c>
      <c r="I72" s="30">
        <f>JRC_EU28_tipgn!I72-UK_tipgn!I72</f>
        <v>0</v>
      </c>
      <c r="J72" s="30">
        <f>JRC_EU28_tipgn!J72-UK_tipgn!J72</f>
        <v>0</v>
      </c>
      <c r="K72" s="30">
        <f>JRC_EU28_tipgn!K72-UK_tipgn!K72</f>
        <v>0</v>
      </c>
      <c r="L72" s="30">
        <f>JRC_EU28_tipgn!L72-UK_tipgn!L72</f>
        <v>0</v>
      </c>
      <c r="M72" s="30">
        <f>JRC_EU28_tipgn!M72-UK_tipgn!M72</f>
        <v>0</v>
      </c>
      <c r="N72" s="30">
        <f>JRC_EU28_tipgn!N72-UK_tipgn!N72</f>
        <v>0</v>
      </c>
      <c r="O72" s="30">
        <f>JRC_EU28_tipgn!O72-UK_tipgn!O72</f>
        <v>0</v>
      </c>
      <c r="P72" s="30">
        <f>JRC_EU28_tipgn!P72-UK_tipgn!P72</f>
        <v>0</v>
      </c>
      <c r="Q72" s="30">
        <f>JRC_EU28_tipgn!Q72-UK_tipgn!Q72</f>
        <v>0</v>
      </c>
      <c r="R72" s="30">
        <f>JRC_EU28_tipgn!R72-UK_tipgn!R72</f>
        <v>0</v>
      </c>
      <c r="S72" s="30">
        <f>JRC_EU28_tipgn!S72-UK_tipgn!S72</f>
        <v>0</v>
      </c>
      <c r="T72" s="30">
        <f>JRC_EU28_tipgn!T72-UK_tipgn!T72</f>
        <v>0</v>
      </c>
      <c r="U72" s="30">
        <f>JRC_EU28_tipgn!U72-UK_tipgn!U72</f>
        <v>0</v>
      </c>
      <c r="V72" s="30">
        <f>JRC_EU28_tipgn!V72-UK_tipgn!V72</f>
        <v>0</v>
      </c>
      <c r="W72" s="30">
        <f>JRC_EU28_tipgn!W72-UK_tipgn!W72</f>
        <v>0</v>
      </c>
      <c r="X72" s="30">
        <f>JRC_EU28_tipgn!X72-UK_tipgn!X72</f>
        <v>0</v>
      </c>
      <c r="Y72" s="30">
        <f>JRC_EU28_tipgn!Y72-UK_tipgn!Y72</f>
        <v>0</v>
      </c>
      <c r="Z72" s="30">
        <f>JRC_EU28_tipgn!Z72-UK_tipgn!Z72</f>
        <v>0</v>
      </c>
      <c r="AA72" s="30">
        <f>JRC_EU28_tipgn!AA72-UK_tipgn!AA72</f>
        <v>0</v>
      </c>
      <c r="AB72" s="30">
        <f>JRC_EU28_tipgn!AB72-UK_tipgn!AB72</f>
        <v>0</v>
      </c>
      <c r="AC72" s="30">
        <f>JRC_EU28_tipgn!AC72-UK_tipgn!AC72</f>
        <v>0</v>
      </c>
      <c r="AD72" s="30">
        <f>JRC_EU28_tipgn!AD72-UK_tipgn!AD72</f>
        <v>0</v>
      </c>
      <c r="AE72" s="30">
        <f>JRC_EU28_tipgn!AE72-UK_tipgn!AE72</f>
        <v>0</v>
      </c>
      <c r="AF72" s="30">
        <f>JRC_EU28_tipgn!AF72-UK_tipgn!AF72</f>
        <v>0</v>
      </c>
      <c r="AG72" s="30">
        <f>JRC_EU28_tipgn!AG72-UK_tipgn!AG72</f>
        <v>0</v>
      </c>
      <c r="AH72" s="30">
        <f>JRC_EU28_tipgn!AH72-UK_tipgn!AH72</f>
        <v>0</v>
      </c>
      <c r="AI72" s="30">
        <f>JRC_EU28_tipgn!AI72-UK_tipgn!AI72</f>
        <v>0</v>
      </c>
      <c r="AJ72" s="30">
        <f>JRC_EU28_tipgn!AJ72-UK_tipgn!AJ72</f>
        <v>0</v>
      </c>
      <c r="AK72" s="30">
        <f>JRC_EU28_tipgn!AK72-UK_tipgn!AK72</f>
        <v>0</v>
      </c>
      <c r="AL72" s="30">
        <f>JRC_EU28_tipgn!AL72-UK_tipgn!AL72</f>
        <v>0</v>
      </c>
      <c r="AM72" s="30">
        <f>JRC_EU28_tipgn!AM72-UK_tipgn!AM72</f>
        <v>0</v>
      </c>
      <c r="AN72" s="30">
        <f>JRC_EU28_tipgn!AN72-UK_tipgn!AN72</f>
        <v>0</v>
      </c>
      <c r="AO72" s="30">
        <f>JRC_EU28_tipgn!AO72-UK_tipgn!AO72</f>
        <v>0</v>
      </c>
      <c r="AP72" s="30">
        <f>JRC_EU28_tipgn!AP72-UK_tipgn!AP72</f>
        <v>0</v>
      </c>
      <c r="AQ72" s="30">
        <f>JRC_EU28_tipgn!AQ72-UK_tipgn!AQ72</f>
        <v>0</v>
      </c>
      <c r="AR72" s="30">
        <f>JRC_EU28_tipgn!AR72-UK_tipgn!AR72</f>
        <v>0</v>
      </c>
      <c r="AS72" s="30">
        <f>JRC_EU28_tipgn!AS72-UK_tipgn!AS72</f>
        <v>0</v>
      </c>
      <c r="AT72" s="30">
        <f>JRC_EU28_tipgn!AT72-UK_tipgn!AT72</f>
        <v>0</v>
      </c>
      <c r="AU72" s="30">
        <f>JRC_EU28_tipgn!AU72-UK_tipgn!AU72</f>
        <v>0</v>
      </c>
      <c r="AV72" s="30">
        <f>JRC_EU28_tipgn!AV72-UK_tipgn!AV72</f>
        <v>0</v>
      </c>
      <c r="AW72" s="30">
        <f>JRC_EU28_tipgn!AW72-UK_tipgn!AW72</f>
        <v>0</v>
      </c>
      <c r="AX72" s="30">
        <f>JRC_EU28_tipgn!AX72-UK_tipgn!AX72</f>
        <v>0</v>
      </c>
      <c r="AY72" s="30">
        <f>JRC_EU28_tipgn!AY72-UK_tipgn!AY72</f>
        <v>0</v>
      </c>
      <c r="AZ72" s="30">
        <f>JRC_EU28_tipgn!AZ72-UK_tipgn!AZ72</f>
        <v>0</v>
      </c>
      <c r="BA72" s="31">
        <f>JRC_EU28_tipgn!BA72-UK_tipgn!BA72</f>
        <v>0</v>
      </c>
    </row>
    <row r="73" spans="1:53" x14ac:dyDescent="0.25">
      <c r="A73" s="27" t="s">
        <v>342</v>
      </c>
      <c r="B73" s="28" t="s">
        <v>343</v>
      </c>
      <c r="C73" s="30">
        <f>JRC_EU28_tipgn!C73-UK_tipgn!C73</f>
        <v>0</v>
      </c>
      <c r="D73" s="30">
        <f>JRC_EU28_tipgn!D73-UK_tipgn!D73</f>
        <v>0</v>
      </c>
      <c r="E73" s="30">
        <f>JRC_EU28_tipgn!E73-UK_tipgn!E73</f>
        <v>0</v>
      </c>
      <c r="F73" s="30">
        <f>JRC_EU28_tipgn!F73-UK_tipgn!F73</f>
        <v>0</v>
      </c>
      <c r="G73" s="30">
        <f>JRC_EU28_tipgn!G73-UK_tipgn!G73</f>
        <v>0</v>
      </c>
      <c r="H73" s="30">
        <f>JRC_EU28_tipgn!H73-UK_tipgn!H73</f>
        <v>0</v>
      </c>
      <c r="I73" s="30">
        <f>JRC_EU28_tipgn!I73-UK_tipgn!I73</f>
        <v>0</v>
      </c>
      <c r="J73" s="30">
        <f>JRC_EU28_tipgn!J73-UK_tipgn!J73</f>
        <v>0</v>
      </c>
      <c r="K73" s="30">
        <f>JRC_EU28_tipgn!K73-UK_tipgn!K73</f>
        <v>0</v>
      </c>
      <c r="L73" s="30">
        <f>JRC_EU28_tipgn!L73-UK_tipgn!L73</f>
        <v>0</v>
      </c>
      <c r="M73" s="30">
        <f>JRC_EU28_tipgn!M73-UK_tipgn!M73</f>
        <v>0</v>
      </c>
      <c r="N73" s="30">
        <f>JRC_EU28_tipgn!N73-UK_tipgn!N73</f>
        <v>0</v>
      </c>
      <c r="O73" s="30">
        <f>JRC_EU28_tipgn!O73-UK_tipgn!O73</f>
        <v>0</v>
      </c>
      <c r="P73" s="30">
        <f>JRC_EU28_tipgn!P73-UK_tipgn!P73</f>
        <v>0</v>
      </c>
      <c r="Q73" s="30">
        <f>JRC_EU28_tipgn!Q73-UK_tipgn!Q73</f>
        <v>0</v>
      </c>
      <c r="R73" s="30">
        <f>JRC_EU28_tipgn!R73-UK_tipgn!R73</f>
        <v>0</v>
      </c>
      <c r="S73" s="30">
        <f>JRC_EU28_tipgn!S73-UK_tipgn!S73</f>
        <v>0</v>
      </c>
      <c r="T73" s="30">
        <f>JRC_EU28_tipgn!T73-UK_tipgn!T73</f>
        <v>0</v>
      </c>
      <c r="U73" s="30">
        <f>JRC_EU28_tipgn!U73-UK_tipgn!U73</f>
        <v>0</v>
      </c>
      <c r="V73" s="30">
        <f>JRC_EU28_tipgn!V73-UK_tipgn!V73</f>
        <v>0</v>
      </c>
      <c r="W73" s="30">
        <f>JRC_EU28_tipgn!W73-UK_tipgn!W73</f>
        <v>0</v>
      </c>
      <c r="X73" s="30">
        <f>JRC_EU28_tipgn!X73-UK_tipgn!X73</f>
        <v>0</v>
      </c>
      <c r="Y73" s="30">
        <f>JRC_EU28_tipgn!Y73-UK_tipgn!Y73</f>
        <v>0</v>
      </c>
      <c r="Z73" s="30">
        <f>JRC_EU28_tipgn!Z73-UK_tipgn!Z73</f>
        <v>0</v>
      </c>
      <c r="AA73" s="30">
        <f>JRC_EU28_tipgn!AA73-UK_tipgn!AA73</f>
        <v>0</v>
      </c>
      <c r="AB73" s="30">
        <f>JRC_EU28_tipgn!AB73-UK_tipgn!AB73</f>
        <v>0</v>
      </c>
      <c r="AC73" s="30">
        <f>JRC_EU28_tipgn!AC73-UK_tipgn!AC73</f>
        <v>0</v>
      </c>
      <c r="AD73" s="30">
        <f>JRC_EU28_tipgn!AD73-UK_tipgn!AD73</f>
        <v>0</v>
      </c>
      <c r="AE73" s="30">
        <f>JRC_EU28_tipgn!AE73-UK_tipgn!AE73</f>
        <v>0</v>
      </c>
      <c r="AF73" s="30">
        <f>JRC_EU28_tipgn!AF73-UK_tipgn!AF73</f>
        <v>0</v>
      </c>
      <c r="AG73" s="30">
        <f>JRC_EU28_tipgn!AG73-UK_tipgn!AG73</f>
        <v>0</v>
      </c>
      <c r="AH73" s="30">
        <f>JRC_EU28_tipgn!AH73-UK_tipgn!AH73</f>
        <v>0</v>
      </c>
      <c r="AI73" s="30">
        <f>JRC_EU28_tipgn!AI73-UK_tipgn!AI73</f>
        <v>0</v>
      </c>
      <c r="AJ73" s="30">
        <f>JRC_EU28_tipgn!AJ73-UK_tipgn!AJ73</f>
        <v>0</v>
      </c>
      <c r="AK73" s="30">
        <f>JRC_EU28_tipgn!AK73-UK_tipgn!AK73</f>
        <v>0</v>
      </c>
      <c r="AL73" s="30">
        <f>JRC_EU28_tipgn!AL73-UK_tipgn!AL73</f>
        <v>0</v>
      </c>
      <c r="AM73" s="30">
        <f>JRC_EU28_tipgn!AM73-UK_tipgn!AM73</f>
        <v>0</v>
      </c>
      <c r="AN73" s="30">
        <f>JRC_EU28_tipgn!AN73-UK_tipgn!AN73</f>
        <v>0</v>
      </c>
      <c r="AO73" s="30">
        <f>JRC_EU28_tipgn!AO73-UK_tipgn!AO73</f>
        <v>0</v>
      </c>
      <c r="AP73" s="30">
        <f>JRC_EU28_tipgn!AP73-UK_tipgn!AP73</f>
        <v>0</v>
      </c>
      <c r="AQ73" s="30">
        <f>JRC_EU28_tipgn!AQ73-UK_tipgn!AQ73</f>
        <v>0</v>
      </c>
      <c r="AR73" s="30">
        <f>JRC_EU28_tipgn!AR73-UK_tipgn!AR73</f>
        <v>0</v>
      </c>
      <c r="AS73" s="30">
        <f>JRC_EU28_tipgn!AS73-UK_tipgn!AS73</f>
        <v>0</v>
      </c>
      <c r="AT73" s="30">
        <f>JRC_EU28_tipgn!AT73-UK_tipgn!AT73</f>
        <v>0</v>
      </c>
      <c r="AU73" s="30">
        <f>JRC_EU28_tipgn!AU73-UK_tipgn!AU73</f>
        <v>0</v>
      </c>
      <c r="AV73" s="30">
        <f>JRC_EU28_tipgn!AV73-UK_tipgn!AV73</f>
        <v>0</v>
      </c>
      <c r="AW73" s="30">
        <f>JRC_EU28_tipgn!AW73-UK_tipgn!AW73</f>
        <v>0</v>
      </c>
      <c r="AX73" s="30">
        <f>JRC_EU28_tipgn!AX73-UK_tipgn!AX73</f>
        <v>0</v>
      </c>
      <c r="AY73" s="30">
        <f>JRC_EU28_tipgn!AY73-UK_tipgn!AY73</f>
        <v>0</v>
      </c>
      <c r="AZ73" s="30">
        <f>JRC_EU28_tipgn!AZ73-UK_tipgn!AZ73</f>
        <v>0</v>
      </c>
      <c r="BA73" s="31">
        <f>JRC_EU28_tipgn!BA73-UK_tipgn!BA73</f>
        <v>0</v>
      </c>
    </row>
    <row r="74" spans="1:53" x14ac:dyDescent="0.25">
      <c r="A74" s="32" t="s">
        <v>344</v>
      </c>
      <c r="B74" s="33" t="s">
        <v>345</v>
      </c>
      <c r="C74" s="35">
        <f>JRC_EU28_tipgn!C74-UK_tipgn!C74</f>
        <v>0</v>
      </c>
      <c r="D74" s="35">
        <f>JRC_EU28_tipgn!D74-UK_tipgn!D74</f>
        <v>0</v>
      </c>
      <c r="E74" s="35">
        <f>JRC_EU28_tipgn!E74-UK_tipgn!E74</f>
        <v>0</v>
      </c>
      <c r="F74" s="35">
        <f>JRC_EU28_tipgn!F74-UK_tipgn!F74</f>
        <v>0</v>
      </c>
      <c r="G74" s="35">
        <f>JRC_EU28_tipgn!G74-UK_tipgn!G74</f>
        <v>0</v>
      </c>
      <c r="H74" s="35">
        <f>JRC_EU28_tipgn!H74-UK_tipgn!H74</f>
        <v>0</v>
      </c>
      <c r="I74" s="35">
        <f>JRC_EU28_tipgn!I74-UK_tipgn!I74</f>
        <v>0</v>
      </c>
      <c r="J74" s="35">
        <f>JRC_EU28_tipgn!J74-UK_tipgn!J74</f>
        <v>0</v>
      </c>
      <c r="K74" s="35">
        <f>JRC_EU28_tipgn!K74-UK_tipgn!K74</f>
        <v>0</v>
      </c>
      <c r="L74" s="35">
        <f>JRC_EU28_tipgn!L74-UK_tipgn!L74</f>
        <v>0</v>
      </c>
      <c r="M74" s="35">
        <f>JRC_EU28_tipgn!M74-UK_tipgn!M74</f>
        <v>0</v>
      </c>
      <c r="N74" s="35">
        <f>JRC_EU28_tipgn!N74-UK_tipgn!N74</f>
        <v>0</v>
      </c>
      <c r="O74" s="35">
        <f>JRC_EU28_tipgn!O74-UK_tipgn!O74</f>
        <v>0</v>
      </c>
      <c r="P74" s="35">
        <f>JRC_EU28_tipgn!P74-UK_tipgn!P74</f>
        <v>0</v>
      </c>
      <c r="Q74" s="35">
        <f>JRC_EU28_tipgn!Q74-UK_tipgn!Q74</f>
        <v>0</v>
      </c>
      <c r="R74" s="35">
        <f>JRC_EU28_tipgn!R74-UK_tipgn!R74</f>
        <v>0</v>
      </c>
      <c r="S74" s="35">
        <f>JRC_EU28_tipgn!S74-UK_tipgn!S74</f>
        <v>0</v>
      </c>
      <c r="T74" s="35">
        <f>JRC_EU28_tipgn!T74-UK_tipgn!T74</f>
        <v>0</v>
      </c>
      <c r="U74" s="35">
        <f>JRC_EU28_tipgn!U74-UK_tipgn!U74</f>
        <v>0</v>
      </c>
      <c r="V74" s="35">
        <f>JRC_EU28_tipgn!V74-UK_tipgn!V74</f>
        <v>0</v>
      </c>
      <c r="W74" s="35">
        <f>JRC_EU28_tipgn!W74-UK_tipgn!W74</f>
        <v>0</v>
      </c>
      <c r="X74" s="35">
        <f>JRC_EU28_tipgn!X74-UK_tipgn!X74</f>
        <v>0</v>
      </c>
      <c r="Y74" s="35">
        <f>JRC_EU28_tipgn!Y74-UK_tipgn!Y74</f>
        <v>0</v>
      </c>
      <c r="Z74" s="35">
        <f>JRC_EU28_tipgn!Z74-UK_tipgn!Z74</f>
        <v>0</v>
      </c>
      <c r="AA74" s="35">
        <f>JRC_EU28_tipgn!AA74-UK_tipgn!AA74</f>
        <v>0</v>
      </c>
      <c r="AB74" s="35">
        <f>JRC_EU28_tipgn!AB74-UK_tipgn!AB74</f>
        <v>0</v>
      </c>
      <c r="AC74" s="35">
        <f>JRC_EU28_tipgn!AC74-UK_tipgn!AC74</f>
        <v>0</v>
      </c>
      <c r="AD74" s="35">
        <f>JRC_EU28_tipgn!AD74-UK_tipgn!AD74</f>
        <v>0</v>
      </c>
      <c r="AE74" s="35">
        <f>JRC_EU28_tipgn!AE74-UK_tipgn!AE74</f>
        <v>0</v>
      </c>
      <c r="AF74" s="35">
        <f>JRC_EU28_tipgn!AF74-UK_tipgn!AF74</f>
        <v>0</v>
      </c>
      <c r="AG74" s="35">
        <f>JRC_EU28_tipgn!AG74-UK_tipgn!AG74</f>
        <v>0</v>
      </c>
      <c r="AH74" s="35">
        <f>JRC_EU28_tipgn!AH74-UK_tipgn!AH74</f>
        <v>0</v>
      </c>
      <c r="AI74" s="35">
        <f>JRC_EU28_tipgn!AI74-UK_tipgn!AI74</f>
        <v>0</v>
      </c>
      <c r="AJ74" s="35">
        <f>JRC_EU28_tipgn!AJ74-UK_tipgn!AJ74</f>
        <v>0</v>
      </c>
      <c r="AK74" s="35">
        <f>JRC_EU28_tipgn!AK74-UK_tipgn!AK74</f>
        <v>0</v>
      </c>
      <c r="AL74" s="35">
        <f>JRC_EU28_tipgn!AL74-UK_tipgn!AL74</f>
        <v>0</v>
      </c>
      <c r="AM74" s="35">
        <f>JRC_EU28_tipgn!AM74-UK_tipgn!AM74</f>
        <v>0</v>
      </c>
      <c r="AN74" s="35">
        <f>JRC_EU28_tipgn!AN74-UK_tipgn!AN74</f>
        <v>0</v>
      </c>
      <c r="AO74" s="35">
        <f>JRC_EU28_tipgn!AO74-UK_tipgn!AO74</f>
        <v>0</v>
      </c>
      <c r="AP74" s="35">
        <f>JRC_EU28_tipgn!AP74-UK_tipgn!AP74</f>
        <v>0</v>
      </c>
      <c r="AQ74" s="35">
        <f>JRC_EU28_tipgn!AQ74-UK_tipgn!AQ74</f>
        <v>0</v>
      </c>
      <c r="AR74" s="35">
        <f>JRC_EU28_tipgn!AR74-UK_tipgn!AR74</f>
        <v>0</v>
      </c>
      <c r="AS74" s="35">
        <f>JRC_EU28_tipgn!AS74-UK_tipgn!AS74</f>
        <v>0</v>
      </c>
      <c r="AT74" s="35">
        <f>JRC_EU28_tipgn!AT74-UK_tipgn!AT74</f>
        <v>0</v>
      </c>
      <c r="AU74" s="35">
        <f>JRC_EU28_tipgn!AU74-UK_tipgn!AU74</f>
        <v>0</v>
      </c>
      <c r="AV74" s="35">
        <f>JRC_EU28_tipgn!AV74-UK_tipgn!AV74</f>
        <v>0</v>
      </c>
      <c r="AW74" s="35">
        <f>JRC_EU28_tipgn!AW74-UK_tipgn!AW74</f>
        <v>0</v>
      </c>
      <c r="AX74" s="35">
        <f>JRC_EU28_tipgn!AX74-UK_tipgn!AX74</f>
        <v>0</v>
      </c>
      <c r="AY74" s="35">
        <f>JRC_EU28_tipgn!AY74-UK_tipgn!AY74</f>
        <v>0</v>
      </c>
      <c r="AZ74" s="35">
        <f>JRC_EU28_tipgn!AZ74-UK_tipgn!AZ74</f>
        <v>0</v>
      </c>
      <c r="BA74" s="36">
        <f>JRC_EU28_tipgn!BA74-UK_tipgn!BA74</f>
        <v>0</v>
      </c>
    </row>
    <row r="75" spans="1:53" x14ac:dyDescent="0.25">
      <c r="A75" s="32" t="s">
        <v>346</v>
      </c>
      <c r="B75" s="33" t="s">
        <v>347</v>
      </c>
      <c r="C75" s="35">
        <f>JRC_EU28_tipgn!C75-UK_tipgn!C75</f>
        <v>0</v>
      </c>
      <c r="D75" s="35">
        <f>JRC_EU28_tipgn!D75-UK_tipgn!D75</f>
        <v>0</v>
      </c>
      <c r="E75" s="35">
        <f>JRC_EU28_tipgn!E75-UK_tipgn!E75</f>
        <v>0</v>
      </c>
      <c r="F75" s="35">
        <f>JRC_EU28_tipgn!F75-UK_tipgn!F75</f>
        <v>0</v>
      </c>
      <c r="G75" s="35">
        <f>JRC_EU28_tipgn!G75-UK_tipgn!G75</f>
        <v>0</v>
      </c>
      <c r="H75" s="35">
        <f>JRC_EU28_tipgn!H75-UK_tipgn!H75</f>
        <v>0</v>
      </c>
      <c r="I75" s="35">
        <f>JRC_EU28_tipgn!I75-UK_tipgn!I75</f>
        <v>0</v>
      </c>
      <c r="J75" s="35">
        <f>JRC_EU28_tipgn!J75-UK_tipgn!J75</f>
        <v>0</v>
      </c>
      <c r="K75" s="35">
        <f>JRC_EU28_tipgn!K75-UK_tipgn!K75</f>
        <v>0</v>
      </c>
      <c r="L75" s="35">
        <f>JRC_EU28_tipgn!L75-UK_tipgn!L75</f>
        <v>0</v>
      </c>
      <c r="M75" s="35">
        <f>JRC_EU28_tipgn!M75-UK_tipgn!M75</f>
        <v>0</v>
      </c>
      <c r="N75" s="35">
        <f>JRC_EU28_tipgn!N75-UK_tipgn!N75</f>
        <v>0</v>
      </c>
      <c r="O75" s="35">
        <f>JRC_EU28_tipgn!O75-UK_tipgn!O75</f>
        <v>0</v>
      </c>
      <c r="P75" s="35">
        <f>JRC_EU28_tipgn!P75-UK_tipgn!P75</f>
        <v>0</v>
      </c>
      <c r="Q75" s="35">
        <f>JRC_EU28_tipgn!Q75-UK_tipgn!Q75</f>
        <v>0</v>
      </c>
      <c r="R75" s="35">
        <f>JRC_EU28_tipgn!R75-UK_tipgn!R75</f>
        <v>0</v>
      </c>
      <c r="S75" s="35">
        <f>JRC_EU28_tipgn!S75-UK_tipgn!S75</f>
        <v>0</v>
      </c>
      <c r="T75" s="35">
        <f>JRC_EU28_tipgn!T75-UK_tipgn!T75</f>
        <v>0</v>
      </c>
      <c r="U75" s="35">
        <f>JRC_EU28_tipgn!U75-UK_tipgn!U75</f>
        <v>0</v>
      </c>
      <c r="V75" s="35">
        <f>JRC_EU28_tipgn!V75-UK_tipgn!V75</f>
        <v>0</v>
      </c>
      <c r="W75" s="35">
        <f>JRC_EU28_tipgn!W75-UK_tipgn!W75</f>
        <v>0</v>
      </c>
      <c r="X75" s="35">
        <f>JRC_EU28_tipgn!X75-UK_tipgn!X75</f>
        <v>0</v>
      </c>
      <c r="Y75" s="35">
        <f>JRC_EU28_tipgn!Y75-UK_tipgn!Y75</f>
        <v>0</v>
      </c>
      <c r="Z75" s="35">
        <f>JRC_EU28_tipgn!Z75-UK_tipgn!Z75</f>
        <v>0</v>
      </c>
      <c r="AA75" s="35">
        <f>JRC_EU28_tipgn!AA75-UK_tipgn!AA75</f>
        <v>0</v>
      </c>
      <c r="AB75" s="35">
        <f>JRC_EU28_tipgn!AB75-UK_tipgn!AB75</f>
        <v>0</v>
      </c>
      <c r="AC75" s="35">
        <f>JRC_EU28_tipgn!AC75-UK_tipgn!AC75</f>
        <v>0</v>
      </c>
      <c r="AD75" s="35">
        <f>JRC_EU28_tipgn!AD75-UK_tipgn!AD75</f>
        <v>0</v>
      </c>
      <c r="AE75" s="35">
        <f>JRC_EU28_tipgn!AE75-UK_tipgn!AE75</f>
        <v>0</v>
      </c>
      <c r="AF75" s="35">
        <f>JRC_EU28_tipgn!AF75-UK_tipgn!AF75</f>
        <v>0</v>
      </c>
      <c r="AG75" s="35">
        <f>JRC_EU28_tipgn!AG75-UK_tipgn!AG75</f>
        <v>0</v>
      </c>
      <c r="AH75" s="35">
        <f>JRC_EU28_tipgn!AH75-UK_tipgn!AH75</f>
        <v>0</v>
      </c>
      <c r="AI75" s="35">
        <f>JRC_EU28_tipgn!AI75-UK_tipgn!AI75</f>
        <v>0</v>
      </c>
      <c r="AJ75" s="35">
        <f>JRC_EU28_tipgn!AJ75-UK_tipgn!AJ75</f>
        <v>0</v>
      </c>
      <c r="AK75" s="35">
        <f>JRC_EU28_tipgn!AK75-UK_tipgn!AK75</f>
        <v>0</v>
      </c>
      <c r="AL75" s="35">
        <f>JRC_EU28_tipgn!AL75-UK_tipgn!AL75</f>
        <v>0</v>
      </c>
      <c r="AM75" s="35">
        <f>JRC_EU28_tipgn!AM75-UK_tipgn!AM75</f>
        <v>0</v>
      </c>
      <c r="AN75" s="35">
        <f>JRC_EU28_tipgn!AN75-UK_tipgn!AN75</f>
        <v>0</v>
      </c>
      <c r="AO75" s="35">
        <f>JRC_EU28_tipgn!AO75-UK_tipgn!AO75</f>
        <v>0</v>
      </c>
      <c r="AP75" s="35">
        <f>JRC_EU28_tipgn!AP75-UK_tipgn!AP75</f>
        <v>0</v>
      </c>
      <c r="AQ75" s="35">
        <f>JRC_EU28_tipgn!AQ75-UK_tipgn!AQ75</f>
        <v>0</v>
      </c>
      <c r="AR75" s="35">
        <f>JRC_EU28_tipgn!AR75-UK_tipgn!AR75</f>
        <v>0</v>
      </c>
      <c r="AS75" s="35">
        <f>JRC_EU28_tipgn!AS75-UK_tipgn!AS75</f>
        <v>0</v>
      </c>
      <c r="AT75" s="35">
        <f>JRC_EU28_tipgn!AT75-UK_tipgn!AT75</f>
        <v>0</v>
      </c>
      <c r="AU75" s="35">
        <f>JRC_EU28_tipgn!AU75-UK_tipgn!AU75</f>
        <v>0</v>
      </c>
      <c r="AV75" s="35">
        <f>JRC_EU28_tipgn!AV75-UK_tipgn!AV75</f>
        <v>0</v>
      </c>
      <c r="AW75" s="35">
        <f>JRC_EU28_tipgn!AW75-UK_tipgn!AW75</f>
        <v>0</v>
      </c>
      <c r="AX75" s="35">
        <f>JRC_EU28_tipgn!AX75-UK_tipgn!AX75</f>
        <v>0</v>
      </c>
      <c r="AY75" s="35">
        <f>JRC_EU28_tipgn!AY75-UK_tipgn!AY75</f>
        <v>0</v>
      </c>
      <c r="AZ75" s="35">
        <f>JRC_EU28_tipgn!AZ75-UK_tipgn!AZ75</f>
        <v>0</v>
      </c>
      <c r="BA75" s="36">
        <f>JRC_EU28_tipgn!BA75-UK_tipgn!BA75</f>
        <v>0</v>
      </c>
    </row>
    <row r="76" spans="1:53" x14ac:dyDescent="0.25">
      <c r="A76" s="32" t="s">
        <v>348</v>
      </c>
      <c r="B76" s="33" t="s">
        <v>349</v>
      </c>
      <c r="C76" s="35">
        <f>JRC_EU28_tipgn!C76-UK_tipgn!C76</f>
        <v>0</v>
      </c>
      <c r="D76" s="35">
        <f>JRC_EU28_tipgn!D76-UK_tipgn!D76</f>
        <v>0</v>
      </c>
      <c r="E76" s="35">
        <f>JRC_EU28_tipgn!E76-UK_tipgn!E76</f>
        <v>0</v>
      </c>
      <c r="F76" s="35">
        <f>JRC_EU28_tipgn!F76-UK_tipgn!F76</f>
        <v>0</v>
      </c>
      <c r="G76" s="35">
        <f>JRC_EU28_tipgn!G76-UK_tipgn!G76</f>
        <v>0</v>
      </c>
      <c r="H76" s="35">
        <f>JRC_EU28_tipgn!H76-UK_tipgn!H76</f>
        <v>0</v>
      </c>
      <c r="I76" s="35">
        <f>JRC_EU28_tipgn!I76-UK_tipgn!I76</f>
        <v>0</v>
      </c>
      <c r="J76" s="35">
        <f>JRC_EU28_tipgn!J76-UK_tipgn!J76</f>
        <v>0</v>
      </c>
      <c r="K76" s="35">
        <f>JRC_EU28_tipgn!K76-UK_tipgn!K76</f>
        <v>0</v>
      </c>
      <c r="L76" s="35">
        <f>JRC_EU28_tipgn!L76-UK_tipgn!L76</f>
        <v>0</v>
      </c>
      <c r="M76" s="35">
        <f>JRC_EU28_tipgn!M76-UK_tipgn!M76</f>
        <v>0</v>
      </c>
      <c r="N76" s="35">
        <f>JRC_EU28_tipgn!N76-UK_tipgn!N76</f>
        <v>0</v>
      </c>
      <c r="O76" s="35">
        <f>JRC_EU28_tipgn!O76-UK_tipgn!O76</f>
        <v>0</v>
      </c>
      <c r="P76" s="35">
        <f>JRC_EU28_tipgn!P76-UK_tipgn!P76</f>
        <v>0</v>
      </c>
      <c r="Q76" s="35">
        <f>JRC_EU28_tipgn!Q76-UK_tipgn!Q76</f>
        <v>0</v>
      </c>
      <c r="R76" s="35">
        <f>JRC_EU28_tipgn!R76-UK_tipgn!R76</f>
        <v>0</v>
      </c>
      <c r="S76" s="35">
        <f>JRC_EU28_tipgn!S76-UK_tipgn!S76</f>
        <v>0</v>
      </c>
      <c r="T76" s="35">
        <f>JRC_EU28_tipgn!T76-UK_tipgn!T76</f>
        <v>0</v>
      </c>
      <c r="U76" s="35">
        <f>JRC_EU28_tipgn!U76-UK_tipgn!U76</f>
        <v>0</v>
      </c>
      <c r="V76" s="35">
        <f>JRC_EU28_tipgn!V76-UK_tipgn!V76</f>
        <v>0</v>
      </c>
      <c r="W76" s="35">
        <f>JRC_EU28_tipgn!W76-UK_tipgn!W76</f>
        <v>0</v>
      </c>
      <c r="X76" s="35">
        <f>JRC_EU28_tipgn!X76-UK_tipgn!X76</f>
        <v>0</v>
      </c>
      <c r="Y76" s="35">
        <f>JRC_EU28_tipgn!Y76-UK_tipgn!Y76</f>
        <v>0</v>
      </c>
      <c r="Z76" s="35">
        <f>JRC_EU28_tipgn!Z76-UK_tipgn!Z76</f>
        <v>0</v>
      </c>
      <c r="AA76" s="35">
        <f>JRC_EU28_tipgn!AA76-UK_tipgn!AA76</f>
        <v>0</v>
      </c>
      <c r="AB76" s="35">
        <f>JRC_EU28_tipgn!AB76-UK_tipgn!AB76</f>
        <v>0</v>
      </c>
      <c r="AC76" s="35">
        <f>JRC_EU28_tipgn!AC76-UK_tipgn!AC76</f>
        <v>0</v>
      </c>
      <c r="AD76" s="35">
        <f>JRC_EU28_tipgn!AD76-UK_tipgn!AD76</f>
        <v>0</v>
      </c>
      <c r="AE76" s="35">
        <f>JRC_EU28_tipgn!AE76-UK_tipgn!AE76</f>
        <v>0</v>
      </c>
      <c r="AF76" s="35">
        <f>JRC_EU28_tipgn!AF76-UK_tipgn!AF76</f>
        <v>0</v>
      </c>
      <c r="AG76" s="35">
        <f>JRC_EU28_tipgn!AG76-UK_tipgn!AG76</f>
        <v>0</v>
      </c>
      <c r="AH76" s="35">
        <f>JRC_EU28_tipgn!AH76-UK_tipgn!AH76</f>
        <v>0</v>
      </c>
      <c r="AI76" s="35">
        <f>JRC_EU28_tipgn!AI76-UK_tipgn!AI76</f>
        <v>0</v>
      </c>
      <c r="AJ76" s="35">
        <f>JRC_EU28_tipgn!AJ76-UK_tipgn!AJ76</f>
        <v>0</v>
      </c>
      <c r="AK76" s="35">
        <f>JRC_EU28_tipgn!AK76-UK_tipgn!AK76</f>
        <v>0</v>
      </c>
      <c r="AL76" s="35">
        <f>JRC_EU28_tipgn!AL76-UK_tipgn!AL76</f>
        <v>0</v>
      </c>
      <c r="AM76" s="35">
        <f>JRC_EU28_tipgn!AM76-UK_tipgn!AM76</f>
        <v>0</v>
      </c>
      <c r="AN76" s="35">
        <f>JRC_EU28_tipgn!AN76-UK_tipgn!AN76</f>
        <v>0</v>
      </c>
      <c r="AO76" s="35">
        <f>JRC_EU28_tipgn!AO76-UK_tipgn!AO76</f>
        <v>0</v>
      </c>
      <c r="AP76" s="35">
        <f>JRC_EU28_tipgn!AP76-UK_tipgn!AP76</f>
        <v>0</v>
      </c>
      <c r="AQ76" s="35">
        <f>JRC_EU28_tipgn!AQ76-UK_tipgn!AQ76</f>
        <v>0</v>
      </c>
      <c r="AR76" s="35">
        <f>JRC_EU28_tipgn!AR76-UK_tipgn!AR76</f>
        <v>0</v>
      </c>
      <c r="AS76" s="35">
        <f>JRC_EU28_tipgn!AS76-UK_tipgn!AS76</f>
        <v>0</v>
      </c>
      <c r="AT76" s="35">
        <f>JRC_EU28_tipgn!AT76-UK_tipgn!AT76</f>
        <v>0</v>
      </c>
      <c r="AU76" s="35">
        <f>JRC_EU28_tipgn!AU76-UK_tipgn!AU76</f>
        <v>0</v>
      </c>
      <c r="AV76" s="35">
        <f>JRC_EU28_tipgn!AV76-UK_tipgn!AV76</f>
        <v>0</v>
      </c>
      <c r="AW76" s="35">
        <f>JRC_EU28_tipgn!AW76-UK_tipgn!AW76</f>
        <v>0</v>
      </c>
      <c r="AX76" s="35">
        <f>JRC_EU28_tipgn!AX76-UK_tipgn!AX76</f>
        <v>0</v>
      </c>
      <c r="AY76" s="35">
        <f>JRC_EU28_tipgn!AY76-UK_tipgn!AY76</f>
        <v>0</v>
      </c>
      <c r="AZ76" s="35">
        <f>JRC_EU28_tipgn!AZ76-UK_tipgn!AZ76</f>
        <v>0</v>
      </c>
      <c r="BA76" s="36">
        <f>JRC_EU28_tipgn!BA76-UK_tipgn!BA76</f>
        <v>0</v>
      </c>
    </row>
    <row r="77" spans="1:53" x14ac:dyDescent="0.25">
      <c r="A77" s="32" t="s">
        <v>177</v>
      </c>
      <c r="B77" s="33" t="s">
        <v>350</v>
      </c>
      <c r="C77" s="35">
        <f>JRC_EU28_tipgn!C77-UK_tipgn!C77</f>
        <v>0</v>
      </c>
      <c r="D77" s="35">
        <f>JRC_EU28_tipgn!D77-UK_tipgn!D77</f>
        <v>0</v>
      </c>
      <c r="E77" s="35">
        <f>JRC_EU28_tipgn!E77-UK_tipgn!E77</f>
        <v>0</v>
      </c>
      <c r="F77" s="35">
        <f>JRC_EU28_tipgn!F77-UK_tipgn!F77</f>
        <v>0</v>
      </c>
      <c r="G77" s="35">
        <f>JRC_EU28_tipgn!G77-UK_tipgn!G77</f>
        <v>0</v>
      </c>
      <c r="H77" s="35">
        <f>JRC_EU28_tipgn!H77-UK_tipgn!H77</f>
        <v>0</v>
      </c>
      <c r="I77" s="35">
        <f>JRC_EU28_tipgn!I77-UK_tipgn!I77</f>
        <v>0</v>
      </c>
      <c r="J77" s="35">
        <f>JRC_EU28_tipgn!J77-UK_tipgn!J77</f>
        <v>0</v>
      </c>
      <c r="K77" s="35">
        <f>JRC_EU28_tipgn!K77-UK_tipgn!K77</f>
        <v>0</v>
      </c>
      <c r="L77" s="35">
        <f>JRC_EU28_tipgn!L77-UK_tipgn!L77</f>
        <v>0</v>
      </c>
      <c r="M77" s="35">
        <f>JRC_EU28_tipgn!M77-UK_tipgn!M77</f>
        <v>0</v>
      </c>
      <c r="N77" s="35">
        <f>JRC_EU28_tipgn!N77-UK_tipgn!N77</f>
        <v>0</v>
      </c>
      <c r="O77" s="35">
        <f>JRC_EU28_tipgn!O77-UK_tipgn!O77</f>
        <v>0</v>
      </c>
      <c r="P77" s="35">
        <f>JRC_EU28_tipgn!P77-UK_tipgn!P77</f>
        <v>0</v>
      </c>
      <c r="Q77" s="35">
        <f>JRC_EU28_tipgn!Q77-UK_tipgn!Q77</f>
        <v>0</v>
      </c>
      <c r="R77" s="35">
        <f>JRC_EU28_tipgn!R77-UK_tipgn!R77</f>
        <v>0</v>
      </c>
      <c r="S77" s="35">
        <f>JRC_EU28_tipgn!S77-UK_tipgn!S77</f>
        <v>0</v>
      </c>
      <c r="T77" s="35">
        <f>JRC_EU28_tipgn!T77-UK_tipgn!T77</f>
        <v>0</v>
      </c>
      <c r="U77" s="35">
        <f>JRC_EU28_tipgn!U77-UK_tipgn!U77</f>
        <v>0</v>
      </c>
      <c r="V77" s="35">
        <f>JRC_EU28_tipgn!V77-UK_tipgn!V77</f>
        <v>0</v>
      </c>
      <c r="W77" s="35">
        <f>JRC_EU28_tipgn!W77-UK_tipgn!W77</f>
        <v>0</v>
      </c>
      <c r="X77" s="35">
        <f>JRC_EU28_tipgn!X77-UK_tipgn!X77</f>
        <v>0</v>
      </c>
      <c r="Y77" s="35">
        <f>JRC_EU28_tipgn!Y77-UK_tipgn!Y77</f>
        <v>0</v>
      </c>
      <c r="Z77" s="35">
        <f>JRC_EU28_tipgn!Z77-UK_tipgn!Z77</f>
        <v>0</v>
      </c>
      <c r="AA77" s="35">
        <f>JRC_EU28_tipgn!AA77-UK_tipgn!AA77</f>
        <v>0</v>
      </c>
      <c r="AB77" s="35">
        <f>JRC_EU28_tipgn!AB77-UK_tipgn!AB77</f>
        <v>0</v>
      </c>
      <c r="AC77" s="35">
        <f>JRC_EU28_tipgn!AC77-UK_tipgn!AC77</f>
        <v>0</v>
      </c>
      <c r="AD77" s="35">
        <f>JRC_EU28_tipgn!AD77-UK_tipgn!AD77</f>
        <v>0</v>
      </c>
      <c r="AE77" s="35">
        <f>JRC_EU28_tipgn!AE77-UK_tipgn!AE77</f>
        <v>0</v>
      </c>
      <c r="AF77" s="35">
        <f>JRC_EU28_tipgn!AF77-UK_tipgn!AF77</f>
        <v>0</v>
      </c>
      <c r="AG77" s="35">
        <f>JRC_EU28_tipgn!AG77-UK_tipgn!AG77</f>
        <v>0</v>
      </c>
      <c r="AH77" s="35">
        <f>JRC_EU28_tipgn!AH77-UK_tipgn!AH77</f>
        <v>0</v>
      </c>
      <c r="AI77" s="35">
        <f>JRC_EU28_tipgn!AI77-UK_tipgn!AI77</f>
        <v>0</v>
      </c>
      <c r="AJ77" s="35">
        <f>JRC_EU28_tipgn!AJ77-UK_tipgn!AJ77</f>
        <v>0</v>
      </c>
      <c r="AK77" s="35">
        <f>JRC_EU28_tipgn!AK77-UK_tipgn!AK77</f>
        <v>0</v>
      </c>
      <c r="AL77" s="35">
        <f>JRC_EU28_tipgn!AL77-UK_tipgn!AL77</f>
        <v>0</v>
      </c>
      <c r="AM77" s="35">
        <f>JRC_EU28_tipgn!AM77-UK_tipgn!AM77</f>
        <v>0</v>
      </c>
      <c r="AN77" s="35">
        <f>JRC_EU28_tipgn!AN77-UK_tipgn!AN77</f>
        <v>0</v>
      </c>
      <c r="AO77" s="35">
        <f>JRC_EU28_tipgn!AO77-UK_tipgn!AO77</f>
        <v>0</v>
      </c>
      <c r="AP77" s="35">
        <f>JRC_EU28_tipgn!AP77-UK_tipgn!AP77</f>
        <v>0</v>
      </c>
      <c r="AQ77" s="35">
        <f>JRC_EU28_tipgn!AQ77-UK_tipgn!AQ77</f>
        <v>0</v>
      </c>
      <c r="AR77" s="35">
        <f>JRC_EU28_tipgn!AR77-UK_tipgn!AR77</f>
        <v>0</v>
      </c>
      <c r="AS77" s="35">
        <f>JRC_EU28_tipgn!AS77-UK_tipgn!AS77</f>
        <v>0</v>
      </c>
      <c r="AT77" s="35">
        <f>JRC_EU28_tipgn!AT77-UK_tipgn!AT77</f>
        <v>0</v>
      </c>
      <c r="AU77" s="35">
        <f>JRC_EU28_tipgn!AU77-UK_tipgn!AU77</f>
        <v>0</v>
      </c>
      <c r="AV77" s="35">
        <f>JRC_EU28_tipgn!AV77-UK_tipgn!AV77</f>
        <v>0</v>
      </c>
      <c r="AW77" s="35">
        <f>JRC_EU28_tipgn!AW77-UK_tipgn!AW77</f>
        <v>0</v>
      </c>
      <c r="AX77" s="35">
        <f>JRC_EU28_tipgn!AX77-UK_tipgn!AX77</f>
        <v>0</v>
      </c>
      <c r="AY77" s="35">
        <f>JRC_EU28_tipgn!AY77-UK_tipgn!AY77</f>
        <v>0</v>
      </c>
      <c r="AZ77" s="35">
        <f>JRC_EU28_tipgn!AZ77-UK_tipgn!AZ77</f>
        <v>0</v>
      </c>
      <c r="BA77" s="36">
        <f>JRC_EU28_tipgn!BA77-UK_tipgn!BA77</f>
        <v>0</v>
      </c>
    </row>
    <row r="78" spans="1:53" x14ac:dyDescent="0.25">
      <c r="A78" s="22" t="s">
        <v>183</v>
      </c>
      <c r="B78" s="23" t="s">
        <v>351</v>
      </c>
      <c r="C78" s="25">
        <f>JRC_EU28_tipgn!C78-UK_tipgn!C78</f>
        <v>0</v>
      </c>
      <c r="D78" s="25">
        <f>JRC_EU28_tipgn!D78-UK_tipgn!D78</f>
        <v>0</v>
      </c>
      <c r="E78" s="25">
        <f>JRC_EU28_tipgn!E78-UK_tipgn!E78</f>
        <v>0</v>
      </c>
      <c r="F78" s="25">
        <f>JRC_EU28_tipgn!F78-UK_tipgn!F78</f>
        <v>0</v>
      </c>
      <c r="G78" s="25">
        <f>JRC_EU28_tipgn!G78-UK_tipgn!G78</f>
        <v>0</v>
      </c>
      <c r="H78" s="25">
        <f>JRC_EU28_tipgn!H78-UK_tipgn!H78</f>
        <v>0</v>
      </c>
      <c r="I78" s="25">
        <f>JRC_EU28_tipgn!I78-UK_tipgn!I78</f>
        <v>0</v>
      </c>
      <c r="J78" s="25">
        <f>JRC_EU28_tipgn!J78-UK_tipgn!J78</f>
        <v>0</v>
      </c>
      <c r="K78" s="25">
        <f>JRC_EU28_tipgn!K78-UK_tipgn!K78</f>
        <v>0</v>
      </c>
      <c r="L78" s="25">
        <f>JRC_EU28_tipgn!L78-UK_tipgn!L78</f>
        <v>0</v>
      </c>
      <c r="M78" s="25">
        <f>JRC_EU28_tipgn!M78-UK_tipgn!M78</f>
        <v>0</v>
      </c>
      <c r="N78" s="25">
        <f>JRC_EU28_tipgn!N78-UK_tipgn!N78</f>
        <v>0</v>
      </c>
      <c r="O78" s="25">
        <f>JRC_EU28_tipgn!O78-UK_tipgn!O78</f>
        <v>0</v>
      </c>
      <c r="P78" s="25">
        <f>JRC_EU28_tipgn!P78-UK_tipgn!P78</f>
        <v>0</v>
      </c>
      <c r="Q78" s="25">
        <f>JRC_EU28_tipgn!Q78-UK_tipgn!Q78</f>
        <v>0</v>
      </c>
      <c r="R78" s="25">
        <f>JRC_EU28_tipgn!R78-UK_tipgn!R78</f>
        <v>0</v>
      </c>
      <c r="S78" s="25">
        <f>JRC_EU28_tipgn!S78-UK_tipgn!S78</f>
        <v>0</v>
      </c>
      <c r="T78" s="25">
        <f>JRC_EU28_tipgn!T78-UK_tipgn!T78</f>
        <v>0</v>
      </c>
      <c r="U78" s="25">
        <f>JRC_EU28_tipgn!U78-UK_tipgn!U78</f>
        <v>0</v>
      </c>
      <c r="V78" s="25">
        <f>JRC_EU28_tipgn!V78-UK_tipgn!V78</f>
        <v>0</v>
      </c>
      <c r="W78" s="25">
        <f>JRC_EU28_tipgn!W78-UK_tipgn!W78</f>
        <v>0</v>
      </c>
      <c r="X78" s="25">
        <f>JRC_EU28_tipgn!X78-UK_tipgn!X78</f>
        <v>0</v>
      </c>
      <c r="Y78" s="25">
        <f>JRC_EU28_tipgn!Y78-UK_tipgn!Y78</f>
        <v>0</v>
      </c>
      <c r="Z78" s="25">
        <f>JRC_EU28_tipgn!Z78-UK_tipgn!Z78</f>
        <v>0</v>
      </c>
      <c r="AA78" s="25">
        <f>JRC_EU28_tipgn!AA78-UK_tipgn!AA78</f>
        <v>0</v>
      </c>
      <c r="AB78" s="25">
        <f>JRC_EU28_tipgn!AB78-UK_tipgn!AB78</f>
        <v>0</v>
      </c>
      <c r="AC78" s="25">
        <f>JRC_EU28_tipgn!AC78-UK_tipgn!AC78</f>
        <v>0</v>
      </c>
      <c r="AD78" s="25">
        <f>JRC_EU28_tipgn!AD78-UK_tipgn!AD78</f>
        <v>0</v>
      </c>
      <c r="AE78" s="25">
        <f>JRC_EU28_tipgn!AE78-UK_tipgn!AE78</f>
        <v>0</v>
      </c>
      <c r="AF78" s="25">
        <f>JRC_EU28_tipgn!AF78-UK_tipgn!AF78</f>
        <v>0</v>
      </c>
      <c r="AG78" s="25">
        <f>JRC_EU28_tipgn!AG78-UK_tipgn!AG78</f>
        <v>0</v>
      </c>
      <c r="AH78" s="25">
        <f>JRC_EU28_tipgn!AH78-UK_tipgn!AH78</f>
        <v>0</v>
      </c>
      <c r="AI78" s="25">
        <f>JRC_EU28_tipgn!AI78-UK_tipgn!AI78</f>
        <v>0</v>
      </c>
      <c r="AJ78" s="25">
        <f>JRC_EU28_tipgn!AJ78-UK_tipgn!AJ78</f>
        <v>0</v>
      </c>
      <c r="AK78" s="25">
        <f>JRC_EU28_tipgn!AK78-UK_tipgn!AK78</f>
        <v>0</v>
      </c>
      <c r="AL78" s="25">
        <f>JRC_EU28_tipgn!AL78-UK_tipgn!AL78</f>
        <v>0</v>
      </c>
      <c r="AM78" s="25">
        <f>JRC_EU28_tipgn!AM78-UK_tipgn!AM78</f>
        <v>0</v>
      </c>
      <c r="AN78" s="25">
        <f>JRC_EU28_tipgn!AN78-UK_tipgn!AN78</f>
        <v>0</v>
      </c>
      <c r="AO78" s="25">
        <f>JRC_EU28_tipgn!AO78-UK_tipgn!AO78</f>
        <v>0</v>
      </c>
      <c r="AP78" s="25">
        <f>JRC_EU28_tipgn!AP78-UK_tipgn!AP78</f>
        <v>0</v>
      </c>
      <c r="AQ78" s="25">
        <f>JRC_EU28_tipgn!AQ78-UK_tipgn!AQ78</f>
        <v>0</v>
      </c>
      <c r="AR78" s="25">
        <f>JRC_EU28_tipgn!AR78-UK_tipgn!AR78</f>
        <v>0</v>
      </c>
      <c r="AS78" s="25">
        <f>JRC_EU28_tipgn!AS78-UK_tipgn!AS78</f>
        <v>0</v>
      </c>
      <c r="AT78" s="25">
        <f>JRC_EU28_tipgn!AT78-UK_tipgn!AT78</f>
        <v>0</v>
      </c>
      <c r="AU78" s="25">
        <f>JRC_EU28_tipgn!AU78-UK_tipgn!AU78</f>
        <v>0</v>
      </c>
      <c r="AV78" s="25">
        <f>JRC_EU28_tipgn!AV78-UK_tipgn!AV78</f>
        <v>0</v>
      </c>
      <c r="AW78" s="25">
        <f>JRC_EU28_tipgn!AW78-UK_tipgn!AW78</f>
        <v>0</v>
      </c>
      <c r="AX78" s="25">
        <f>JRC_EU28_tipgn!AX78-UK_tipgn!AX78</f>
        <v>0</v>
      </c>
      <c r="AY78" s="25">
        <f>JRC_EU28_tipgn!AY78-UK_tipgn!AY78</f>
        <v>0</v>
      </c>
      <c r="AZ78" s="25">
        <f>JRC_EU28_tipgn!AZ78-UK_tipgn!AZ78</f>
        <v>0</v>
      </c>
      <c r="BA78" s="26">
        <f>JRC_EU28_tipgn!BA78-UK_tipgn!BA78</f>
        <v>0</v>
      </c>
    </row>
    <row r="79" spans="1:53" x14ac:dyDescent="0.25">
      <c r="A79" s="17" t="s">
        <v>110</v>
      </c>
      <c r="B79" s="18" t="s">
        <v>352</v>
      </c>
      <c r="C79" s="20">
        <f>JRC_EU28_tipgn!C79-UK_tipgn!C79</f>
        <v>0</v>
      </c>
      <c r="D79" s="20">
        <f>JRC_EU28_tipgn!D79-UK_tipgn!D79</f>
        <v>0</v>
      </c>
      <c r="E79" s="20">
        <f>JRC_EU28_tipgn!E79-UK_tipgn!E79</f>
        <v>0</v>
      </c>
      <c r="F79" s="20">
        <f>JRC_EU28_tipgn!F79-UK_tipgn!F79</f>
        <v>0</v>
      </c>
      <c r="G79" s="20">
        <f>JRC_EU28_tipgn!G79-UK_tipgn!G79</f>
        <v>0</v>
      </c>
      <c r="H79" s="20">
        <f>JRC_EU28_tipgn!H79-UK_tipgn!H79</f>
        <v>0</v>
      </c>
      <c r="I79" s="20">
        <f>JRC_EU28_tipgn!I79-UK_tipgn!I79</f>
        <v>0</v>
      </c>
      <c r="J79" s="20">
        <f>JRC_EU28_tipgn!J79-UK_tipgn!J79</f>
        <v>0</v>
      </c>
      <c r="K79" s="20">
        <f>JRC_EU28_tipgn!K79-UK_tipgn!K79</f>
        <v>0</v>
      </c>
      <c r="L79" s="20">
        <f>JRC_EU28_tipgn!L79-UK_tipgn!L79</f>
        <v>0</v>
      </c>
      <c r="M79" s="20">
        <f>JRC_EU28_tipgn!M79-UK_tipgn!M79</f>
        <v>0</v>
      </c>
      <c r="N79" s="20">
        <f>JRC_EU28_tipgn!N79-UK_tipgn!N79</f>
        <v>0</v>
      </c>
      <c r="O79" s="20">
        <f>JRC_EU28_tipgn!O79-UK_tipgn!O79</f>
        <v>0</v>
      </c>
      <c r="P79" s="20">
        <f>JRC_EU28_tipgn!P79-UK_tipgn!P79</f>
        <v>0</v>
      </c>
      <c r="Q79" s="20">
        <f>JRC_EU28_tipgn!Q79-UK_tipgn!Q79</f>
        <v>0</v>
      </c>
      <c r="R79" s="20">
        <f>JRC_EU28_tipgn!R79-UK_tipgn!R79</f>
        <v>0</v>
      </c>
      <c r="S79" s="20">
        <f>JRC_EU28_tipgn!S79-UK_tipgn!S79</f>
        <v>0</v>
      </c>
      <c r="T79" s="20">
        <f>JRC_EU28_tipgn!T79-UK_tipgn!T79</f>
        <v>0</v>
      </c>
      <c r="U79" s="20">
        <f>JRC_EU28_tipgn!U79-UK_tipgn!U79</f>
        <v>0</v>
      </c>
      <c r="V79" s="20">
        <f>JRC_EU28_tipgn!V79-UK_tipgn!V79</f>
        <v>0</v>
      </c>
      <c r="W79" s="20">
        <f>JRC_EU28_tipgn!W79-UK_tipgn!W79</f>
        <v>0</v>
      </c>
      <c r="X79" s="20">
        <f>JRC_EU28_tipgn!X79-UK_tipgn!X79</f>
        <v>0</v>
      </c>
      <c r="Y79" s="20">
        <f>JRC_EU28_tipgn!Y79-UK_tipgn!Y79</f>
        <v>0</v>
      </c>
      <c r="Z79" s="20">
        <f>JRC_EU28_tipgn!Z79-UK_tipgn!Z79</f>
        <v>0</v>
      </c>
      <c r="AA79" s="20">
        <f>JRC_EU28_tipgn!AA79-UK_tipgn!AA79</f>
        <v>0</v>
      </c>
      <c r="AB79" s="20">
        <f>JRC_EU28_tipgn!AB79-UK_tipgn!AB79</f>
        <v>0</v>
      </c>
      <c r="AC79" s="20">
        <f>JRC_EU28_tipgn!AC79-UK_tipgn!AC79</f>
        <v>0</v>
      </c>
      <c r="AD79" s="20">
        <f>JRC_EU28_tipgn!AD79-UK_tipgn!AD79</f>
        <v>0</v>
      </c>
      <c r="AE79" s="20">
        <f>JRC_EU28_tipgn!AE79-UK_tipgn!AE79</f>
        <v>0</v>
      </c>
      <c r="AF79" s="20">
        <f>JRC_EU28_tipgn!AF79-UK_tipgn!AF79</f>
        <v>0</v>
      </c>
      <c r="AG79" s="20">
        <f>JRC_EU28_tipgn!AG79-UK_tipgn!AG79</f>
        <v>0</v>
      </c>
      <c r="AH79" s="20">
        <f>JRC_EU28_tipgn!AH79-UK_tipgn!AH79</f>
        <v>0</v>
      </c>
      <c r="AI79" s="20">
        <f>JRC_EU28_tipgn!AI79-UK_tipgn!AI79</f>
        <v>0</v>
      </c>
      <c r="AJ79" s="20">
        <f>JRC_EU28_tipgn!AJ79-UK_tipgn!AJ79</f>
        <v>0</v>
      </c>
      <c r="AK79" s="20">
        <f>JRC_EU28_tipgn!AK79-UK_tipgn!AK79</f>
        <v>0</v>
      </c>
      <c r="AL79" s="20">
        <f>JRC_EU28_tipgn!AL79-UK_tipgn!AL79</f>
        <v>0</v>
      </c>
      <c r="AM79" s="20">
        <f>JRC_EU28_tipgn!AM79-UK_tipgn!AM79</f>
        <v>0</v>
      </c>
      <c r="AN79" s="20">
        <f>JRC_EU28_tipgn!AN79-UK_tipgn!AN79</f>
        <v>0</v>
      </c>
      <c r="AO79" s="20">
        <f>JRC_EU28_tipgn!AO79-UK_tipgn!AO79</f>
        <v>0</v>
      </c>
      <c r="AP79" s="20">
        <f>JRC_EU28_tipgn!AP79-UK_tipgn!AP79</f>
        <v>0</v>
      </c>
      <c r="AQ79" s="20">
        <f>JRC_EU28_tipgn!AQ79-UK_tipgn!AQ79</f>
        <v>0</v>
      </c>
      <c r="AR79" s="20">
        <f>JRC_EU28_tipgn!AR79-UK_tipgn!AR79</f>
        <v>0</v>
      </c>
      <c r="AS79" s="20">
        <f>JRC_EU28_tipgn!AS79-UK_tipgn!AS79</f>
        <v>0</v>
      </c>
      <c r="AT79" s="20">
        <f>JRC_EU28_tipgn!AT79-UK_tipgn!AT79</f>
        <v>0</v>
      </c>
      <c r="AU79" s="20">
        <f>JRC_EU28_tipgn!AU79-UK_tipgn!AU79</f>
        <v>0</v>
      </c>
      <c r="AV79" s="20">
        <f>JRC_EU28_tipgn!AV79-UK_tipgn!AV79</f>
        <v>0</v>
      </c>
      <c r="AW79" s="20">
        <f>JRC_EU28_tipgn!AW79-UK_tipgn!AW79</f>
        <v>0</v>
      </c>
      <c r="AX79" s="20">
        <f>JRC_EU28_tipgn!AX79-UK_tipgn!AX79</f>
        <v>0</v>
      </c>
      <c r="AY79" s="20">
        <f>JRC_EU28_tipgn!AY79-UK_tipgn!AY79</f>
        <v>0</v>
      </c>
      <c r="AZ79" s="20">
        <f>JRC_EU28_tipgn!AZ79-UK_tipgn!AZ79</f>
        <v>0</v>
      </c>
      <c r="BA79" s="21">
        <f>JRC_EU28_tipgn!BA79-UK_tipgn!BA79</f>
        <v>0</v>
      </c>
    </row>
    <row r="80" spans="1:53" x14ac:dyDescent="0.25">
      <c r="A80" s="17" t="s">
        <v>353</v>
      </c>
      <c r="B80" s="18">
        <v>7200</v>
      </c>
      <c r="C80" s="20">
        <f>JRC_EU28_tipgn!C80-UK_tipgn!C80</f>
        <v>0</v>
      </c>
      <c r="D80" s="20">
        <f>JRC_EU28_tipgn!D80-UK_tipgn!D80</f>
        <v>0</v>
      </c>
      <c r="E80" s="20">
        <f>JRC_EU28_tipgn!E80-UK_tipgn!E80</f>
        <v>0</v>
      </c>
      <c r="F80" s="20">
        <f>JRC_EU28_tipgn!F80-UK_tipgn!F80</f>
        <v>0</v>
      </c>
      <c r="G80" s="20">
        <f>JRC_EU28_tipgn!G80-UK_tipgn!G80</f>
        <v>0</v>
      </c>
      <c r="H80" s="20">
        <f>JRC_EU28_tipgn!H80-UK_tipgn!H80</f>
        <v>0</v>
      </c>
      <c r="I80" s="20">
        <f>JRC_EU28_tipgn!I80-UK_tipgn!I80</f>
        <v>0</v>
      </c>
      <c r="J80" s="20">
        <f>JRC_EU28_tipgn!J80-UK_tipgn!J80</f>
        <v>0</v>
      </c>
      <c r="K80" s="20">
        <f>JRC_EU28_tipgn!K80-UK_tipgn!K80</f>
        <v>0</v>
      </c>
      <c r="L80" s="20">
        <f>JRC_EU28_tipgn!L80-UK_tipgn!L80</f>
        <v>0</v>
      </c>
      <c r="M80" s="20">
        <f>JRC_EU28_tipgn!M80-UK_tipgn!M80</f>
        <v>0</v>
      </c>
      <c r="N80" s="20">
        <f>JRC_EU28_tipgn!N80-UK_tipgn!N80</f>
        <v>0</v>
      </c>
      <c r="O80" s="20">
        <f>JRC_EU28_tipgn!O80-UK_tipgn!O80</f>
        <v>0</v>
      </c>
      <c r="P80" s="20">
        <f>JRC_EU28_tipgn!P80-UK_tipgn!P80</f>
        <v>0</v>
      </c>
      <c r="Q80" s="20">
        <f>JRC_EU28_tipgn!Q80-UK_tipgn!Q80</f>
        <v>0</v>
      </c>
      <c r="R80" s="20">
        <f>JRC_EU28_tipgn!R80-UK_tipgn!R80</f>
        <v>0</v>
      </c>
      <c r="S80" s="20">
        <f>JRC_EU28_tipgn!S80-UK_tipgn!S80</f>
        <v>0</v>
      </c>
      <c r="T80" s="20">
        <f>JRC_EU28_tipgn!T80-UK_tipgn!T80</f>
        <v>0</v>
      </c>
      <c r="U80" s="20">
        <f>JRC_EU28_tipgn!U80-UK_tipgn!U80</f>
        <v>0</v>
      </c>
      <c r="V80" s="20">
        <f>JRC_EU28_tipgn!V80-UK_tipgn!V80</f>
        <v>0</v>
      </c>
      <c r="W80" s="20">
        <f>JRC_EU28_tipgn!W80-UK_tipgn!W80</f>
        <v>0</v>
      </c>
      <c r="X80" s="20">
        <f>JRC_EU28_tipgn!X80-UK_tipgn!X80</f>
        <v>0</v>
      </c>
      <c r="Y80" s="20">
        <f>JRC_EU28_tipgn!Y80-UK_tipgn!Y80</f>
        <v>0</v>
      </c>
      <c r="Z80" s="20">
        <f>JRC_EU28_tipgn!Z80-UK_tipgn!Z80</f>
        <v>0</v>
      </c>
      <c r="AA80" s="20">
        <f>JRC_EU28_tipgn!AA80-UK_tipgn!AA80</f>
        <v>0</v>
      </c>
      <c r="AB80" s="20">
        <f>JRC_EU28_tipgn!AB80-UK_tipgn!AB80</f>
        <v>0</v>
      </c>
      <c r="AC80" s="20">
        <f>JRC_EU28_tipgn!AC80-UK_tipgn!AC80</f>
        <v>0</v>
      </c>
      <c r="AD80" s="20">
        <f>JRC_EU28_tipgn!AD80-UK_tipgn!AD80</f>
        <v>0</v>
      </c>
      <c r="AE80" s="20">
        <f>JRC_EU28_tipgn!AE80-UK_tipgn!AE80</f>
        <v>0</v>
      </c>
      <c r="AF80" s="20">
        <f>JRC_EU28_tipgn!AF80-UK_tipgn!AF80</f>
        <v>0</v>
      </c>
      <c r="AG80" s="20">
        <f>JRC_EU28_tipgn!AG80-UK_tipgn!AG80</f>
        <v>0</v>
      </c>
      <c r="AH80" s="20">
        <f>JRC_EU28_tipgn!AH80-UK_tipgn!AH80</f>
        <v>0</v>
      </c>
      <c r="AI80" s="20">
        <f>JRC_EU28_tipgn!AI80-UK_tipgn!AI80</f>
        <v>0</v>
      </c>
      <c r="AJ80" s="20">
        <f>JRC_EU28_tipgn!AJ80-UK_tipgn!AJ80</f>
        <v>0</v>
      </c>
      <c r="AK80" s="20">
        <f>JRC_EU28_tipgn!AK80-UK_tipgn!AK80</f>
        <v>0</v>
      </c>
      <c r="AL80" s="20">
        <f>JRC_EU28_tipgn!AL80-UK_tipgn!AL80</f>
        <v>0</v>
      </c>
      <c r="AM80" s="20">
        <f>JRC_EU28_tipgn!AM80-UK_tipgn!AM80</f>
        <v>0</v>
      </c>
      <c r="AN80" s="20">
        <f>JRC_EU28_tipgn!AN80-UK_tipgn!AN80</f>
        <v>0</v>
      </c>
      <c r="AO80" s="20">
        <f>JRC_EU28_tipgn!AO80-UK_tipgn!AO80</f>
        <v>0</v>
      </c>
      <c r="AP80" s="20">
        <f>JRC_EU28_tipgn!AP80-UK_tipgn!AP80</f>
        <v>0</v>
      </c>
      <c r="AQ80" s="20">
        <f>JRC_EU28_tipgn!AQ80-UK_tipgn!AQ80</f>
        <v>0</v>
      </c>
      <c r="AR80" s="20">
        <f>JRC_EU28_tipgn!AR80-UK_tipgn!AR80</f>
        <v>0</v>
      </c>
      <c r="AS80" s="20">
        <f>JRC_EU28_tipgn!AS80-UK_tipgn!AS80</f>
        <v>0</v>
      </c>
      <c r="AT80" s="20">
        <f>JRC_EU28_tipgn!AT80-UK_tipgn!AT80</f>
        <v>0</v>
      </c>
      <c r="AU80" s="20">
        <f>JRC_EU28_tipgn!AU80-UK_tipgn!AU80</f>
        <v>0</v>
      </c>
      <c r="AV80" s="20">
        <f>JRC_EU28_tipgn!AV80-UK_tipgn!AV80</f>
        <v>0</v>
      </c>
      <c r="AW80" s="20">
        <f>JRC_EU28_tipgn!AW80-UK_tipgn!AW80</f>
        <v>0</v>
      </c>
      <c r="AX80" s="20">
        <f>JRC_EU28_tipgn!AX80-UK_tipgn!AX80</f>
        <v>0</v>
      </c>
      <c r="AY80" s="20">
        <f>JRC_EU28_tipgn!AY80-UK_tipgn!AY80</f>
        <v>0</v>
      </c>
      <c r="AZ80" s="20">
        <f>JRC_EU28_tipgn!AZ80-UK_tipgn!AZ80</f>
        <v>0</v>
      </c>
      <c r="BA80" s="21">
        <f>JRC_EU28_tipgn!BA80-UK_tipgn!BA80</f>
        <v>0</v>
      </c>
    </row>
    <row r="81" spans="1:53" x14ac:dyDescent="0.25">
      <c r="A81" s="22" t="s">
        <v>354</v>
      </c>
      <c r="B81" s="23" t="s">
        <v>355</v>
      </c>
      <c r="C81" s="25">
        <f>JRC_EU28_tipgn!C81-UK_tipgn!C81</f>
        <v>0</v>
      </c>
      <c r="D81" s="25">
        <f>JRC_EU28_tipgn!D81-UK_tipgn!D81</f>
        <v>0</v>
      </c>
      <c r="E81" s="25">
        <f>JRC_EU28_tipgn!E81-UK_tipgn!E81</f>
        <v>0</v>
      </c>
      <c r="F81" s="25">
        <f>JRC_EU28_tipgn!F81-UK_tipgn!F81</f>
        <v>0</v>
      </c>
      <c r="G81" s="25">
        <f>JRC_EU28_tipgn!G81-UK_tipgn!G81</f>
        <v>0</v>
      </c>
      <c r="H81" s="25">
        <f>JRC_EU28_tipgn!H81-UK_tipgn!H81</f>
        <v>0</v>
      </c>
      <c r="I81" s="25">
        <f>JRC_EU28_tipgn!I81-UK_tipgn!I81</f>
        <v>0</v>
      </c>
      <c r="J81" s="25">
        <f>JRC_EU28_tipgn!J81-UK_tipgn!J81</f>
        <v>0</v>
      </c>
      <c r="K81" s="25">
        <f>JRC_EU28_tipgn!K81-UK_tipgn!K81</f>
        <v>0</v>
      </c>
      <c r="L81" s="25">
        <f>JRC_EU28_tipgn!L81-UK_tipgn!L81</f>
        <v>0</v>
      </c>
      <c r="M81" s="25">
        <f>JRC_EU28_tipgn!M81-UK_tipgn!M81</f>
        <v>0</v>
      </c>
      <c r="N81" s="25">
        <f>JRC_EU28_tipgn!N81-UK_tipgn!N81</f>
        <v>0</v>
      </c>
      <c r="O81" s="25">
        <f>JRC_EU28_tipgn!O81-UK_tipgn!O81</f>
        <v>0</v>
      </c>
      <c r="P81" s="25">
        <f>JRC_EU28_tipgn!P81-UK_tipgn!P81</f>
        <v>0</v>
      </c>
      <c r="Q81" s="25">
        <f>JRC_EU28_tipgn!Q81-UK_tipgn!Q81</f>
        <v>0</v>
      </c>
      <c r="R81" s="25">
        <f>JRC_EU28_tipgn!R81-UK_tipgn!R81</f>
        <v>0</v>
      </c>
      <c r="S81" s="25">
        <f>JRC_EU28_tipgn!S81-UK_tipgn!S81</f>
        <v>0</v>
      </c>
      <c r="T81" s="25">
        <f>JRC_EU28_tipgn!T81-UK_tipgn!T81</f>
        <v>0</v>
      </c>
      <c r="U81" s="25">
        <f>JRC_EU28_tipgn!U81-UK_tipgn!U81</f>
        <v>0</v>
      </c>
      <c r="V81" s="25">
        <f>JRC_EU28_tipgn!V81-UK_tipgn!V81</f>
        <v>0</v>
      </c>
      <c r="W81" s="25">
        <f>JRC_EU28_tipgn!W81-UK_tipgn!W81</f>
        <v>0</v>
      </c>
      <c r="X81" s="25">
        <f>JRC_EU28_tipgn!X81-UK_tipgn!X81</f>
        <v>0</v>
      </c>
      <c r="Y81" s="25">
        <f>JRC_EU28_tipgn!Y81-UK_tipgn!Y81</f>
        <v>0</v>
      </c>
      <c r="Z81" s="25">
        <f>JRC_EU28_tipgn!Z81-UK_tipgn!Z81</f>
        <v>0</v>
      </c>
      <c r="AA81" s="25">
        <f>JRC_EU28_tipgn!AA81-UK_tipgn!AA81</f>
        <v>0</v>
      </c>
      <c r="AB81" s="25">
        <f>JRC_EU28_tipgn!AB81-UK_tipgn!AB81</f>
        <v>0</v>
      </c>
      <c r="AC81" s="25">
        <f>JRC_EU28_tipgn!AC81-UK_tipgn!AC81</f>
        <v>0</v>
      </c>
      <c r="AD81" s="25">
        <f>JRC_EU28_tipgn!AD81-UK_tipgn!AD81</f>
        <v>0</v>
      </c>
      <c r="AE81" s="25">
        <f>JRC_EU28_tipgn!AE81-UK_tipgn!AE81</f>
        <v>0</v>
      </c>
      <c r="AF81" s="25">
        <f>JRC_EU28_tipgn!AF81-UK_tipgn!AF81</f>
        <v>0</v>
      </c>
      <c r="AG81" s="25">
        <f>JRC_EU28_tipgn!AG81-UK_tipgn!AG81</f>
        <v>0</v>
      </c>
      <c r="AH81" s="25">
        <f>JRC_EU28_tipgn!AH81-UK_tipgn!AH81</f>
        <v>0</v>
      </c>
      <c r="AI81" s="25">
        <f>JRC_EU28_tipgn!AI81-UK_tipgn!AI81</f>
        <v>0</v>
      </c>
      <c r="AJ81" s="25">
        <f>JRC_EU28_tipgn!AJ81-UK_tipgn!AJ81</f>
        <v>0</v>
      </c>
      <c r="AK81" s="25">
        <f>JRC_EU28_tipgn!AK81-UK_tipgn!AK81</f>
        <v>0</v>
      </c>
      <c r="AL81" s="25">
        <f>JRC_EU28_tipgn!AL81-UK_tipgn!AL81</f>
        <v>0</v>
      </c>
      <c r="AM81" s="25">
        <f>JRC_EU28_tipgn!AM81-UK_tipgn!AM81</f>
        <v>0</v>
      </c>
      <c r="AN81" s="25">
        <f>JRC_EU28_tipgn!AN81-UK_tipgn!AN81</f>
        <v>0</v>
      </c>
      <c r="AO81" s="25">
        <f>JRC_EU28_tipgn!AO81-UK_tipgn!AO81</f>
        <v>0</v>
      </c>
      <c r="AP81" s="25">
        <f>JRC_EU28_tipgn!AP81-UK_tipgn!AP81</f>
        <v>0</v>
      </c>
      <c r="AQ81" s="25">
        <f>JRC_EU28_tipgn!AQ81-UK_tipgn!AQ81</f>
        <v>0</v>
      </c>
      <c r="AR81" s="25">
        <f>JRC_EU28_tipgn!AR81-UK_tipgn!AR81</f>
        <v>0</v>
      </c>
      <c r="AS81" s="25">
        <f>JRC_EU28_tipgn!AS81-UK_tipgn!AS81</f>
        <v>0</v>
      </c>
      <c r="AT81" s="25">
        <f>JRC_EU28_tipgn!AT81-UK_tipgn!AT81</f>
        <v>0</v>
      </c>
      <c r="AU81" s="25">
        <f>JRC_EU28_tipgn!AU81-UK_tipgn!AU81</f>
        <v>0</v>
      </c>
      <c r="AV81" s="25">
        <f>JRC_EU28_tipgn!AV81-UK_tipgn!AV81</f>
        <v>0</v>
      </c>
      <c r="AW81" s="25">
        <f>JRC_EU28_tipgn!AW81-UK_tipgn!AW81</f>
        <v>0</v>
      </c>
      <c r="AX81" s="25">
        <f>JRC_EU28_tipgn!AX81-UK_tipgn!AX81</f>
        <v>0</v>
      </c>
      <c r="AY81" s="25">
        <f>JRC_EU28_tipgn!AY81-UK_tipgn!AY81</f>
        <v>0</v>
      </c>
      <c r="AZ81" s="25">
        <f>JRC_EU28_tipgn!AZ81-UK_tipgn!AZ81</f>
        <v>0</v>
      </c>
      <c r="BA81" s="26">
        <f>JRC_EU28_tipgn!BA81-UK_tipgn!BA81</f>
        <v>0</v>
      </c>
    </row>
    <row r="82" spans="1:53" x14ac:dyDescent="0.25">
      <c r="A82" s="22" t="s">
        <v>356</v>
      </c>
      <c r="B82" s="23" t="s">
        <v>357</v>
      </c>
      <c r="C82" s="25">
        <f>JRC_EU28_tipgn!C82-UK_tipgn!C82</f>
        <v>0</v>
      </c>
      <c r="D82" s="25">
        <f>JRC_EU28_tipgn!D82-UK_tipgn!D82</f>
        <v>0</v>
      </c>
      <c r="E82" s="25">
        <f>JRC_EU28_tipgn!E82-UK_tipgn!E82</f>
        <v>0</v>
      </c>
      <c r="F82" s="25">
        <f>JRC_EU28_tipgn!F82-UK_tipgn!F82</f>
        <v>0</v>
      </c>
      <c r="G82" s="25">
        <f>JRC_EU28_tipgn!G82-UK_tipgn!G82</f>
        <v>0</v>
      </c>
      <c r="H82" s="25">
        <f>JRC_EU28_tipgn!H82-UK_tipgn!H82</f>
        <v>0</v>
      </c>
      <c r="I82" s="25">
        <f>JRC_EU28_tipgn!I82-UK_tipgn!I82</f>
        <v>0</v>
      </c>
      <c r="J82" s="25">
        <f>JRC_EU28_tipgn!J82-UK_tipgn!J82</f>
        <v>0</v>
      </c>
      <c r="K82" s="25">
        <f>JRC_EU28_tipgn!K82-UK_tipgn!K82</f>
        <v>0</v>
      </c>
      <c r="L82" s="25">
        <f>JRC_EU28_tipgn!L82-UK_tipgn!L82</f>
        <v>0</v>
      </c>
      <c r="M82" s="25">
        <f>JRC_EU28_tipgn!M82-UK_tipgn!M82</f>
        <v>0</v>
      </c>
      <c r="N82" s="25">
        <f>JRC_EU28_tipgn!N82-UK_tipgn!N82</f>
        <v>0</v>
      </c>
      <c r="O82" s="25">
        <f>JRC_EU28_tipgn!O82-UK_tipgn!O82</f>
        <v>0</v>
      </c>
      <c r="P82" s="25">
        <f>JRC_EU28_tipgn!P82-UK_tipgn!P82</f>
        <v>0</v>
      </c>
      <c r="Q82" s="25">
        <f>JRC_EU28_tipgn!Q82-UK_tipgn!Q82</f>
        <v>0</v>
      </c>
      <c r="R82" s="25">
        <f>JRC_EU28_tipgn!R82-UK_tipgn!R82</f>
        <v>0</v>
      </c>
      <c r="S82" s="25">
        <f>JRC_EU28_tipgn!S82-UK_tipgn!S82</f>
        <v>0</v>
      </c>
      <c r="T82" s="25">
        <f>JRC_EU28_tipgn!T82-UK_tipgn!T82</f>
        <v>0</v>
      </c>
      <c r="U82" s="25">
        <f>JRC_EU28_tipgn!U82-UK_tipgn!U82</f>
        <v>0</v>
      </c>
      <c r="V82" s="25">
        <f>JRC_EU28_tipgn!V82-UK_tipgn!V82</f>
        <v>0</v>
      </c>
      <c r="W82" s="25">
        <f>JRC_EU28_tipgn!W82-UK_tipgn!W82</f>
        <v>0</v>
      </c>
      <c r="X82" s="25">
        <f>JRC_EU28_tipgn!X82-UK_tipgn!X82</f>
        <v>0</v>
      </c>
      <c r="Y82" s="25">
        <f>JRC_EU28_tipgn!Y82-UK_tipgn!Y82</f>
        <v>0</v>
      </c>
      <c r="Z82" s="25">
        <f>JRC_EU28_tipgn!Z82-UK_tipgn!Z82</f>
        <v>0</v>
      </c>
      <c r="AA82" s="25">
        <f>JRC_EU28_tipgn!AA82-UK_tipgn!AA82</f>
        <v>0</v>
      </c>
      <c r="AB82" s="25">
        <f>JRC_EU28_tipgn!AB82-UK_tipgn!AB82</f>
        <v>0</v>
      </c>
      <c r="AC82" s="25">
        <f>JRC_EU28_tipgn!AC82-UK_tipgn!AC82</f>
        <v>0</v>
      </c>
      <c r="AD82" s="25">
        <f>JRC_EU28_tipgn!AD82-UK_tipgn!AD82</f>
        <v>0</v>
      </c>
      <c r="AE82" s="25">
        <f>JRC_EU28_tipgn!AE82-UK_tipgn!AE82</f>
        <v>0</v>
      </c>
      <c r="AF82" s="25">
        <f>JRC_EU28_tipgn!AF82-UK_tipgn!AF82</f>
        <v>0</v>
      </c>
      <c r="AG82" s="25">
        <f>JRC_EU28_tipgn!AG82-UK_tipgn!AG82</f>
        <v>0</v>
      </c>
      <c r="AH82" s="25">
        <f>JRC_EU28_tipgn!AH82-UK_tipgn!AH82</f>
        <v>0</v>
      </c>
      <c r="AI82" s="25">
        <f>JRC_EU28_tipgn!AI82-UK_tipgn!AI82</f>
        <v>0</v>
      </c>
      <c r="AJ82" s="25">
        <f>JRC_EU28_tipgn!AJ82-UK_tipgn!AJ82</f>
        <v>0</v>
      </c>
      <c r="AK82" s="25">
        <f>JRC_EU28_tipgn!AK82-UK_tipgn!AK82</f>
        <v>0</v>
      </c>
      <c r="AL82" s="25">
        <f>JRC_EU28_tipgn!AL82-UK_tipgn!AL82</f>
        <v>0</v>
      </c>
      <c r="AM82" s="25">
        <f>JRC_EU28_tipgn!AM82-UK_tipgn!AM82</f>
        <v>0</v>
      </c>
      <c r="AN82" s="25">
        <f>JRC_EU28_tipgn!AN82-UK_tipgn!AN82</f>
        <v>0</v>
      </c>
      <c r="AO82" s="25">
        <f>JRC_EU28_tipgn!AO82-UK_tipgn!AO82</f>
        <v>0</v>
      </c>
      <c r="AP82" s="25">
        <f>JRC_EU28_tipgn!AP82-UK_tipgn!AP82</f>
        <v>0</v>
      </c>
      <c r="AQ82" s="25">
        <f>JRC_EU28_tipgn!AQ82-UK_tipgn!AQ82</f>
        <v>0</v>
      </c>
      <c r="AR82" s="25">
        <f>JRC_EU28_tipgn!AR82-UK_tipgn!AR82</f>
        <v>0</v>
      </c>
      <c r="AS82" s="25">
        <f>JRC_EU28_tipgn!AS82-UK_tipgn!AS82</f>
        <v>0</v>
      </c>
      <c r="AT82" s="25">
        <f>JRC_EU28_tipgn!AT82-UK_tipgn!AT82</f>
        <v>0</v>
      </c>
      <c r="AU82" s="25">
        <f>JRC_EU28_tipgn!AU82-UK_tipgn!AU82</f>
        <v>0</v>
      </c>
      <c r="AV82" s="25">
        <f>JRC_EU28_tipgn!AV82-UK_tipgn!AV82</f>
        <v>0</v>
      </c>
      <c r="AW82" s="25">
        <f>JRC_EU28_tipgn!AW82-UK_tipgn!AW82</f>
        <v>0</v>
      </c>
      <c r="AX82" s="25">
        <f>JRC_EU28_tipgn!AX82-UK_tipgn!AX82</f>
        <v>0</v>
      </c>
      <c r="AY82" s="25">
        <f>JRC_EU28_tipgn!AY82-UK_tipgn!AY82</f>
        <v>0</v>
      </c>
      <c r="AZ82" s="25">
        <f>JRC_EU28_tipgn!AZ82-UK_tipgn!AZ82</f>
        <v>0</v>
      </c>
      <c r="BA82" s="26">
        <f>JRC_EU28_tipgn!BA82-UK_tipgn!BA82</f>
        <v>0</v>
      </c>
    </row>
    <row r="83" spans="1:53" x14ac:dyDescent="0.25">
      <c r="A83" s="17" t="s">
        <v>7</v>
      </c>
      <c r="B83" s="18" t="s">
        <v>358</v>
      </c>
      <c r="C83" s="20">
        <f>JRC_EU28_tipgn!C83-UK_tipgn!C83</f>
        <v>0</v>
      </c>
      <c r="D83" s="20">
        <f>JRC_EU28_tipgn!D83-UK_tipgn!D83</f>
        <v>0</v>
      </c>
      <c r="E83" s="20">
        <f>JRC_EU28_tipgn!E83-UK_tipgn!E83</f>
        <v>0</v>
      </c>
      <c r="F83" s="20">
        <f>JRC_EU28_tipgn!F83-UK_tipgn!F83</f>
        <v>0</v>
      </c>
      <c r="G83" s="20">
        <f>JRC_EU28_tipgn!G83-UK_tipgn!G83</f>
        <v>0</v>
      </c>
      <c r="H83" s="20">
        <f>JRC_EU28_tipgn!H83-UK_tipgn!H83</f>
        <v>0</v>
      </c>
      <c r="I83" s="20">
        <f>JRC_EU28_tipgn!I83-UK_tipgn!I83</f>
        <v>0</v>
      </c>
      <c r="J83" s="20">
        <f>JRC_EU28_tipgn!J83-UK_tipgn!J83</f>
        <v>0</v>
      </c>
      <c r="K83" s="20">
        <f>JRC_EU28_tipgn!K83-UK_tipgn!K83</f>
        <v>0</v>
      </c>
      <c r="L83" s="20">
        <f>JRC_EU28_tipgn!L83-UK_tipgn!L83</f>
        <v>0</v>
      </c>
      <c r="M83" s="20">
        <f>JRC_EU28_tipgn!M83-UK_tipgn!M83</f>
        <v>0</v>
      </c>
      <c r="N83" s="20">
        <f>JRC_EU28_tipgn!N83-UK_tipgn!N83</f>
        <v>0</v>
      </c>
      <c r="O83" s="20">
        <f>JRC_EU28_tipgn!O83-UK_tipgn!O83</f>
        <v>0</v>
      </c>
      <c r="P83" s="20">
        <f>JRC_EU28_tipgn!P83-UK_tipgn!P83</f>
        <v>0</v>
      </c>
      <c r="Q83" s="20">
        <f>JRC_EU28_tipgn!Q83-UK_tipgn!Q83</f>
        <v>0</v>
      </c>
      <c r="R83" s="20">
        <f>JRC_EU28_tipgn!R83-UK_tipgn!R83</f>
        <v>0</v>
      </c>
      <c r="S83" s="20">
        <f>JRC_EU28_tipgn!S83-UK_tipgn!S83</f>
        <v>0</v>
      </c>
      <c r="T83" s="20">
        <f>JRC_EU28_tipgn!T83-UK_tipgn!T83</f>
        <v>0</v>
      </c>
      <c r="U83" s="20">
        <f>JRC_EU28_tipgn!U83-UK_tipgn!U83</f>
        <v>0</v>
      </c>
      <c r="V83" s="20">
        <f>JRC_EU28_tipgn!V83-UK_tipgn!V83</f>
        <v>0</v>
      </c>
      <c r="W83" s="20">
        <f>JRC_EU28_tipgn!W83-UK_tipgn!W83</f>
        <v>0</v>
      </c>
      <c r="X83" s="20">
        <f>JRC_EU28_tipgn!X83-UK_tipgn!X83</f>
        <v>0</v>
      </c>
      <c r="Y83" s="20">
        <f>JRC_EU28_tipgn!Y83-UK_tipgn!Y83</f>
        <v>0</v>
      </c>
      <c r="Z83" s="20">
        <f>JRC_EU28_tipgn!Z83-UK_tipgn!Z83</f>
        <v>0</v>
      </c>
      <c r="AA83" s="20">
        <f>JRC_EU28_tipgn!AA83-UK_tipgn!AA83</f>
        <v>0</v>
      </c>
      <c r="AB83" s="20">
        <f>JRC_EU28_tipgn!AB83-UK_tipgn!AB83</f>
        <v>0</v>
      </c>
      <c r="AC83" s="20">
        <f>JRC_EU28_tipgn!AC83-UK_tipgn!AC83</f>
        <v>0</v>
      </c>
      <c r="AD83" s="20">
        <f>JRC_EU28_tipgn!AD83-UK_tipgn!AD83</f>
        <v>0</v>
      </c>
      <c r="AE83" s="20">
        <f>JRC_EU28_tipgn!AE83-UK_tipgn!AE83</f>
        <v>0</v>
      </c>
      <c r="AF83" s="20">
        <f>JRC_EU28_tipgn!AF83-UK_tipgn!AF83</f>
        <v>0</v>
      </c>
      <c r="AG83" s="20">
        <f>JRC_EU28_tipgn!AG83-UK_tipgn!AG83</f>
        <v>0</v>
      </c>
      <c r="AH83" s="20">
        <f>JRC_EU28_tipgn!AH83-UK_tipgn!AH83</f>
        <v>0</v>
      </c>
      <c r="AI83" s="20">
        <f>JRC_EU28_tipgn!AI83-UK_tipgn!AI83</f>
        <v>0</v>
      </c>
      <c r="AJ83" s="20">
        <f>JRC_EU28_tipgn!AJ83-UK_tipgn!AJ83</f>
        <v>0</v>
      </c>
      <c r="AK83" s="20">
        <f>JRC_EU28_tipgn!AK83-UK_tipgn!AK83</f>
        <v>0</v>
      </c>
      <c r="AL83" s="20">
        <f>JRC_EU28_tipgn!AL83-UK_tipgn!AL83</f>
        <v>0</v>
      </c>
      <c r="AM83" s="20">
        <f>JRC_EU28_tipgn!AM83-UK_tipgn!AM83</f>
        <v>0</v>
      </c>
      <c r="AN83" s="20">
        <f>JRC_EU28_tipgn!AN83-UK_tipgn!AN83</f>
        <v>0</v>
      </c>
      <c r="AO83" s="20">
        <f>JRC_EU28_tipgn!AO83-UK_tipgn!AO83</f>
        <v>0</v>
      </c>
      <c r="AP83" s="20">
        <f>JRC_EU28_tipgn!AP83-UK_tipgn!AP83</f>
        <v>0</v>
      </c>
      <c r="AQ83" s="20">
        <f>JRC_EU28_tipgn!AQ83-UK_tipgn!AQ83</f>
        <v>0</v>
      </c>
      <c r="AR83" s="20">
        <f>JRC_EU28_tipgn!AR83-UK_tipgn!AR83</f>
        <v>0</v>
      </c>
      <c r="AS83" s="20">
        <f>JRC_EU28_tipgn!AS83-UK_tipgn!AS83</f>
        <v>0</v>
      </c>
      <c r="AT83" s="20">
        <f>JRC_EU28_tipgn!AT83-UK_tipgn!AT83</f>
        <v>0</v>
      </c>
      <c r="AU83" s="20">
        <f>JRC_EU28_tipgn!AU83-UK_tipgn!AU83</f>
        <v>0</v>
      </c>
      <c r="AV83" s="20">
        <f>JRC_EU28_tipgn!AV83-UK_tipgn!AV83</f>
        <v>0</v>
      </c>
      <c r="AW83" s="20">
        <f>JRC_EU28_tipgn!AW83-UK_tipgn!AW83</f>
        <v>0</v>
      </c>
      <c r="AX83" s="20">
        <f>JRC_EU28_tipgn!AX83-UK_tipgn!AX83</f>
        <v>0</v>
      </c>
      <c r="AY83" s="20">
        <f>JRC_EU28_tipgn!AY83-UK_tipgn!AY83</f>
        <v>0</v>
      </c>
      <c r="AZ83" s="20">
        <f>JRC_EU28_tipgn!AZ83-UK_tipgn!AZ83</f>
        <v>0</v>
      </c>
      <c r="BA83" s="21">
        <f>JRC_EU28_tipgn!BA83-UK_tipgn!BA83</f>
        <v>0</v>
      </c>
    </row>
    <row r="84" spans="1:53" x14ac:dyDescent="0.25">
      <c r="A84" s="37" t="s">
        <v>359</v>
      </c>
      <c r="B84" s="38" t="s">
        <v>360</v>
      </c>
      <c r="C84" s="40">
        <f>JRC_EU28_tipgn!C84-UK_tipgn!C84</f>
        <v>0</v>
      </c>
      <c r="D84" s="40">
        <f>JRC_EU28_tipgn!D84-UK_tipgn!D84</f>
        <v>0</v>
      </c>
      <c r="E84" s="40">
        <f>JRC_EU28_tipgn!E84-UK_tipgn!E84</f>
        <v>0</v>
      </c>
      <c r="F84" s="40">
        <f>JRC_EU28_tipgn!F84-UK_tipgn!F84</f>
        <v>0</v>
      </c>
      <c r="G84" s="40">
        <f>JRC_EU28_tipgn!G84-UK_tipgn!G84</f>
        <v>0</v>
      </c>
      <c r="H84" s="40">
        <f>JRC_EU28_tipgn!H84-UK_tipgn!H84</f>
        <v>0</v>
      </c>
      <c r="I84" s="40">
        <f>JRC_EU28_tipgn!I84-UK_tipgn!I84</f>
        <v>0</v>
      </c>
      <c r="J84" s="40">
        <f>JRC_EU28_tipgn!J84-UK_tipgn!J84</f>
        <v>0</v>
      </c>
      <c r="K84" s="40">
        <f>JRC_EU28_tipgn!K84-UK_tipgn!K84</f>
        <v>0</v>
      </c>
      <c r="L84" s="40">
        <f>JRC_EU28_tipgn!L84-UK_tipgn!L84</f>
        <v>0</v>
      </c>
      <c r="M84" s="40">
        <f>JRC_EU28_tipgn!M84-UK_tipgn!M84</f>
        <v>0</v>
      </c>
      <c r="N84" s="40">
        <f>JRC_EU28_tipgn!N84-UK_tipgn!N84</f>
        <v>0</v>
      </c>
      <c r="O84" s="40">
        <f>JRC_EU28_tipgn!O84-UK_tipgn!O84</f>
        <v>0</v>
      </c>
      <c r="P84" s="40">
        <f>JRC_EU28_tipgn!P84-UK_tipgn!P84</f>
        <v>0</v>
      </c>
      <c r="Q84" s="40">
        <f>JRC_EU28_tipgn!Q84-UK_tipgn!Q84</f>
        <v>0</v>
      </c>
      <c r="R84" s="40">
        <f>JRC_EU28_tipgn!R84-UK_tipgn!R84</f>
        <v>0</v>
      </c>
      <c r="S84" s="40">
        <f>JRC_EU28_tipgn!S84-UK_tipgn!S84</f>
        <v>0</v>
      </c>
      <c r="T84" s="40">
        <f>JRC_EU28_tipgn!T84-UK_tipgn!T84</f>
        <v>0</v>
      </c>
      <c r="U84" s="40">
        <f>JRC_EU28_tipgn!U84-UK_tipgn!U84</f>
        <v>0</v>
      </c>
      <c r="V84" s="40">
        <f>JRC_EU28_tipgn!V84-UK_tipgn!V84</f>
        <v>0</v>
      </c>
      <c r="W84" s="40">
        <f>JRC_EU28_tipgn!W84-UK_tipgn!W84</f>
        <v>0</v>
      </c>
      <c r="X84" s="40">
        <f>JRC_EU28_tipgn!X84-UK_tipgn!X84</f>
        <v>0</v>
      </c>
      <c r="Y84" s="40">
        <f>JRC_EU28_tipgn!Y84-UK_tipgn!Y84</f>
        <v>0</v>
      </c>
      <c r="Z84" s="40">
        <f>JRC_EU28_tipgn!Z84-UK_tipgn!Z84</f>
        <v>0</v>
      </c>
      <c r="AA84" s="40">
        <f>JRC_EU28_tipgn!AA84-UK_tipgn!AA84</f>
        <v>0</v>
      </c>
      <c r="AB84" s="40">
        <f>JRC_EU28_tipgn!AB84-UK_tipgn!AB84</f>
        <v>0</v>
      </c>
      <c r="AC84" s="40">
        <f>JRC_EU28_tipgn!AC84-UK_tipgn!AC84</f>
        <v>0</v>
      </c>
      <c r="AD84" s="40">
        <f>JRC_EU28_tipgn!AD84-UK_tipgn!AD84</f>
        <v>0</v>
      </c>
      <c r="AE84" s="40">
        <f>JRC_EU28_tipgn!AE84-UK_tipgn!AE84</f>
        <v>0</v>
      </c>
      <c r="AF84" s="40">
        <f>JRC_EU28_tipgn!AF84-UK_tipgn!AF84</f>
        <v>0</v>
      </c>
      <c r="AG84" s="40">
        <f>JRC_EU28_tipgn!AG84-UK_tipgn!AG84</f>
        <v>0</v>
      </c>
      <c r="AH84" s="40">
        <f>JRC_EU28_tipgn!AH84-UK_tipgn!AH84</f>
        <v>0</v>
      </c>
      <c r="AI84" s="40">
        <f>JRC_EU28_tipgn!AI84-UK_tipgn!AI84</f>
        <v>0</v>
      </c>
      <c r="AJ84" s="40">
        <f>JRC_EU28_tipgn!AJ84-UK_tipgn!AJ84</f>
        <v>0</v>
      </c>
      <c r="AK84" s="40">
        <f>JRC_EU28_tipgn!AK84-UK_tipgn!AK84</f>
        <v>0</v>
      </c>
      <c r="AL84" s="40">
        <f>JRC_EU28_tipgn!AL84-UK_tipgn!AL84</f>
        <v>0</v>
      </c>
      <c r="AM84" s="40">
        <f>JRC_EU28_tipgn!AM84-UK_tipgn!AM84</f>
        <v>0</v>
      </c>
      <c r="AN84" s="40">
        <f>JRC_EU28_tipgn!AN84-UK_tipgn!AN84</f>
        <v>0</v>
      </c>
      <c r="AO84" s="40">
        <f>JRC_EU28_tipgn!AO84-UK_tipgn!AO84</f>
        <v>0</v>
      </c>
      <c r="AP84" s="40">
        <f>JRC_EU28_tipgn!AP84-UK_tipgn!AP84</f>
        <v>0</v>
      </c>
      <c r="AQ84" s="40">
        <f>JRC_EU28_tipgn!AQ84-UK_tipgn!AQ84</f>
        <v>0</v>
      </c>
      <c r="AR84" s="40">
        <f>JRC_EU28_tipgn!AR84-UK_tipgn!AR84</f>
        <v>0</v>
      </c>
      <c r="AS84" s="40">
        <f>JRC_EU28_tipgn!AS84-UK_tipgn!AS84</f>
        <v>0</v>
      </c>
      <c r="AT84" s="40">
        <f>JRC_EU28_tipgn!AT84-UK_tipgn!AT84</f>
        <v>0</v>
      </c>
      <c r="AU84" s="40">
        <f>JRC_EU28_tipgn!AU84-UK_tipgn!AU84</f>
        <v>0</v>
      </c>
      <c r="AV84" s="40">
        <f>JRC_EU28_tipgn!AV84-UK_tipgn!AV84</f>
        <v>0</v>
      </c>
      <c r="AW84" s="40">
        <f>JRC_EU28_tipgn!AW84-UK_tipgn!AW84</f>
        <v>0</v>
      </c>
      <c r="AX84" s="40">
        <f>JRC_EU28_tipgn!AX84-UK_tipgn!AX84</f>
        <v>0</v>
      </c>
      <c r="AY84" s="40">
        <f>JRC_EU28_tipgn!AY84-UK_tipgn!AY84</f>
        <v>0</v>
      </c>
      <c r="AZ84" s="40">
        <f>JRC_EU28_tipgn!AZ84-UK_tipgn!AZ84</f>
        <v>0</v>
      </c>
      <c r="BA84" s="41">
        <f>JRC_EU28_tipgn!BA84-UK_tipgn!BA84</f>
        <v>0</v>
      </c>
    </row>
    <row r="85" spans="1:53" x14ac:dyDescent="0.25">
      <c r="A85" s="42" t="s">
        <v>361</v>
      </c>
      <c r="B85" s="43" t="s">
        <v>362</v>
      </c>
      <c r="C85" s="45">
        <f>JRC_EU28_tipgn!C85-UK_tipgn!C85</f>
        <v>0</v>
      </c>
      <c r="D85" s="45">
        <f>JRC_EU28_tipgn!D85-UK_tipgn!D85</f>
        <v>0</v>
      </c>
      <c r="E85" s="45">
        <f>JRC_EU28_tipgn!E85-UK_tipgn!E85</f>
        <v>0</v>
      </c>
      <c r="F85" s="45">
        <f>JRC_EU28_tipgn!F85-UK_tipgn!F85</f>
        <v>0</v>
      </c>
      <c r="G85" s="45">
        <f>JRC_EU28_tipgn!G85-UK_tipgn!G85</f>
        <v>0</v>
      </c>
      <c r="H85" s="45">
        <f>JRC_EU28_tipgn!H85-UK_tipgn!H85</f>
        <v>0</v>
      </c>
      <c r="I85" s="45">
        <f>JRC_EU28_tipgn!I85-UK_tipgn!I85</f>
        <v>0</v>
      </c>
      <c r="J85" s="45">
        <f>JRC_EU28_tipgn!J85-UK_tipgn!J85</f>
        <v>0</v>
      </c>
      <c r="K85" s="45">
        <f>JRC_EU28_tipgn!K85-UK_tipgn!K85</f>
        <v>0</v>
      </c>
      <c r="L85" s="45">
        <f>JRC_EU28_tipgn!L85-UK_tipgn!L85</f>
        <v>0</v>
      </c>
      <c r="M85" s="45">
        <f>JRC_EU28_tipgn!M85-UK_tipgn!M85</f>
        <v>0</v>
      </c>
      <c r="N85" s="45">
        <f>JRC_EU28_tipgn!N85-UK_tipgn!N85</f>
        <v>0</v>
      </c>
      <c r="O85" s="45">
        <f>JRC_EU28_tipgn!O85-UK_tipgn!O85</f>
        <v>0</v>
      </c>
      <c r="P85" s="45">
        <f>JRC_EU28_tipgn!P85-UK_tipgn!P85</f>
        <v>0</v>
      </c>
      <c r="Q85" s="45">
        <f>JRC_EU28_tipgn!Q85-UK_tipgn!Q85</f>
        <v>0</v>
      </c>
      <c r="R85" s="45">
        <f>JRC_EU28_tipgn!R85-UK_tipgn!R85</f>
        <v>0</v>
      </c>
      <c r="S85" s="45">
        <f>JRC_EU28_tipgn!S85-UK_tipgn!S85</f>
        <v>0</v>
      </c>
      <c r="T85" s="45">
        <f>JRC_EU28_tipgn!T85-UK_tipgn!T85</f>
        <v>0</v>
      </c>
      <c r="U85" s="45">
        <f>JRC_EU28_tipgn!U85-UK_tipgn!U85</f>
        <v>0</v>
      </c>
      <c r="V85" s="45">
        <f>JRC_EU28_tipgn!V85-UK_tipgn!V85</f>
        <v>0</v>
      </c>
      <c r="W85" s="45">
        <f>JRC_EU28_tipgn!W85-UK_tipgn!W85</f>
        <v>0</v>
      </c>
      <c r="X85" s="45">
        <f>JRC_EU28_tipgn!X85-UK_tipgn!X85</f>
        <v>0</v>
      </c>
      <c r="Y85" s="45">
        <f>JRC_EU28_tipgn!Y85-UK_tipgn!Y85</f>
        <v>0</v>
      </c>
      <c r="Z85" s="45">
        <f>JRC_EU28_tipgn!Z85-UK_tipgn!Z85</f>
        <v>0</v>
      </c>
      <c r="AA85" s="45">
        <f>JRC_EU28_tipgn!AA85-UK_tipgn!AA85</f>
        <v>0</v>
      </c>
      <c r="AB85" s="45">
        <f>JRC_EU28_tipgn!AB85-UK_tipgn!AB85</f>
        <v>0</v>
      </c>
      <c r="AC85" s="45">
        <f>JRC_EU28_tipgn!AC85-UK_tipgn!AC85</f>
        <v>0</v>
      </c>
      <c r="AD85" s="45">
        <f>JRC_EU28_tipgn!AD85-UK_tipgn!AD85</f>
        <v>0</v>
      </c>
      <c r="AE85" s="45">
        <f>JRC_EU28_tipgn!AE85-UK_tipgn!AE85</f>
        <v>0</v>
      </c>
      <c r="AF85" s="45">
        <f>JRC_EU28_tipgn!AF85-UK_tipgn!AF85</f>
        <v>0</v>
      </c>
      <c r="AG85" s="45">
        <f>JRC_EU28_tipgn!AG85-UK_tipgn!AG85</f>
        <v>0</v>
      </c>
      <c r="AH85" s="45">
        <f>JRC_EU28_tipgn!AH85-UK_tipgn!AH85</f>
        <v>0</v>
      </c>
      <c r="AI85" s="45">
        <f>JRC_EU28_tipgn!AI85-UK_tipgn!AI85</f>
        <v>0</v>
      </c>
      <c r="AJ85" s="45">
        <f>JRC_EU28_tipgn!AJ85-UK_tipgn!AJ85</f>
        <v>0</v>
      </c>
      <c r="AK85" s="45">
        <f>JRC_EU28_tipgn!AK85-UK_tipgn!AK85</f>
        <v>0</v>
      </c>
      <c r="AL85" s="45">
        <f>JRC_EU28_tipgn!AL85-UK_tipgn!AL85</f>
        <v>0</v>
      </c>
      <c r="AM85" s="45">
        <f>JRC_EU28_tipgn!AM85-UK_tipgn!AM85</f>
        <v>0</v>
      </c>
      <c r="AN85" s="45">
        <f>JRC_EU28_tipgn!AN85-UK_tipgn!AN85</f>
        <v>0</v>
      </c>
      <c r="AO85" s="45">
        <f>JRC_EU28_tipgn!AO85-UK_tipgn!AO85</f>
        <v>0</v>
      </c>
      <c r="AP85" s="45">
        <f>JRC_EU28_tipgn!AP85-UK_tipgn!AP85</f>
        <v>0</v>
      </c>
      <c r="AQ85" s="45">
        <f>JRC_EU28_tipgn!AQ85-UK_tipgn!AQ85</f>
        <v>0</v>
      </c>
      <c r="AR85" s="45">
        <f>JRC_EU28_tipgn!AR85-UK_tipgn!AR85</f>
        <v>0</v>
      </c>
      <c r="AS85" s="45">
        <f>JRC_EU28_tipgn!AS85-UK_tipgn!AS85</f>
        <v>0</v>
      </c>
      <c r="AT85" s="45">
        <f>JRC_EU28_tipgn!AT85-UK_tipgn!AT85</f>
        <v>0</v>
      </c>
      <c r="AU85" s="45">
        <f>JRC_EU28_tipgn!AU85-UK_tipgn!AU85</f>
        <v>0</v>
      </c>
      <c r="AV85" s="45">
        <f>JRC_EU28_tipgn!AV85-UK_tipgn!AV85</f>
        <v>0</v>
      </c>
      <c r="AW85" s="45">
        <f>JRC_EU28_tipgn!AW85-UK_tipgn!AW85</f>
        <v>0</v>
      </c>
      <c r="AX85" s="45">
        <f>JRC_EU28_tipgn!AX85-UK_tipgn!AX85</f>
        <v>0</v>
      </c>
      <c r="AY85" s="45">
        <f>JRC_EU28_tipgn!AY85-UK_tipgn!AY85</f>
        <v>0</v>
      </c>
      <c r="AZ85" s="45">
        <f>JRC_EU28_tipgn!AZ85-UK_tipgn!AZ85</f>
        <v>0</v>
      </c>
      <c r="BA85" s="46">
        <f>JRC_EU28_tipgn!BA85-UK_tipgn!BA85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7:H46"/>
  <sheetViews>
    <sheetView topLeftCell="A37" zoomScale="85" zoomScaleNormal="85" workbookViewId="0">
      <selection activeCell="B38" sqref="B38"/>
    </sheetView>
  </sheetViews>
  <sheetFormatPr defaultColWidth="10.6328125" defaultRowHeight="14.5" x14ac:dyDescent="0.35"/>
  <cols>
    <col min="1" max="1" width="20.08984375" bestFit="1" customWidth="1"/>
    <col min="2" max="2" width="12.1796875" bestFit="1" customWidth="1"/>
    <col min="3" max="3" width="17.08984375" bestFit="1" customWidth="1"/>
  </cols>
  <sheetData>
    <row r="27" spans="1:8" x14ac:dyDescent="0.35">
      <c r="A27" s="73" t="s">
        <v>391</v>
      </c>
      <c r="B27" s="49" t="s">
        <v>383</v>
      </c>
      <c r="C27" s="49" t="s">
        <v>384</v>
      </c>
      <c r="D27" s="1" t="s">
        <v>1</v>
      </c>
    </row>
    <row r="28" spans="1:8" x14ac:dyDescent="0.35">
      <c r="A28" t="s">
        <v>392</v>
      </c>
      <c r="B28" s="70">
        <f>12835/(1-0.103)-18</f>
        <v>14290.80713489409</v>
      </c>
      <c r="C28" s="50" t="s">
        <v>379</v>
      </c>
      <c r="H28" s="72"/>
    </row>
    <row r="29" spans="1:8" x14ac:dyDescent="0.35">
      <c r="A29" t="s">
        <v>392</v>
      </c>
      <c r="B29" s="70">
        <f>B28*1000</f>
        <v>14290807.13489409</v>
      </c>
      <c r="C29" s="50" t="s">
        <v>380</v>
      </c>
    </row>
    <row r="30" spans="1:8" x14ac:dyDescent="0.35">
      <c r="A30" t="s">
        <v>611</v>
      </c>
      <c r="B30" s="70">
        <f>'World Nuclear Association'!$B$43*Euratom!B29</f>
        <v>9289024637.6811581</v>
      </c>
      <c r="C30" s="50" t="s">
        <v>381</v>
      </c>
      <c r="D30" s="54" t="s">
        <v>388</v>
      </c>
    </row>
    <row r="31" spans="1:8" x14ac:dyDescent="0.35">
      <c r="A31" t="s">
        <v>611</v>
      </c>
      <c r="B31" s="65">
        <f>CONVERT(B30*10^9,"J","BTU")</f>
        <v>8804296582606409</v>
      </c>
      <c r="C31" s="50" t="s">
        <v>382</v>
      </c>
    </row>
    <row r="32" spans="1:8" x14ac:dyDescent="0.35">
      <c r="A32" t="s">
        <v>612</v>
      </c>
      <c r="B32" s="65">
        <f>B31*About!$C$52</f>
        <v>2905417872260115</v>
      </c>
      <c r="C32" s="50" t="s">
        <v>382</v>
      </c>
    </row>
    <row r="33" spans="1:4" x14ac:dyDescent="0.35">
      <c r="B33" s="70"/>
      <c r="C33" s="50"/>
    </row>
    <row r="34" spans="1:4" x14ac:dyDescent="0.35">
      <c r="A34" s="73" t="s">
        <v>390</v>
      </c>
      <c r="B34" s="70"/>
      <c r="C34" s="50"/>
    </row>
    <row r="35" spans="1:4" x14ac:dyDescent="0.35">
      <c r="A35" t="s">
        <v>392</v>
      </c>
      <c r="B35" s="70">
        <f>12835-18</f>
        <v>12817</v>
      </c>
      <c r="C35" s="50" t="s">
        <v>379</v>
      </c>
    </row>
    <row r="36" spans="1:4" x14ac:dyDescent="0.35">
      <c r="A36" t="s">
        <v>392</v>
      </c>
      <c r="B36" s="70">
        <f>B35*1000</f>
        <v>12817000</v>
      </c>
      <c r="C36" s="50" t="s">
        <v>380</v>
      </c>
      <c r="D36" s="54"/>
    </row>
    <row r="37" spans="1:4" x14ac:dyDescent="0.35">
      <c r="A37" t="s">
        <v>611</v>
      </c>
      <c r="B37" s="70">
        <f>'World Nuclear Association'!$B$43*Euratom!B36</f>
        <v>8331050000</v>
      </c>
      <c r="C37" s="50" t="s">
        <v>381</v>
      </c>
      <c r="D37" s="54" t="s">
        <v>388</v>
      </c>
    </row>
    <row r="38" spans="1:4" x14ac:dyDescent="0.35">
      <c r="A38" t="s">
        <v>611</v>
      </c>
      <c r="B38" s="65">
        <f>CONVERT(B37*10^9,"J","BTU")</f>
        <v>7896311820186260</v>
      </c>
      <c r="C38" s="50" t="s">
        <v>382</v>
      </c>
    </row>
    <row r="39" spans="1:4" x14ac:dyDescent="0.35">
      <c r="A39" t="s">
        <v>612</v>
      </c>
      <c r="B39" s="65">
        <f>B38*About!$C$52</f>
        <v>2605782900661466</v>
      </c>
      <c r="C39" s="50" t="s">
        <v>382</v>
      </c>
    </row>
    <row r="46" spans="1:4" x14ac:dyDescent="0.35">
      <c r="B46" s="48"/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1:B45"/>
  <sheetViews>
    <sheetView zoomScale="85" zoomScaleNormal="85" workbookViewId="0">
      <selection activeCell="F45" sqref="F45"/>
    </sheetView>
  </sheetViews>
  <sheetFormatPr defaultColWidth="10.6328125" defaultRowHeight="14.5" x14ac:dyDescent="0.35"/>
  <cols>
    <col min="1" max="1" width="38.6328125" bestFit="1" customWidth="1"/>
  </cols>
  <sheetData>
    <row r="41" spans="1:2" x14ac:dyDescent="0.35">
      <c r="B41" s="50" t="s">
        <v>378</v>
      </c>
    </row>
    <row r="42" spans="1:2" x14ac:dyDescent="0.35">
      <c r="A42" t="s">
        <v>376</v>
      </c>
      <c r="B42" s="50">
        <v>500</v>
      </c>
    </row>
    <row r="43" spans="1:2" x14ac:dyDescent="0.35">
      <c r="A43" t="s">
        <v>389</v>
      </c>
      <c r="B43" s="50">
        <v>650</v>
      </c>
    </row>
    <row r="44" spans="1:2" x14ac:dyDescent="0.35">
      <c r="A44" t="s">
        <v>393</v>
      </c>
      <c r="B44" s="50">
        <v>28000</v>
      </c>
    </row>
    <row r="45" spans="1:2" x14ac:dyDescent="0.35">
      <c r="A45" t="s">
        <v>377</v>
      </c>
      <c r="B45" s="50">
        <v>3900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CADD-E386-4838-B961-31D7751BB5CF}">
  <dimension ref="A1:AI131"/>
  <sheetViews>
    <sheetView zoomScale="85" zoomScaleNormal="85" workbookViewId="0">
      <selection activeCell="E8" sqref="E8"/>
    </sheetView>
  </sheetViews>
  <sheetFormatPr defaultRowHeight="14.5" x14ac:dyDescent="0.35"/>
  <cols>
    <col min="1" max="1" width="31.26953125" bestFit="1" customWidth="1"/>
    <col min="2" max="3" width="11.6328125" bestFit="1" customWidth="1"/>
  </cols>
  <sheetData>
    <row r="1" spans="1:35" ht="20.25" customHeight="1" x14ac:dyDescent="0.35">
      <c r="A1" s="52" t="s">
        <v>373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3" spans="1:35" x14ac:dyDescent="0.35">
      <c r="B3" s="51">
        <v>2017</v>
      </c>
      <c r="C3" s="51">
        <v>2018</v>
      </c>
      <c r="D3" s="51">
        <v>2019</v>
      </c>
      <c r="E3" s="51">
        <v>2020</v>
      </c>
      <c r="F3" s="51">
        <v>2021</v>
      </c>
      <c r="G3" s="51">
        <v>2022</v>
      </c>
      <c r="H3" s="51">
        <v>2023</v>
      </c>
      <c r="I3" s="51">
        <v>2024</v>
      </c>
      <c r="J3" s="51">
        <v>2025</v>
      </c>
      <c r="K3" s="51">
        <v>2026</v>
      </c>
      <c r="L3" s="51">
        <v>2027</v>
      </c>
      <c r="M3" s="51">
        <v>2028</v>
      </c>
      <c r="N3" s="51">
        <v>2029</v>
      </c>
      <c r="O3" s="51">
        <v>2030</v>
      </c>
      <c r="P3" s="51">
        <v>2031</v>
      </c>
      <c r="Q3" s="51">
        <v>2032</v>
      </c>
      <c r="R3" s="51">
        <v>2033</v>
      </c>
      <c r="S3" s="51">
        <v>2034</v>
      </c>
      <c r="T3" s="51">
        <v>2035</v>
      </c>
      <c r="U3" s="51">
        <v>2036</v>
      </c>
      <c r="V3" s="51">
        <v>2037</v>
      </c>
      <c r="W3" s="51">
        <v>2038</v>
      </c>
      <c r="X3" s="51">
        <v>2039</v>
      </c>
      <c r="Y3" s="51">
        <v>2040</v>
      </c>
      <c r="Z3" s="51">
        <v>2041</v>
      </c>
      <c r="AA3" s="51">
        <v>2042</v>
      </c>
      <c r="AB3" s="51">
        <v>2043</v>
      </c>
      <c r="AC3" s="51">
        <v>2044</v>
      </c>
      <c r="AD3" s="51">
        <v>2045</v>
      </c>
      <c r="AE3" s="51">
        <v>2046</v>
      </c>
      <c r="AF3" s="51">
        <v>2047</v>
      </c>
      <c r="AG3" s="51">
        <v>2048</v>
      </c>
      <c r="AH3" s="51">
        <v>2049</v>
      </c>
      <c r="AI3" s="51">
        <v>2050</v>
      </c>
    </row>
    <row r="4" spans="1:35" x14ac:dyDescent="0.35">
      <c r="A4" s="51" t="s">
        <v>17</v>
      </c>
      <c r="B4" s="65" cm="1">
        <f t="array" ref="B4">SUMPRODUCT(JRCData*($A4=JRC_EPS_Mapping)*(B$3=JRCYear))*BTU_per_ktoe</f>
        <v>8464993924593450</v>
      </c>
      <c r="C4" s="65" cm="1">
        <f t="array" ref="C4">SUMPRODUCT(JRCData*($A4=JRC_EPS_Mapping)*(C$3=JRCYear))*BTU_per_ktoe</f>
        <v>8451088528147987</v>
      </c>
      <c r="D4" s="65" cm="1">
        <f t="array" ref="D4">SUMPRODUCT(JRCData*($A4=JRC_EPS_Mapping)*(D$3=JRCYear))*BTU_per_ktoe</f>
        <v>8444668345845398</v>
      </c>
      <c r="E4" s="65" cm="1">
        <f t="array" ref="E4">SUMPRODUCT(JRCData*($A4=JRC_EPS_Mapping)*(E$3=JRCYear))*BTU_per_ktoe</f>
        <v>8474946694111620</v>
      </c>
      <c r="F4" s="65" cm="1">
        <f t="array" ref="F4">SUMPRODUCT(JRCData*($A4=JRC_EPS_Mapping)*(F$3=JRCYear))*BTU_per_ktoe</f>
        <v>8538984039418524</v>
      </c>
      <c r="G4" s="65" cm="1">
        <f t="array" ref="G4">SUMPRODUCT(JRCData*($A4=JRC_EPS_Mapping)*(G$3=JRCYear))*BTU_per_ktoe</f>
        <v>8619332946560901</v>
      </c>
      <c r="H4" s="65" cm="1">
        <f t="array" ref="H4">SUMPRODUCT(JRCData*($A4=JRC_EPS_Mapping)*(H$3=JRCYear))*BTU_per_ktoe</f>
        <v>8650301181894373</v>
      </c>
      <c r="I4" s="65" cm="1">
        <f t="array" ref="I4">SUMPRODUCT(JRCData*($A4=JRC_EPS_Mapping)*(I$3=JRCYear))*BTU_per_ktoe</f>
        <v>8705786347292787</v>
      </c>
      <c r="J4" s="65" cm="1">
        <f t="array" ref="J4">SUMPRODUCT(JRCData*($A4=JRC_EPS_Mapping)*(J$3=JRCYear))*BTU_per_ktoe</f>
        <v>8762303510236449</v>
      </c>
      <c r="K4" s="65" cm="1">
        <f t="array" ref="K4">SUMPRODUCT(JRCData*($A4=JRC_EPS_Mapping)*(K$3=JRCYear))*BTU_per_ktoe</f>
        <v>8832107223822978</v>
      </c>
      <c r="L4" s="65" cm="1">
        <f t="array" ref="L4">SUMPRODUCT(JRCData*($A4=JRC_EPS_Mapping)*(L$3=JRCYear))*BTU_per_ktoe</f>
        <v>8892354314542850</v>
      </c>
      <c r="M4" s="65" cm="1">
        <f t="array" ref="M4">SUMPRODUCT(JRCData*($A4=JRC_EPS_Mapping)*(M$3=JRCYear))*BTU_per_ktoe</f>
        <v>8964050954183591</v>
      </c>
      <c r="N4" s="65" cm="1">
        <f t="array" ref="N4">SUMPRODUCT(JRCData*($A4=JRC_EPS_Mapping)*(N$3=JRCYear))*BTU_per_ktoe</f>
        <v>9021059953407174</v>
      </c>
      <c r="O4" s="65" cm="1">
        <f t="array" ref="O4">SUMPRODUCT(JRCData*($A4=JRC_EPS_Mapping)*(O$3=JRCYear))*BTU_per_ktoe</f>
        <v>9057776394383764</v>
      </c>
      <c r="P4" s="65" cm="1">
        <f t="array" ref="P4">SUMPRODUCT(JRCData*($A4=JRC_EPS_Mapping)*(P$3=JRCYear))*BTU_per_ktoe</f>
        <v>9076869938689680</v>
      </c>
      <c r="Q4" s="65" cm="1">
        <f t="array" ref="Q4">SUMPRODUCT(JRCData*($A4=JRC_EPS_Mapping)*(Q$3=JRCYear))*BTU_per_ktoe</f>
        <v>9143263650334862</v>
      </c>
      <c r="R4" s="65" cm="1">
        <f t="array" ref="R4">SUMPRODUCT(JRCData*($A4=JRC_EPS_Mapping)*(R$3=JRCYear))*BTU_per_ktoe</f>
        <v>9185892766031880</v>
      </c>
      <c r="S4" s="65" cm="1">
        <f t="array" ref="S4">SUMPRODUCT(JRCData*($A4=JRC_EPS_Mapping)*(S$3=JRCYear))*BTU_per_ktoe</f>
        <v>9209539509782074</v>
      </c>
      <c r="T4" s="65" cm="1">
        <f t="array" ref="T4">SUMPRODUCT(JRCData*($A4=JRC_EPS_Mapping)*(T$3=JRCYear))*BTU_per_ktoe</f>
        <v>9252682811483722</v>
      </c>
      <c r="U4" s="65" cm="1">
        <f t="array" ref="U4">SUMPRODUCT(JRCData*($A4=JRC_EPS_Mapping)*(U$3=JRCYear))*BTU_per_ktoe</f>
        <v>9307520306027508</v>
      </c>
      <c r="V4" s="65" cm="1">
        <f t="array" ref="V4">SUMPRODUCT(JRCData*($A4=JRC_EPS_Mapping)*(V$3=JRCYear))*BTU_per_ktoe</f>
        <v>9372598296684004</v>
      </c>
      <c r="W4" s="65" cm="1">
        <f t="array" ref="W4">SUMPRODUCT(JRCData*($A4=JRC_EPS_Mapping)*(W$3=JRCYear))*BTU_per_ktoe</f>
        <v>9442128609096380</v>
      </c>
      <c r="X4" s="65" cm="1">
        <f t="array" ref="X4">SUMPRODUCT(JRCData*($A4=JRC_EPS_Mapping)*(X$3=JRCYear))*BTU_per_ktoe</f>
        <v>9514249572305852</v>
      </c>
      <c r="Y4" s="65" cm="1">
        <f t="array" ref="Y4">SUMPRODUCT(JRCData*($A4=JRC_EPS_Mapping)*(Y$3=JRCYear))*BTU_per_ktoe</f>
        <v>9595755406779110</v>
      </c>
      <c r="Z4" s="65" cm="1">
        <f t="array" ref="Z4">SUMPRODUCT(JRCData*($A4=JRC_EPS_Mapping)*(Z$3=JRCYear))*BTU_per_ktoe</f>
        <v>9691426024640042</v>
      </c>
      <c r="AA4" s="65" cm="1">
        <f t="array" ref="AA4">SUMPRODUCT(JRCData*($A4=JRC_EPS_Mapping)*(AA$3=JRCYear))*BTU_per_ktoe</f>
        <v>9778354652273240</v>
      </c>
      <c r="AB4" s="65" cm="1">
        <f t="array" ref="AB4">SUMPRODUCT(JRCData*($A4=JRC_EPS_Mapping)*(AB$3=JRCYear))*BTU_per_ktoe</f>
        <v>9854033744504862</v>
      </c>
      <c r="AC4" s="65" cm="1">
        <f t="array" ref="AC4">SUMPRODUCT(JRCData*($A4=JRC_EPS_Mapping)*(AC$3=JRCYear))*BTU_per_ktoe</f>
        <v>9932854094440496</v>
      </c>
      <c r="AD4" s="65" cm="1">
        <f t="array" ref="AD4">SUMPRODUCT(JRCData*($A4=JRC_EPS_Mapping)*(AD$3=JRCYear))*BTU_per_ktoe</f>
        <v>1.0007769578975664E+16</v>
      </c>
      <c r="AE4" s="65" cm="1">
        <f t="array" ref="AE4">SUMPRODUCT(JRCData*($A4=JRC_EPS_Mapping)*(AE$3=JRCYear))*BTU_per_ktoe</f>
        <v>1.0095408113944034E+16</v>
      </c>
      <c r="AF4" s="65" cm="1">
        <f t="array" ref="AF4">SUMPRODUCT(JRCData*($A4=JRC_EPS_Mapping)*(AF$3=JRCYear))*BTU_per_ktoe</f>
        <v>1.0183577128603258E+16</v>
      </c>
      <c r="AG4" s="65" cm="1">
        <f t="array" ref="AG4">SUMPRODUCT(JRCData*($A4=JRC_EPS_Mapping)*(AG$3=JRCYear))*BTU_per_ktoe</f>
        <v>1.0254153997623462E+16</v>
      </c>
      <c r="AH4" s="65" cm="1">
        <f t="array" ref="AH4">SUMPRODUCT(JRCData*($A4=JRC_EPS_Mapping)*(AH$3=JRCYear))*BTU_per_ktoe</f>
        <v>1.0338446381569076E+16</v>
      </c>
      <c r="AI4" s="65" cm="1">
        <f t="array" ref="AI4">SUMPRODUCT(JRCData*($A4=JRC_EPS_Mapping)*(AI$3=JRCYear))*BTU_per_ktoe</f>
        <v>1.041932247870476E+16</v>
      </c>
    </row>
    <row r="5" spans="1:35" x14ac:dyDescent="0.35">
      <c r="A5" s="51" t="s">
        <v>18</v>
      </c>
      <c r="B5" s="65" cm="1">
        <f t="array" ref="B5">SUMPRODUCT(JRCData*($A5=JRC_EPS_Mapping)*(B$3=JRCYear))*BTU_per_ktoe</f>
        <v>1548281877105226.8</v>
      </c>
      <c r="C5" s="65" cm="1">
        <f t="array" ref="C5">SUMPRODUCT(JRCData*($A5=JRC_EPS_Mapping)*(C$3=JRCYear))*BTU_per_ktoe</f>
        <v>1476287377302374.5</v>
      </c>
      <c r="D5" s="65" cm="1">
        <f t="array" ref="D5">SUMPRODUCT(JRCData*($A5=JRC_EPS_Mapping)*(D$3=JRCYear))*BTU_per_ktoe</f>
        <v>1462208409949706.5</v>
      </c>
      <c r="E5" s="65" cm="1">
        <f t="array" ref="E5">SUMPRODUCT(JRCData*($A5=JRC_EPS_Mapping)*(E$3=JRCYear))*BTU_per_ktoe</f>
        <v>1432201077648992.8</v>
      </c>
      <c r="F5" s="65" cm="1">
        <f t="array" ref="F5">SUMPRODUCT(JRCData*($A5=JRC_EPS_Mapping)*(F$3=JRCYear))*BTU_per_ktoe</f>
        <v>1414716135218094</v>
      </c>
      <c r="G5" s="65" cm="1">
        <f t="array" ref="G5">SUMPRODUCT(JRCData*($A5=JRC_EPS_Mapping)*(G$3=JRCYear))*BTU_per_ktoe</f>
        <v>1385534022605861.8</v>
      </c>
      <c r="H5" s="65" cm="1">
        <f t="array" ref="H5">SUMPRODUCT(JRCData*($A5=JRC_EPS_Mapping)*(H$3=JRCYear))*BTU_per_ktoe</f>
        <v>1353893135820673</v>
      </c>
      <c r="I5" s="65" cm="1">
        <f t="array" ref="I5">SUMPRODUCT(JRCData*($A5=JRC_EPS_Mapping)*(I$3=JRCYear))*BTU_per_ktoe</f>
        <v>1330364120752001.3</v>
      </c>
      <c r="J5" s="65" cm="1">
        <f t="array" ref="J5">SUMPRODUCT(JRCData*($A5=JRC_EPS_Mapping)*(J$3=JRCYear))*BTU_per_ktoe</f>
        <v>1315113533687869</v>
      </c>
      <c r="K5" s="65" cm="1">
        <f t="array" ref="K5">SUMPRODUCT(JRCData*($A5=JRC_EPS_Mapping)*(K$3=JRCYear))*BTU_per_ktoe</f>
        <v>1300050159773123.8</v>
      </c>
      <c r="L5" s="65" cm="1">
        <f t="array" ref="L5">SUMPRODUCT(JRCData*($A5=JRC_EPS_Mapping)*(L$3=JRCYear))*BTU_per_ktoe</f>
        <v>1294131165416936.8</v>
      </c>
      <c r="M5" s="65" cm="1">
        <f t="array" ref="M5">SUMPRODUCT(JRCData*($A5=JRC_EPS_Mapping)*(M$3=JRCYear))*BTU_per_ktoe</f>
        <v>1288033255321943.8</v>
      </c>
      <c r="N5" s="65" cm="1">
        <f t="array" ref="N5">SUMPRODUCT(JRCData*($A5=JRC_EPS_Mapping)*(N$3=JRCYear))*BTU_per_ktoe</f>
        <v>1284222506474121.3</v>
      </c>
      <c r="O5" s="65" cm="1">
        <f t="array" ref="O5">SUMPRODUCT(JRCData*($A5=JRC_EPS_Mapping)*(O$3=JRCYear))*BTU_per_ktoe</f>
        <v>1266392538845104.5</v>
      </c>
      <c r="P5" s="65" cm="1">
        <f t="array" ref="P5">SUMPRODUCT(JRCData*($A5=JRC_EPS_Mapping)*(P$3=JRCYear))*BTU_per_ktoe</f>
        <v>1252094244086266.8</v>
      </c>
      <c r="Q5" s="65" cm="1">
        <f t="array" ref="Q5">SUMPRODUCT(JRCData*($A5=JRC_EPS_Mapping)*(Q$3=JRCYear))*BTU_per_ktoe</f>
        <v>1224150456674262.3</v>
      </c>
      <c r="R5" s="65" cm="1">
        <f t="array" ref="R5">SUMPRODUCT(JRCData*($A5=JRC_EPS_Mapping)*(R$3=JRCYear))*BTU_per_ktoe</f>
        <v>1183504095864114.5</v>
      </c>
      <c r="S5" s="65" cm="1">
        <f t="array" ref="S5">SUMPRODUCT(JRCData*($A5=JRC_EPS_Mapping)*(S$3=JRCYear))*BTU_per_ktoe</f>
        <v>1148810624223645.5</v>
      </c>
      <c r="T5" s="65" cm="1">
        <f t="array" ref="T5">SUMPRODUCT(JRCData*($A5=JRC_EPS_Mapping)*(T$3=JRCYear))*BTU_per_ktoe</f>
        <v>1115147248143658.8</v>
      </c>
      <c r="U5" s="65" cm="1">
        <f t="array" ref="U5">SUMPRODUCT(JRCData*($A5=JRC_EPS_Mapping)*(U$3=JRCYear))*BTU_per_ktoe</f>
        <v>1093770856992984</v>
      </c>
      <c r="V5" s="65" cm="1">
        <f t="array" ref="V5">SUMPRODUCT(JRCData*($A5=JRC_EPS_Mapping)*(V$3=JRCYear))*BTU_per_ktoe</f>
        <v>1066721229422921.6</v>
      </c>
      <c r="W5" s="65" cm="1">
        <f t="array" ref="W5">SUMPRODUCT(JRCData*($A5=JRC_EPS_Mapping)*(W$3=JRCYear))*BTU_per_ktoe</f>
        <v>1035506018484149.8</v>
      </c>
      <c r="X5" s="65" cm="1">
        <f t="array" ref="X5">SUMPRODUCT(JRCData*($A5=JRC_EPS_Mapping)*(X$3=JRCYear))*BTU_per_ktoe</f>
        <v>1008313523181130.1</v>
      </c>
      <c r="Y5" s="65" cm="1">
        <f t="array" ref="Y5">SUMPRODUCT(JRCData*($A5=JRC_EPS_Mapping)*(Y$3=JRCYear))*BTU_per_ktoe</f>
        <v>977712677652730.25</v>
      </c>
      <c r="Z5" s="65" cm="1">
        <f t="array" ref="Z5">SUMPRODUCT(JRCData*($A5=JRC_EPS_Mapping)*(Z$3=JRCYear))*BTU_per_ktoe</f>
        <v>949981524279139.88</v>
      </c>
      <c r="AA5" s="65" cm="1">
        <f t="array" ref="AA5">SUMPRODUCT(JRCData*($A5=JRC_EPS_Mapping)*(AA$3=JRCYear))*BTU_per_ktoe</f>
        <v>920364172409208.75</v>
      </c>
      <c r="AB5" s="65" cm="1">
        <f t="array" ref="AB5">SUMPRODUCT(JRCData*($A5=JRC_EPS_Mapping)*(AB$3=JRCYear))*BTU_per_ktoe</f>
        <v>887148707885152</v>
      </c>
      <c r="AC5" s="65" cm="1">
        <f t="array" ref="AC5">SUMPRODUCT(JRCData*($A5=JRC_EPS_Mapping)*(AC$3=JRCYear))*BTU_per_ktoe</f>
        <v>853996016668051.63</v>
      </c>
      <c r="AD5" s="65" cm="1">
        <f t="array" ref="AD5">SUMPRODUCT(JRCData*($A5=JRC_EPS_Mapping)*(AD$3=JRCYear))*BTU_per_ktoe</f>
        <v>829712456239608.13</v>
      </c>
      <c r="AE5" s="65" cm="1">
        <f t="array" ref="AE5">SUMPRODUCT(JRCData*($A5=JRC_EPS_Mapping)*(AE$3=JRCYear))*BTU_per_ktoe</f>
        <v>805251875891741.88</v>
      </c>
      <c r="AF5" s="65" cm="1">
        <f t="array" ref="AF5">SUMPRODUCT(JRCData*($A5=JRC_EPS_Mapping)*(AF$3=JRCYear))*BTU_per_ktoe</f>
        <v>761204022038635.5</v>
      </c>
      <c r="AG5" s="65" cm="1">
        <f t="array" ref="AG5">SUMPRODUCT(JRCData*($A5=JRC_EPS_Mapping)*(AG$3=JRCYear))*BTU_per_ktoe</f>
        <v>729707931838676.13</v>
      </c>
      <c r="AH5" s="65" cm="1">
        <f t="array" ref="AH5">SUMPRODUCT(JRCData*($A5=JRC_EPS_Mapping)*(AH$3=JRCYear))*BTU_per_ktoe</f>
        <v>681541993224410.13</v>
      </c>
      <c r="AI5" s="65" cm="1">
        <f t="array" ref="AI5">SUMPRODUCT(JRCData*($A5=JRC_EPS_Mapping)*(AI$3=JRCYear))*BTU_per_ktoe</f>
        <v>640344699095369.75</v>
      </c>
    </row>
    <row r="6" spans="1:35" x14ac:dyDescent="0.35">
      <c r="A6" s="51" t="s">
        <v>11</v>
      </c>
      <c r="B6" s="65" cm="1">
        <f t="array" ref="B6">SUMPRODUCT(JRCData*($A6=JRC_EPS_Mapping)*(B$3=JRCYear))*BTU_per_ktoe</f>
        <v>7743731714038871</v>
      </c>
      <c r="C6" s="65" cm="1">
        <f t="array" ref="C6">SUMPRODUCT(JRCData*($A6=JRC_EPS_Mapping)*(C$3=JRCYear))*BTU_per_ktoe</f>
        <v>7691963962837901</v>
      </c>
      <c r="D6" s="65" cm="1">
        <f t="array" ref="D6">SUMPRODUCT(JRCData*($A6=JRC_EPS_Mapping)*(D$3=JRCYear))*BTU_per_ktoe</f>
        <v>7586216780101247</v>
      </c>
      <c r="E6" s="65" cm="1">
        <f t="array" ref="E6">SUMPRODUCT(JRCData*($A6=JRC_EPS_Mapping)*(E$3=JRCYear))*BTU_per_ktoe</f>
        <v>7527827413260880</v>
      </c>
      <c r="F6" s="65" cm="1">
        <f t="array" ref="F6">SUMPRODUCT(JRCData*($A6=JRC_EPS_Mapping)*(F$3=JRCYear))*BTU_per_ktoe</f>
        <v>7497466274505786</v>
      </c>
      <c r="G6" s="65" cm="1">
        <f t="array" ref="G6">SUMPRODUCT(JRCData*($A6=JRC_EPS_Mapping)*(G$3=JRCYear))*BTU_per_ktoe</f>
        <v>7486882727863218</v>
      </c>
      <c r="H6" s="65" cm="1">
        <f t="array" ref="H6">SUMPRODUCT(JRCData*($A6=JRC_EPS_Mapping)*(H$3=JRCYear))*BTU_per_ktoe</f>
        <v>7508863120078557</v>
      </c>
      <c r="I6" s="65" cm="1">
        <f t="array" ref="I6">SUMPRODUCT(JRCData*($A6=JRC_EPS_Mapping)*(I$3=JRCYear))*BTU_per_ktoe</f>
        <v>7490321308119337</v>
      </c>
      <c r="J6" s="65" cm="1">
        <f t="array" ref="J6">SUMPRODUCT(JRCData*($A6=JRC_EPS_Mapping)*(J$3=JRCYear))*BTU_per_ktoe</f>
        <v>7504922516948535</v>
      </c>
      <c r="K6" s="65" cm="1">
        <f t="array" ref="K6">SUMPRODUCT(JRCData*($A6=JRC_EPS_Mapping)*(K$3=JRCYear))*BTU_per_ktoe</f>
        <v>7556790220842826</v>
      </c>
      <c r="L6" s="65" cm="1">
        <f t="array" ref="L6">SUMPRODUCT(JRCData*($A6=JRC_EPS_Mapping)*(L$3=JRCYear))*BTU_per_ktoe</f>
        <v>7658662777074234</v>
      </c>
      <c r="M6" s="65" cm="1">
        <f t="array" ref="M6">SUMPRODUCT(JRCData*($A6=JRC_EPS_Mapping)*(M$3=JRCYear))*BTU_per_ktoe</f>
        <v>7670458315249260</v>
      </c>
      <c r="N6" s="65" cm="1">
        <f t="array" ref="N6">SUMPRODUCT(JRCData*($A6=JRC_EPS_Mapping)*(N$3=JRCYear))*BTU_per_ktoe</f>
        <v>7761934878539408</v>
      </c>
      <c r="O6" s="65" cm="1">
        <f t="array" ref="O6">SUMPRODUCT(JRCData*($A6=JRC_EPS_Mapping)*(O$3=JRCYear))*BTU_per_ktoe</f>
        <v>7875767347448048</v>
      </c>
      <c r="P6" s="65" cm="1">
        <f t="array" ref="P6">SUMPRODUCT(JRCData*($A6=JRC_EPS_Mapping)*(P$3=JRCYear))*BTU_per_ktoe</f>
        <v>7937065860342259</v>
      </c>
      <c r="Q6" s="65" cm="1">
        <f t="array" ref="Q6">SUMPRODUCT(JRCData*($A6=JRC_EPS_Mapping)*(Q$3=JRCYear))*BTU_per_ktoe</f>
        <v>7939487560117474</v>
      </c>
      <c r="R6" s="65" cm="1">
        <f t="array" ref="R6">SUMPRODUCT(JRCData*($A6=JRC_EPS_Mapping)*(R$3=JRCYear))*BTU_per_ktoe</f>
        <v>7949832020745932</v>
      </c>
      <c r="S6" s="65" cm="1">
        <f t="array" ref="S6">SUMPRODUCT(JRCData*($A6=JRC_EPS_Mapping)*(S$3=JRCYear))*BTU_per_ktoe</f>
        <v>7951408047091706</v>
      </c>
      <c r="T6" s="65" cm="1">
        <f t="array" ref="T6">SUMPRODUCT(JRCData*($A6=JRC_EPS_Mapping)*(T$3=JRCYear))*BTU_per_ktoe</f>
        <v>7938156697779205</v>
      </c>
      <c r="U6" s="65" cm="1">
        <f t="array" ref="U6">SUMPRODUCT(JRCData*($A6=JRC_EPS_Mapping)*(U$3=JRCYear))*BTU_per_ktoe</f>
        <v>7947460816376421</v>
      </c>
      <c r="V6" s="65" cm="1">
        <f t="array" ref="V6">SUMPRODUCT(JRCData*($A6=JRC_EPS_Mapping)*(V$3=JRCYear))*BTU_per_ktoe</f>
        <v>7935526750024976</v>
      </c>
      <c r="W6" s="65" cm="1">
        <f t="array" ref="W6">SUMPRODUCT(JRCData*($A6=JRC_EPS_Mapping)*(W$3=JRCYear))*BTU_per_ktoe</f>
        <v>7926814335930167</v>
      </c>
      <c r="X6" s="65" cm="1">
        <f t="array" ref="X6">SUMPRODUCT(JRCData*($A6=JRC_EPS_Mapping)*(X$3=JRCYear))*BTU_per_ktoe</f>
        <v>7916162489428111</v>
      </c>
      <c r="Y6" s="65" cm="1">
        <f t="array" ref="Y6">SUMPRODUCT(JRCData*($A6=JRC_EPS_Mapping)*(Y$3=JRCYear))*BTU_per_ktoe</f>
        <v>7911648859993796</v>
      </c>
      <c r="Z6" s="65" cm="1">
        <f t="array" ref="Z6">SUMPRODUCT(JRCData*($A6=JRC_EPS_Mapping)*(Z$3=JRCYear))*BTU_per_ktoe</f>
        <v>7911107789570420</v>
      </c>
      <c r="AA6" s="65" cm="1">
        <f t="array" ref="AA6">SUMPRODUCT(JRCData*($A6=JRC_EPS_Mapping)*(AA$3=JRCYear))*BTU_per_ktoe</f>
        <v>7904664325892242</v>
      </c>
      <c r="AB6" s="65" cm="1">
        <f t="array" ref="AB6">SUMPRODUCT(JRCData*($A6=JRC_EPS_Mapping)*(AB$3=JRCYear))*BTU_per_ktoe</f>
        <v>7880108921143189</v>
      </c>
      <c r="AC6" s="65" cm="1">
        <f t="array" ref="AC6">SUMPRODUCT(JRCData*($A6=JRC_EPS_Mapping)*(AC$3=JRCYear))*BTU_per_ktoe</f>
        <v>7860210153366277</v>
      </c>
      <c r="AD6" s="65" cm="1">
        <f t="array" ref="AD6">SUMPRODUCT(JRCData*($A6=JRC_EPS_Mapping)*(AD$3=JRCYear))*BTU_per_ktoe</f>
        <v>7843069408522476</v>
      </c>
      <c r="AE6" s="65" cm="1">
        <f t="array" ref="AE6">SUMPRODUCT(JRCData*($A6=JRC_EPS_Mapping)*(AE$3=JRCYear))*BTU_per_ktoe</f>
        <v>7823227126775921</v>
      </c>
      <c r="AF6" s="65" cm="1">
        <f t="array" ref="AF6">SUMPRODUCT(JRCData*($A6=JRC_EPS_Mapping)*(AF$3=JRCYear))*BTU_per_ktoe</f>
        <v>7779840881502786</v>
      </c>
      <c r="AG6" s="65" cm="1">
        <f t="array" ref="AG6">SUMPRODUCT(JRCData*($A6=JRC_EPS_Mapping)*(AG$3=JRCYear))*BTU_per_ktoe</f>
        <v>7763252290099466</v>
      </c>
      <c r="AH6" s="65" cm="1">
        <f t="array" ref="AH6">SUMPRODUCT(JRCData*($A6=JRC_EPS_Mapping)*(AH$3=JRCYear))*BTU_per_ktoe</f>
        <v>7741560762301463</v>
      </c>
      <c r="AI6" s="65" cm="1">
        <f t="array" ref="AI6">SUMPRODUCT(JRCData*($A6=JRC_EPS_Mapping)*(AI$3=JRCYear))*BTU_per_ktoe</f>
        <v>7700885150841024</v>
      </c>
    </row>
    <row r="7" spans="1:35" x14ac:dyDescent="0.35">
      <c r="A7" s="51" t="s">
        <v>19</v>
      </c>
      <c r="B7" s="93">
        <f>EU27_tipgn!T59*BTU_per_ktoe*About!$C$52</f>
        <v>2701495257914957.5</v>
      </c>
      <c r="C7" s="93">
        <f>EU27_tipgn!U59*BTU_per_ktoe*About!$C$52</f>
        <v>2606138173498856</v>
      </c>
      <c r="D7" s="93">
        <f>EU27_tipgn!V59*BTU_per_ktoe*About!$C$52</f>
        <v>2560153434884483.5</v>
      </c>
      <c r="E7" s="93">
        <f>EU27_tipgn!W59*BTU_per_ktoe*About!$C$52</f>
        <v>2514334658202517</v>
      </c>
      <c r="F7" s="93">
        <f>EU27_tipgn!X59*BTU_per_ktoe*About!$C$52</f>
        <v>2501871030897551.5</v>
      </c>
      <c r="G7" s="93">
        <f>EU27_tipgn!Y59*BTU_per_ktoe*About!$C$52</f>
        <v>2379487761235086.5</v>
      </c>
      <c r="H7" s="93">
        <f>EU27_tipgn!Z59*BTU_per_ktoe*About!$C$52</f>
        <v>2257928816423086.5</v>
      </c>
      <c r="I7" s="93">
        <f>EU27_tipgn!AA59*BTU_per_ktoe*About!$C$52</f>
        <v>2221791573940075.3</v>
      </c>
      <c r="J7" s="93">
        <f>EU27_tipgn!AB59*BTU_per_ktoe*About!$C$52</f>
        <v>2227837444008805</v>
      </c>
      <c r="K7" s="93">
        <f>EU27_tipgn!AC59*BTU_per_ktoe*About!$C$52</f>
        <v>2178398658787792.8</v>
      </c>
      <c r="L7" s="93">
        <f>EU27_tipgn!AD59*BTU_per_ktoe*About!$C$52</f>
        <v>2190002217470547.3</v>
      </c>
      <c r="M7" s="93">
        <f>EU27_tipgn!AE59*BTU_per_ktoe*About!$C$52</f>
        <v>2224070461712033.3</v>
      </c>
      <c r="N7" s="93">
        <f>EU27_tipgn!AF59*BTU_per_ktoe*About!$C$52</f>
        <v>2184889545880096.5</v>
      </c>
      <c r="O7" s="93">
        <f>EU27_tipgn!AG59*BTU_per_ktoe*About!$C$52</f>
        <v>2195129639838260.8</v>
      </c>
      <c r="P7" s="93">
        <f>EU27_tipgn!AH59*BTU_per_ktoe*About!$C$52</f>
        <v>2200711317179408.3</v>
      </c>
      <c r="Q7" s="93">
        <f>EU27_tipgn!AI59*BTU_per_ktoe*About!$C$52</f>
        <v>2186257371406117</v>
      </c>
      <c r="R7" s="93">
        <f>EU27_tipgn!AJ59*BTU_per_ktoe*About!$C$52</f>
        <v>2041108611933017.8</v>
      </c>
      <c r="S7" s="93">
        <f>EU27_tipgn!AK59*BTU_per_ktoe*About!$C$52</f>
        <v>1949212035772077.8</v>
      </c>
      <c r="T7" s="93">
        <f>EU27_tipgn!AL59*BTU_per_ktoe*About!$C$52</f>
        <v>1774881226385624</v>
      </c>
      <c r="U7" s="93">
        <f>EU27_tipgn!AM59*BTU_per_ktoe*About!$C$52</f>
        <v>1756058715763546</v>
      </c>
      <c r="V7" s="93">
        <f>EU27_tipgn!AN59*BTU_per_ktoe*About!$C$52</f>
        <v>1694647390235705.8</v>
      </c>
      <c r="W7" s="93">
        <f>EU27_tipgn!AO59*BTU_per_ktoe*About!$C$52</f>
        <v>1641629279695879</v>
      </c>
      <c r="X7" s="93">
        <f>EU27_tipgn!AP59*BTU_per_ktoe*About!$C$52</f>
        <v>1663982474796181</v>
      </c>
      <c r="Y7" s="93">
        <f>EU27_tipgn!AQ59*BTU_per_ktoe*About!$C$52</f>
        <v>1685899022633186.5</v>
      </c>
      <c r="Z7" s="93">
        <f>EU27_tipgn!AR59*BTU_per_ktoe*About!$C$52</f>
        <v>1602065494085391.8</v>
      </c>
      <c r="AA7" s="93">
        <f>EU27_tipgn!AS59*BTU_per_ktoe*About!$C$52</f>
        <v>1619881626554362.8</v>
      </c>
      <c r="AB7" s="93">
        <f>EU27_tipgn!AT59*BTU_per_ktoe*About!$C$52</f>
        <v>1582011333306405</v>
      </c>
      <c r="AC7" s="93">
        <f>EU27_tipgn!AU59*BTU_per_ktoe*About!$C$52</f>
        <v>1573672574258472</v>
      </c>
      <c r="AD7" s="93">
        <f>EU27_tipgn!AV59*BTU_per_ktoe*About!$C$52</f>
        <v>1528786274885362</v>
      </c>
      <c r="AE7" s="93">
        <f>EU27_tipgn!AW59*BTU_per_ktoe*About!$C$52</f>
        <v>1528545511659114</v>
      </c>
      <c r="AF7" s="93">
        <f>EU27_tipgn!AX59*BTU_per_ktoe*About!$C$52</f>
        <v>1476735597321591.8</v>
      </c>
      <c r="AG7" s="93">
        <f>EU27_tipgn!AY59*BTU_per_ktoe*About!$C$52</f>
        <v>1370390600811226.8</v>
      </c>
      <c r="AH7" s="93">
        <f>EU27_tipgn!AZ59*BTU_per_ktoe*About!$C$52</f>
        <v>1273586746481726.3</v>
      </c>
      <c r="AI7" s="93">
        <f>EU27_tipgn!BA59*BTU_per_ktoe*About!$C$52</f>
        <v>1262289154028620.3</v>
      </c>
    </row>
    <row r="8" spans="1:35" x14ac:dyDescent="0.35">
      <c r="A8" s="51" t="s">
        <v>20</v>
      </c>
      <c r="B8" s="68">
        <f>About!$C$81</f>
        <v>0</v>
      </c>
      <c r="C8" s="68">
        <f>About!$C$81</f>
        <v>0</v>
      </c>
      <c r="D8" s="68">
        <f>About!$C$81</f>
        <v>0</v>
      </c>
      <c r="E8" s="68">
        <f>About!$C$81</f>
        <v>0</v>
      </c>
      <c r="F8" s="68">
        <f>About!$C$81</f>
        <v>0</v>
      </c>
      <c r="G8" s="68">
        <f>About!$C$81</f>
        <v>0</v>
      </c>
      <c r="H8" s="68">
        <f>About!$C$81</f>
        <v>0</v>
      </c>
      <c r="I8" s="68">
        <f>About!$C$81</f>
        <v>0</v>
      </c>
      <c r="J8" s="68">
        <f>About!$C$81</f>
        <v>0</v>
      </c>
      <c r="K8" s="68">
        <f>About!$C$81</f>
        <v>0</v>
      </c>
      <c r="L8" s="68">
        <f>About!$C$81</f>
        <v>0</v>
      </c>
      <c r="M8" s="68">
        <f>About!$C$81</f>
        <v>0</v>
      </c>
      <c r="N8" s="68">
        <f>About!$C$81</f>
        <v>0</v>
      </c>
      <c r="O8" s="68">
        <f>About!$C$81</f>
        <v>0</v>
      </c>
      <c r="P8" s="68">
        <f>About!$C$81</f>
        <v>0</v>
      </c>
      <c r="Q8" s="68">
        <f>About!$C$81</f>
        <v>0</v>
      </c>
      <c r="R8" s="68">
        <f>About!$C$81</f>
        <v>0</v>
      </c>
      <c r="S8" s="68">
        <f>About!$C$81</f>
        <v>0</v>
      </c>
      <c r="T8" s="68">
        <f>About!$C$81</f>
        <v>0</v>
      </c>
      <c r="U8" s="68">
        <f>About!$C$81</f>
        <v>0</v>
      </c>
      <c r="V8" s="68">
        <f>About!$C$81</f>
        <v>0</v>
      </c>
      <c r="W8" s="68">
        <f>About!$C$81</f>
        <v>0</v>
      </c>
      <c r="X8" s="68">
        <f>About!$C$81</f>
        <v>0</v>
      </c>
      <c r="Y8" s="68">
        <f>About!$C$81</f>
        <v>0</v>
      </c>
      <c r="Z8" s="68">
        <f>About!$C$81</f>
        <v>0</v>
      </c>
      <c r="AA8" s="68">
        <f>About!$C$81</f>
        <v>0</v>
      </c>
      <c r="AB8" s="68">
        <f>About!$C$81</f>
        <v>0</v>
      </c>
      <c r="AC8" s="68">
        <f>About!$C$81</f>
        <v>0</v>
      </c>
      <c r="AD8" s="68">
        <f>About!$C$81</f>
        <v>0</v>
      </c>
      <c r="AE8" s="68">
        <f>About!$C$81</f>
        <v>0</v>
      </c>
      <c r="AF8" s="68">
        <f>About!$C$81</f>
        <v>0</v>
      </c>
      <c r="AG8" s="68">
        <f>About!$C$81</f>
        <v>0</v>
      </c>
      <c r="AH8" s="68">
        <f>About!$C$81</f>
        <v>0</v>
      </c>
      <c r="AI8" s="68">
        <f>About!$C$81</f>
        <v>0</v>
      </c>
    </row>
    <row r="9" spans="1:35" x14ac:dyDescent="0.35">
      <c r="A9" s="51" t="s">
        <v>21</v>
      </c>
      <c r="B9" s="68">
        <f>About!$C$81</f>
        <v>0</v>
      </c>
      <c r="C9" s="68">
        <f>About!$C$81</f>
        <v>0</v>
      </c>
      <c r="D9" s="68">
        <f>About!$C$81</f>
        <v>0</v>
      </c>
      <c r="E9" s="68">
        <f>About!$C$81</f>
        <v>0</v>
      </c>
      <c r="F9" s="68">
        <f>About!$C$81</f>
        <v>0</v>
      </c>
      <c r="G9" s="68">
        <f>About!$C$81</f>
        <v>0</v>
      </c>
      <c r="H9" s="68">
        <f>About!$C$81</f>
        <v>0</v>
      </c>
      <c r="I9" s="68">
        <f>About!$C$81</f>
        <v>0</v>
      </c>
      <c r="J9" s="68">
        <f>About!$C$81</f>
        <v>0</v>
      </c>
      <c r="K9" s="68">
        <f>About!$C$81</f>
        <v>0</v>
      </c>
      <c r="L9" s="68">
        <f>About!$C$81</f>
        <v>0</v>
      </c>
      <c r="M9" s="68">
        <f>About!$C$81</f>
        <v>0</v>
      </c>
      <c r="N9" s="68">
        <f>About!$C$81</f>
        <v>0</v>
      </c>
      <c r="O9" s="68">
        <f>About!$C$81</f>
        <v>0</v>
      </c>
      <c r="P9" s="68">
        <f>About!$C$81</f>
        <v>0</v>
      </c>
      <c r="Q9" s="68">
        <f>About!$C$81</f>
        <v>0</v>
      </c>
      <c r="R9" s="68">
        <f>About!$C$81</f>
        <v>0</v>
      </c>
      <c r="S9" s="68">
        <f>About!$C$81</f>
        <v>0</v>
      </c>
      <c r="T9" s="68">
        <f>About!$C$81</f>
        <v>0</v>
      </c>
      <c r="U9" s="68">
        <f>About!$C$81</f>
        <v>0</v>
      </c>
      <c r="V9" s="68">
        <f>About!$C$81</f>
        <v>0</v>
      </c>
      <c r="W9" s="68">
        <f>About!$C$81</f>
        <v>0</v>
      </c>
      <c r="X9" s="68">
        <f>About!$C$81</f>
        <v>0</v>
      </c>
      <c r="Y9" s="68">
        <f>About!$C$81</f>
        <v>0</v>
      </c>
      <c r="Z9" s="68">
        <f>About!$C$81</f>
        <v>0</v>
      </c>
      <c r="AA9" s="68">
        <f>About!$C$81</f>
        <v>0</v>
      </c>
      <c r="AB9" s="68">
        <f>About!$C$81</f>
        <v>0</v>
      </c>
      <c r="AC9" s="68">
        <f>About!$C$81</f>
        <v>0</v>
      </c>
      <c r="AD9" s="68">
        <f>About!$C$81</f>
        <v>0</v>
      </c>
      <c r="AE9" s="68">
        <f>About!$C$81</f>
        <v>0</v>
      </c>
      <c r="AF9" s="68">
        <f>About!$C$81</f>
        <v>0</v>
      </c>
      <c r="AG9" s="68">
        <f>About!$C$81</f>
        <v>0</v>
      </c>
      <c r="AH9" s="68">
        <f>About!$C$81</f>
        <v>0</v>
      </c>
      <c r="AI9" s="68">
        <f>About!$C$81</f>
        <v>0</v>
      </c>
    </row>
    <row r="10" spans="1:35" x14ac:dyDescent="0.35">
      <c r="A10" s="51" t="s">
        <v>22</v>
      </c>
      <c r="B10" s="68">
        <f>About!$C$81</f>
        <v>0</v>
      </c>
      <c r="C10" s="68">
        <f>About!$C$81</f>
        <v>0</v>
      </c>
      <c r="D10" s="68">
        <f>About!$C$81</f>
        <v>0</v>
      </c>
      <c r="E10" s="68">
        <f>About!$C$81</f>
        <v>0</v>
      </c>
      <c r="F10" s="68">
        <f>About!$C$81</f>
        <v>0</v>
      </c>
      <c r="G10" s="68">
        <f>About!$C$81</f>
        <v>0</v>
      </c>
      <c r="H10" s="68">
        <f>About!$C$81</f>
        <v>0</v>
      </c>
      <c r="I10" s="68">
        <f>About!$C$81</f>
        <v>0</v>
      </c>
      <c r="J10" s="68">
        <f>About!$C$81</f>
        <v>0</v>
      </c>
      <c r="K10" s="68">
        <f>About!$C$81</f>
        <v>0</v>
      </c>
      <c r="L10" s="68">
        <f>About!$C$81</f>
        <v>0</v>
      </c>
      <c r="M10" s="68">
        <f>About!$C$81</f>
        <v>0</v>
      </c>
      <c r="N10" s="68">
        <f>About!$C$81</f>
        <v>0</v>
      </c>
      <c r="O10" s="68">
        <f>About!$C$81</f>
        <v>0</v>
      </c>
      <c r="P10" s="68">
        <f>About!$C$81</f>
        <v>0</v>
      </c>
      <c r="Q10" s="68">
        <f>About!$C$81</f>
        <v>0</v>
      </c>
      <c r="R10" s="68">
        <f>About!$C$81</f>
        <v>0</v>
      </c>
      <c r="S10" s="68">
        <f>About!$C$81</f>
        <v>0</v>
      </c>
      <c r="T10" s="68">
        <f>About!$C$81</f>
        <v>0</v>
      </c>
      <c r="U10" s="68">
        <f>About!$C$81</f>
        <v>0</v>
      </c>
      <c r="V10" s="68">
        <f>About!$C$81</f>
        <v>0</v>
      </c>
      <c r="W10" s="68">
        <f>About!$C$81</f>
        <v>0</v>
      </c>
      <c r="X10" s="68">
        <f>About!$C$81</f>
        <v>0</v>
      </c>
      <c r="Y10" s="68">
        <f>About!$C$81</f>
        <v>0</v>
      </c>
      <c r="Z10" s="68">
        <f>About!$C$81</f>
        <v>0</v>
      </c>
      <c r="AA10" s="68">
        <f>About!$C$81</f>
        <v>0</v>
      </c>
      <c r="AB10" s="68">
        <f>About!$C$81</f>
        <v>0</v>
      </c>
      <c r="AC10" s="68">
        <f>About!$C$81</f>
        <v>0</v>
      </c>
      <c r="AD10" s="68">
        <f>About!$C$81</f>
        <v>0</v>
      </c>
      <c r="AE10" s="68">
        <f>About!$C$81</f>
        <v>0</v>
      </c>
      <c r="AF10" s="68">
        <f>About!$C$81</f>
        <v>0</v>
      </c>
      <c r="AG10" s="68">
        <f>About!$C$81</f>
        <v>0</v>
      </c>
      <c r="AH10" s="68">
        <f>About!$C$81</f>
        <v>0</v>
      </c>
      <c r="AI10" s="68">
        <f>About!$C$81</f>
        <v>0</v>
      </c>
    </row>
    <row r="11" spans="1:35" x14ac:dyDescent="0.35">
      <c r="A11" s="51" t="s">
        <v>12</v>
      </c>
      <c r="B11" s="65" cm="1">
        <f t="array" ref="B11">SUMPRODUCT(JRCData*($A11=JRC_EPS_Mapping)*(B$3=JRCYear))*BTU_per_ktoe</f>
        <v>2809434745420462</v>
      </c>
      <c r="C11" s="65" cm="1">
        <f t="array" ref="C11">SUMPRODUCT(JRCData*($A11=JRC_EPS_Mapping)*(C$3=JRCYear))*BTU_per_ktoe</f>
        <v>2823684643047427</v>
      </c>
      <c r="D11" s="65" cm="1">
        <f t="array" ref="D11">SUMPRODUCT(JRCData*($A11=JRC_EPS_Mapping)*(D$3=JRCYear))*BTU_per_ktoe</f>
        <v>2822213600025982</v>
      </c>
      <c r="E11" s="65" cm="1">
        <f t="array" ref="E11">SUMPRODUCT(JRCData*($A11=JRC_EPS_Mapping)*(E$3=JRCYear))*BTU_per_ktoe</f>
        <v>2850017286406587</v>
      </c>
      <c r="F11" s="65" cm="1">
        <f t="array" ref="F11">SUMPRODUCT(JRCData*($A11=JRC_EPS_Mapping)*(F$3=JRCYear))*BTU_per_ktoe</f>
        <v>2869352415396313</v>
      </c>
      <c r="G11" s="65" cm="1">
        <f t="array" ref="G11">SUMPRODUCT(JRCData*($A11=JRC_EPS_Mapping)*(G$3=JRCYear))*BTU_per_ktoe</f>
        <v>2867334224019326</v>
      </c>
      <c r="H11" s="65" cm="1">
        <f t="array" ref="H11">SUMPRODUCT(JRCData*($A11=JRC_EPS_Mapping)*(H$3=JRCYear))*BTU_per_ktoe</f>
        <v>2801946582575793</v>
      </c>
      <c r="I11" s="65" cm="1">
        <f t="array" ref="I11">SUMPRODUCT(JRCData*($A11=JRC_EPS_Mapping)*(I$3=JRCYear))*BTU_per_ktoe</f>
        <v>2835822967656836</v>
      </c>
      <c r="J11" s="65" cm="1">
        <f t="array" ref="J11">SUMPRODUCT(JRCData*($A11=JRC_EPS_Mapping)*(J$3=JRCYear))*BTU_per_ktoe</f>
        <v>2853424352726726.5</v>
      </c>
      <c r="K11" s="65" cm="1">
        <f t="array" ref="K11">SUMPRODUCT(JRCData*($A11=JRC_EPS_Mapping)*(K$3=JRCYear))*BTU_per_ktoe</f>
        <v>2864806691008607</v>
      </c>
      <c r="L11" s="65" cm="1">
        <f t="array" ref="L11">SUMPRODUCT(JRCData*($A11=JRC_EPS_Mapping)*(L$3=JRCYear))*BTU_per_ktoe</f>
        <v>2863009121199614.5</v>
      </c>
      <c r="M11" s="65" cm="1">
        <f t="array" ref="M11">SUMPRODUCT(JRCData*($A11=JRC_EPS_Mapping)*(M$3=JRCYear))*BTU_per_ktoe</f>
        <v>2891726705774527</v>
      </c>
      <c r="N11" s="65" cm="1">
        <f t="array" ref="N11">SUMPRODUCT(JRCData*($A11=JRC_EPS_Mapping)*(N$3=JRCYear))*BTU_per_ktoe</f>
        <v>2906996096510732</v>
      </c>
      <c r="O11" s="65" cm="1">
        <f t="array" ref="O11">SUMPRODUCT(JRCData*($A11=JRC_EPS_Mapping)*(O$3=JRCYear))*BTU_per_ktoe</f>
        <v>2909271968256287</v>
      </c>
      <c r="P11" s="65" cm="1">
        <f t="array" ref="P11">SUMPRODUCT(JRCData*($A11=JRC_EPS_Mapping)*(P$3=JRCYear))*BTU_per_ktoe</f>
        <v>2951273685802259</v>
      </c>
      <c r="Q11" s="65" cm="1">
        <f t="array" ref="Q11">SUMPRODUCT(JRCData*($A11=JRC_EPS_Mapping)*(Q$3=JRCYear))*BTU_per_ktoe</f>
        <v>2976960890654736.5</v>
      </c>
      <c r="R11" s="65" cm="1">
        <f t="array" ref="R11">SUMPRODUCT(JRCData*($A11=JRC_EPS_Mapping)*(R$3=JRCYear))*BTU_per_ktoe</f>
        <v>3010890004022057</v>
      </c>
      <c r="S11" s="65" cm="1">
        <f t="array" ref="S11">SUMPRODUCT(JRCData*($A11=JRC_EPS_Mapping)*(S$3=JRCYear))*BTU_per_ktoe</f>
        <v>3043963697331908</v>
      </c>
      <c r="T11" s="65" cm="1">
        <f t="array" ref="T11">SUMPRODUCT(JRCData*($A11=JRC_EPS_Mapping)*(T$3=JRCYear))*BTU_per_ktoe</f>
        <v>3069796334872540</v>
      </c>
      <c r="U11" s="65" cm="1">
        <f t="array" ref="U11">SUMPRODUCT(JRCData*($A11=JRC_EPS_Mapping)*(U$3=JRCYear))*BTU_per_ktoe</f>
        <v>3089044978493681.5</v>
      </c>
      <c r="V11" s="65" cm="1">
        <f t="array" ref="V11">SUMPRODUCT(JRCData*($A11=JRC_EPS_Mapping)*(V$3=JRCYear))*BTU_per_ktoe</f>
        <v>3118386490519315.5</v>
      </c>
      <c r="W11" s="65" cm="1">
        <f t="array" ref="W11">SUMPRODUCT(JRCData*($A11=JRC_EPS_Mapping)*(W$3=JRCYear))*BTU_per_ktoe</f>
        <v>3141754176246044.5</v>
      </c>
      <c r="X11" s="65" cm="1">
        <f t="array" ref="X11">SUMPRODUCT(JRCData*($A11=JRC_EPS_Mapping)*(X$3=JRCYear))*BTU_per_ktoe</f>
        <v>3164703151212633.5</v>
      </c>
      <c r="Y11" s="65" cm="1">
        <f t="array" ref="Y11">SUMPRODUCT(JRCData*($A11=JRC_EPS_Mapping)*(Y$3=JRCYear))*BTU_per_ktoe</f>
        <v>3193583566621720</v>
      </c>
      <c r="Z11" s="65" cm="1">
        <f t="array" ref="Z11">SUMPRODUCT(JRCData*($A11=JRC_EPS_Mapping)*(Z$3=JRCYear))*BTU_per_ktoe</f>
        <v>3227414285057359</v>
      </c>
      <c r="AA11" s="65" cm="1">
        <f t="array" ref="AA11">SUMPRODUCT(JRCData*($A11=JRC_EPS_Mapping)*(AA$3=JRCYear))*BTU_per_ktoe</f>
        <v>3257051105622234.5</v>
      </c>
      <c r="AB11" s="65" cm="1">
        <f t="array" ref="AB11">SUMPRODUCT(JRCData*($A11=JRC_EPS_Mapping)*(AB$3=JRCYear))*BTU_per_ktoe</f>
        <v>3289352556261671.5</v>
      </c>
      <c r="AC11" s="65" cm="1">
        <f t="array" ref="AC11">SUMPRODUCT(JRCData*($A11=JRC_EPS_Mapping)*(AC$3=JRCYear))*BTU_per_ktoe</f>
        <v>3320573157572110</v>
      </c>
      <c r="AD11" s="65" cm="1">
        <f t="array" ref="AD11">SUMPRODUCT(JRCData*($A11=JRC_EPS_Mapping)*(AD$3=JRCYear))*BTU_per_ktoe</f>
        <v>3348937404605120.5</v>
      </c>
      <c r="AE11" s="65" cm="1">
        <f t="array" ref="AE11">SUMPRODUCT(JRCData*($A11=JRC_EPS_Mapping)*(AE$3=JRCYear))*BTU_per_ktoe</f>
        <v>3379975287893290.5</v>
      </c>
      <c r="AF11" s="65" cm="1">
        <f t="array" ref="AF11">SUMPRODUCT(JRCData*($A11=JRC_EPS_Mapping)*(AF$3=JRCYear))*BTU_per_ktoe</f>
        <v>3432725167176162.5</v>
      </c>
      <c r="AG11" s="65" cm="1">
        <f t="array" ref="AG11">SUMPRODUCT(JRCData*($A11=JRC_EPS_Mapping)*(AG$3=JRCYear))*BTU_per_ktoe</f>
        <v>3474339951265388.5</v>
      </c>
      <c r="AH11" s="65" cm="1">
        <f t="array" ref="AH11">SUMPRODUCT(JRCData*($A11=JRC_EPS_Mapping)*(AH$3=JRCYear))*BTU_per_ktoe</f>
        <v>3536782675561204</v>
      </c>
      <c r="AI11" s="65" cm="1">
        <f t="array" ref="AI11">SUMPRODUCT(JRCData*($A11=JRC_EPS_Mapping)*(AI$3=JRCYear))*BTU_per_ktoe</f>
        <v>3602787372397275</v>
      </c>
    </row>
    <row r="12" spans="1:35" x14ac:dyDescent="0.35">
      <c r="A12" s="51" t="s">
        <v>13</v>
      </c>
      <c r="B12" s="65" cm="1">
        <f t="array" ref="B12">SUMPRODUCT(JRCData*($A12=JRC_EPS_Mapping)*(B$3=JRCYear))*BTU_per_ktoe</f>
        <v>2558032241122245.5</v>
      </c>
      <c r="C12" s="65" cm="1">
        <f t="array" ref="C12">SUMPRODUCT(JRCData*($A12=JRC_EPS_Mapping)*(C$3=JRCYear))*BTU_per_ktoe</f>
        <v>2513819554375765.5</v>
      </c>
      <c r="D12" s="65" cm="1">
        <f t="array" ref="D12">SUMPRODUCT(JRCData*($A12=JRC_EPS_Mapping)*(D$3=JRCYear))*BTU_per_ktoe</f>
        <v>2466398778012094</v>
      </c>
      <c r="E12" s="65" cm="1">
        <f t="array" ref="E12">SUMPRODUCT(JRCData*($A12=JRC_EPS_Mapping)*(E$3=JRCYear))*BTU_per_ktoe</f>
        <v>2415511431828210</v>
      </c>
      <c r="F12" s="65" cm="1">
        <f t="array" ref="F12">SUMPRODUCT(JRCData*($A12=JRC_EPS_Mapping)*(F$3=JRCYear))*BTU_per_ktoe</f>
        <v>2361239651278980.5</v>
      </c>
      <c r="G12" s="65" cm="1">
        <f t="array" ref="G12">SUMPRODUCT(JRCData*($A12=JRC_EPS_Mapping)*(G$3=JRCYear))*BTU_per_ktoe</f>
        <v>2311524897700235.5</v>
      </c>
      <c r="H12" s="65" cm="1">
        <f t="array" ref="H12">SUMPRODUCT(JRCData*($A12=JRC_EPS_Mapping)*(H$3=JRCYear))*BTU_per_ktoe</f>
        <v>2262366942083645.5</v>
      </c>
      <c r="I12" s="65" cm="1">
        <f t="array" ref="I12">SUMPRODUCT(JRCData*($A12=JRC_EPS_Mapping)*(I$3=JRCYear))*BTU_per_ktoe</f>
        <v>2219412571308564.5</v>
      </c>
      <c r="J12" s="65" cm="1">
        <f t="array" ref="J12">SUMPRODUCT(JRCData*($A12=JRC_EPS_Mapping)*(J$3=JRCYear))*BTU_per_ktoe</f>
        <v>2184770006099601.5</v>
      </c>
      <c r="K12" s="65" cm="1">
        <f t="array" ref="K12">SUMPRODUCT(JRCData*($A12=JRC_EPS_Mapping)*(K$3=JRCYear))*BTU_per_ktoe</f>
        <v>2159302799403423.8</v>
      </c>
      <c r="L12" s="65" cm="1">
        <f t="array" ref="L12">SUMPRODUCT(JRCData*($A12=JRC_EPS_Mapping)*(L$3=JRCYear))*BTU_per_ktoe</f>
        <v>2140186483569914.8</v>
      </c>
      <c r="M12" s="65" cm="1">
        <f t="array" ref="M12">SUMPRODUCT(JRCData*($A12=JRC_EPS_Mapping)*(M$3=JRCYear))*BTU_per_ktoe</f>
        <v>2129171275561169.8</v>
      </c>
      <c r="N12" s="65" cm="1">
        <f t="array" ref="N12">SUMPRODUCT(JRCData*($A12=JRC_EPS_Mapping)*(N$3=JRCYear))*BTU_per_ktoe</f>
        <v>2121527334817425.8</v>
      </c>
      <c r="O12" s="65" cm="1">
        <f t="array" ref="O12">SUMPRODUCT(JRCData*($A12=JRC_EPS_Mapping)*(O$3=JRCYear))*BTU_per_ktoe</f>
        <v>2115488319290172</v>
      </c>
      <c r="P12" s="65" cm="1">
        <f t="array" ref="P12">SUMPRODUCT(JRCData*($A12=JRC_EPS_Mapping)*(P$3=JRCYear))*BTU_per_ktoe</f>
        <v>2110418908316509.8</v>
      </c>
      <c r="Q12" s="65" cm="1">
        <f t="array" ref="Q12">SUMPRODUCT(JRCData*($A12=JRC_EPS_Mapping)*(Q$3=JRCYear))*BTU_per_ktoe</f>
        <v>2103647097880079.8</v>
      </c>
      <c r="R12" s="65" cm="1">
        <f t="array" ref="R12">SUMPRODUCT(JRCData*($A12=JRC_EPS_Mapping)*(R$3=JRCYear))*BTU_per_ktoe</f>
        <v>2094660446375568</v>
      </c>
      <c r="S12" s="65" cm="1">
        <f t="array" ref="S12">SUMPRODUCT(JRCData*($A12=JRC_EPS_Mapping)*(S$3=JRCYear))*BTU_per_ktoe</f>
        <v>2083657124670784.5</v>
      </c>
      <c r="T12" s="65" cm="1">
        <f t="array" ref="T12">SUMPRODUCT(JRCData*($A12=JRC_EPS_Mapping)*(T$3=JRCYear))*BTU_per_ktoe</f>
        <v>2070573293359427.5</v>
      </c>
      <c r="U12" s="65" cm="1">
        <f t="array" ref="U12">SUMPRODUCT(JRCData*($A12=JRC_EPS_Mapping)*(U$3=JRCYear))*BTU_per_ktoe</f>
        <v>2055560789715230.8</v>
      </c>
      <c r="V12" s="65" cm="1">
        <f t="array" ref="V12">SUMPRODUCT(JRCData*($A12=JRC_EPS_Mapping)*(V$3=JRCYear))*BTU_per_ktoe</f>
        <v>2038931316982218</v>
      </c>
      <c r="W12" s="65" cm="1">
        <f t="array" ref="W12">SUMPRODUCT(JRCData*($A12=JRC_EPS_Mapping)*(W$3=JRCYear))*BTU_per_ktoe</f>
        <v>2020960423928209.3</v>
      </c>
      <c r="X12" s="65" cm="1">
        <f t="array" ref="X12">SUMPRODUCT(JRCData*($A12=JRC_EPS_Mapping)*(X$3=JRCYear))*BTU_per_ktoe</f>
        <v>2001890499858921.3</v>
      </c>
      <c r="Y12" s="65" cm="1">
        <f t="array" ref="Y12">SUMPRODUCT(JRCData*($A12=JRC_EPS_Mapping)*(Y$3=JRCYear))*BTU_per_ktoe</f>
        <v>1982263327304818.8</v>
      </c>
      <c r="Z12" s="65" cm="1">
        <f t="array" ref="Z12">SUMPRODUCT(JRCData*($A12=JRC_EPS_Mapping)*(Z$3=JRCYear))*BTU_per_ktoe</f>
        <v>1963145144891940.3</v>
      </c>
      <c r="AA12" s="65" cm="1">
        <f t="array" ref="AA12">SUMPRODUCT(JRCData*($A12=JRC_EPS_Mapping)*(AA$3=JRCYear))*BTU_per_ktoe</f>
        <v>1943726272327591.5</v>
      </c>
      <c r="AB12" s="65" cm="1">
        <f t="array" ref="AB12">SUMPRODUCT(JRCData*($A12=JRC_EPS_Mapping)*(AB$3=JRCYear))*BTU_per_ktoe</f>
        <v>1924635497657927.3</v>
      </c>
      <c r="AC12" s="65" cm="1">
        <f t="array" ref="AC12">SUMPRODUCT(JRCData*($A12=JRC_EPS_Mapping)*(AC$3=JRCYear))*BTU_per_ktoe</f>
        <v>1905547647154379.3</v>
      </c>
      <c r="AD12" s="65" cm="1">
        <f t="array" ref="AD12">SUMPRODUCT(JRCData*($A12=JRC_EPS_Mapping)*(AD$3=JRCYear))*BTU_per_ktoe</f>
        <v>1887672858618482.8</v>
      </c>
      <c r="AE12" s="65" cm="1">
        <f t="array" ref="AE12">SUMPRODUCT(JRCData*($A12=JRC_EPS_Mapping)*(AE$3=JRCYear))*BTU_per_ktoe</f>
        <v>1870677099237334.8</v>
      </c>
      <c r="AF12" s="65" cm="1">
        <f t="array" ref="AF12">SUMPRODUCT(JRCData*($A12=JRC_EPS_Mapping)*(AF$3=JRCYear))*BTU_per_ktoe</f>
        <v>1854934774579909</v>
      </c>
      <c r="AG12" s="65" cm="1">
        <f t="array" ref="AG12">SUMPRODUCT(JRCData*($A12=JRC_EPS_Mapping)*(AG$3=JRCYear))*BTU_per_ktoe</f>
        <v>1840484594836950.5</v>
      </c>
      <c r="AH12" s="65" cm="1">
        <f t="array" ref="AH12">SUMPRODUCT(JRCData*($A12=JRC_EPS_Mapping)*(AH$3=JRCYear))*BTU_per_ktoe</f>
        <v>1828001853906505</v>
      </c>
      <c r="AI12" s="65" cm="1">
        <f t="array" ref="AI12">SUMPRODUCT(JRCData*($A12=JRC_EPS_Mapping)*(AI$3=JRCYear))*BTU_per_ktoe</f>
        <v>1817333807989029.3</v>
      </c>
    </row>
    <row r="13" spans="1:35" x14ac:dyDescent="0.35">
      <c r="A13" s="51" t="s">
        <v>23</v>
      </c>
      <c r="B13" s="65" cm="1">
        <f t="array" ref="B13">SUMPRODUCT(JRCData*($A13=JRC_EPS_Mapping)*(B$3=JRCYear))*BTU_per_ktoe</f>
        <v>9554620436801556</v>
      </c>
      <c r="C13" s="65" cm="1">
        <f t="array" ref="C13">SUMPRODUCT(JRCData*($A13=JRC_EPS_Mapping)*(C$3=JRCYear))*BTU_per_ktoe</f>
        <v>9609214839467856</v>
      </c>
      <c r="D13" s="65" cm="1">
        <f t="array" ref="D13">SUMPRODUCT(JRCData*($A13=JRC_EPS_Mapping)*(D$3=JRCYear))*BTU_per_ktoe</f>
        <v>9597626358590190</v>
      </c>
      <c r="E13" s="65" cm="1">
        <f t="array" ref="E13">SUMPRODUCT(JRCData*($A13=JRC_EPS_Mapping)*(E$3=JRCYear))*BTU_per_ktoe</f>
        <v>9544035880735980</v>
      </c>
      <c r="F13" s="65" cm="1">
        <f t="array" ref="F13">SUMPRODUCT(JRCData*($A13=JRC_EPS_Mapping)*(F$3=JRCYear))*BTU_per_ktoe</f>
        <v>9459692111247766</v>
      </c>
      <c r="G13" s="65" cm="1">
        <f t="array" ref="G13">SUMPRODUCT(JRCData*($A13=JRC_EPS_Mapping)*(G$3=JRCYear))*BTU_per_ktoe</f>
        <v>9362452008298374</v>
      </c>
      <c r="H13" s="65" cm="1">
        <f t="array" ref="H13">SUMPRODUCT(JRCData*($A13=JRC_EPS_Mapping)*(H$3=JRCYear))*BTU_per_ktoe</f>
        <v>9290082871286180</v>
      </c>
      <c r="I13" s="65" cm="1">
        <f t="array" ref="I13">SUMPRODUCT(JRCData*($A13=JRC_EPS_Mapping)*(I$3=JRCYear))*BTU_per_ktoe</f>
        <v>9129960064491286</v>
      </c>
      <c r="J13" s="65" cm="1">
        <f t="array" ref="J13">SUMPRODUCT(JRCData*($A13=JRC_EPS_Mapping)*(J$3=JRCYear))*BTU_per_ktoe</f>
        <v>8989270474137617</v>
      </c>
      <c r="K13" s="65" cm="1">
        <f t="array" ref="K13">SUMPRODUCT(JRCData*($A13=JRC_EPS_Mapping)*(K$3=JRCYear))*BTU_per_ktoe</f>
        <v>8882899380440166</v>
      </c>
      <c r="L13" s="65" cm="1">
        <f t="array" ref="L13">SUMPRODUCT(JRCData*($A13=JRC_EPS_Mapping)*(L$3=JRCYear))*BTU_per_ktoe</f>
        <v>8751542554337134</v>
      </c>
      <c r="M13" s="65" cm="1">
        <f t="array" ref="M13">SUMPRODUCT(JRCData*($A13=JRC_EPS_Mapping)*(M$3=JRCYear))*BTU_per_ktoe</f>
        <v>8657610093931910</v>
      </c>
      <c r="N13" s="65" cm="1">
        <f t="array" ref="N13">SUMPRODUCT(JRCData*($A13=JRC_EPS_Mapping)*(N$3=JRCYear))*BTU_per_ktoe</f>
        <v>8552685346541099</v>
      </c>
      <c r="O13" s="65" cm="1">
        <f t="array" ref="O13">SUMPRODUCT(JRCData*($A13=JRC_EPS_Mapping)*(O$3=JRCYear))*BTU_per_ktoe</f>
        <v>8433281020687944</v>
      </c>
      <c r="P13" s="65" cm="1">
        <f t="array" ref="P13">SUMPRODUCT(JRCData*($A13=JRC_EPS_Mapping)*(P$3=JRCYear))*BTU_per_ktoe</f>
        <v>8354224977303863</v>
      </c>
      <c r="Q13" s="65" cm="1">
        <f t="array" ref="Q13">SUMPRODUCT(JRCData*($A13=JRC_EPS_Mapping)*(Q$3=JRCYear))*BTU_per_ktoe</f>
        <v>8272469849237100</v>
      </c>
      <c r="R13" s="65" cm="1">
        <f t="array" ref="R13">SUMPRODUCT(JRCData*($A13=JRC_EPS_Mapping)*(R$3=JRCYear))*BTU_per_ktoe</f>
        <v>8166361000057109</v>
      </c>
      <c r="S13" s="65" cm="1">
        <f t="array" ref="S13">SUMPRODUCT(JRCData*($A13=JRC_EPS_Mapping)*(S$3=JRCYear))*BTU_per_ktoe</f>
        <v>8059363358088712</v>
      </c>
      <c r="T13" s="65" cm="1">
        <f t="array" ref="T13">SUMPRODUCT(JRCData*($A13=JRC_EPS_Mapping)*(T$3=JRCYear))*BTU_per_ktoe</f>
        <v>7947847973258328</v>
      </c>
      <c r="U13" s="65" cm="1">
        <f t="array" ref="U13">SUMPRODUCT(JRCData*($A13=JRC_EPS_Mapping)*(U$3=JRCYear))*BTU_per_ktoe</f>
        <v>7848143058222389</v>
      </c>
      <c r="V13" s="65" cm="1">
        <f t="array" ref="V13">SUMPRODUCT(JRCData*($A13=JRC_EPS_Mapping)*(V$3=JRCYear))*BTU_per_ktoe</f>
        <v>7738453667446418</v>
      </c>
      <c r="W13" s="65" cm="1">
        <f t="array" ref="W13">SUMPRODUCT(JRCData*($A13=JRC_EPS_Mapping)*(W$3=JRCYear))*BTU_per_ktoe</f>
        <v>7624263941531062</v>
      </c>
      <c r="X13" s="65" cm="1">
        <f t="array" ref="X13">SUMPRODUCT(JRCData*($A13=JRC_EPS_Mapping)*(X$3=JRCYear))*BTU_per_ktoe</f>
        <v>7506057348360940</v>
      </c>
      <c r="Y13" s="65" cm="1">
        <f t="array" ref="Y13">SUMPRODUCT(JRCData*($A13=JRC_EPS_Mapping)*(Y$3=JRCYear))*BTU_per_ktoe</f>
        <v>7384942950907320</v>
      </c>
      <c r="Z13" s="65" cm="1">
        <f t="array" ref="Z13">SUMPRODUCT(JRCData*($A13=JRC_EPS_Mapping)*(Z$3=JRCYear))*BTU_per_ktoe</f>
        <v>7265609688869220</v>
      </c>
      <c r="AA13" s="65" cm="1">
        <f t="array" ref="AA13">SUMPRODUCT(JRCData*($A13=JRC_EPS_Mapping)*(AA$3=JRCYear))*BTU_per_ktoe</f>
        <v>7149053591791266</v>
      </c>
      <c r="AB13" s="65" cm="1">
        <f t="array" ref="AB13">SUMPRODUCT(JRCData*($A13=JRC_EPS_Mapping)*(AB$3=JRCYear))*BTU_per_ktoe</f>
        <v>7027599457503813</v>
      </c>
      <c r="AC13" s="65" cm="1">
        <f t="array" ref="AC13">SUMPRODUCT(JRCData*($A13=JRC_EPS_Mapping)*(AC$3=JRCYear))*BTU_per_ktoe</f>
        <v>6907752920538979</v>
      </c>
      <c r="AD13" s="65" cm="1">
        <f t="array" ref="AD13">SUMPRODUCT(JRCData*($A13=JRC_EPS_Mapping)*(AD$3=JRCYear))*BTU_per_ktoe</f>
        <v>6789077468527002</v>
      </c>
      <c r="AE13" s="65" cm="1">
        <f t="array" ref="AE13">SUMPRODUCT(JRCData*($A13=JRC_EPS_Mapping)*(AE$3=JRCYear))*BTU_per_ktoe</f>
        <v>6674432000679869</v>
      </c>
      <c r="AF13" s="65" cm="1">
        <f t="array" ref="AF13">SUMPRODUCT(JRCData*($A13=JRC_EPS_Mapping)*(AF$3=JRCYear))*BTU_per_ktoe</f>
        <v>6558987379707670</v>
      </c>
      <c r="AG13" s="65" cm="1">
        <f t="array" ref="AG13">SUMPRODUCT(JRCData*($A13=JRC_EPS_Mapping)*(AG$3=JRCYear))*BTU_per_ktoe</f>
        <v>6449448025851039</v>
      </c>
      <c r="AH13" s="65" cm="1">
        <f t="array" ref="AH13">SUMPRODUCT(JRCData*($A13=JRC_EPS_Mapping)*(AH$3=JRCYear))*BTU_per_ktoe</f>
        <v>6335277103610221</v>
      </c>
      <c r="AI13" s="65" cm="1">
        <f t="array" ref="AI13">SUMPRODUCT(JRCData*($A13=JRC_EPS_Mapping)*(AI$3=JRCYear))*BTU_per_ktoe</f>
        <v>6220387602329856</v>
      </c>
    </row>
    <row r="14" spans="1:35" x14ac:dyDescent="0.35">
      <c r="A14" s="51" t="s">
        <v>24</v>
      </c>
      <c r="B14" s="65" cm="1">
        <f t="array" ref="B14">SUMPRODUCT(JRCData*($A14=JRC_EPS_Mapping)*(B$3=JRCYear))*BTU_per_ktoe</f>
        <v>91416378692697.828</v>
      </c>
      <c r="C14" s="65" cm="1">
        <f t="array" ref="C14">SUMPRODUCT(JRCData*($A14=JRC_EPS_Mapping)*(C$3=JRCYear))*BTU_per_ktoe</f>
        <v>90855551868259.047</v>
      </c>
      <c r="D14" s="65" cm="1">
        <f t="array" ref="D14">SUMPRODUCT(JRCData*($A14=JRC_EPS_Mapping)*(D$3=JRCYear))*BTU_per_ktoe</f>
        <v>90299304833666.344</v>
      </c>
      <c r="E14" s="65" cm="1">
        <f t="array" ref="E14">SUMPRODUCT(JRCData*($A14=JRC_EPS_Mapping)*(E$3=JRCYear))*BTU_per_ktoe</f>
        <v>89790691113674.906</v>
      </c>
      <c r="F14" s="65" cm="1">
        <f t="array" ref="F14">SUMPRODUCT(JRCData*($A14=JRC_EPS_Mapping)*(F$3=JRCYear))*BTU_per_ktoe</f>
        <v>89220318675383.031</v>
      </c>
      <c r="G14" s="65" cm="1">
        <f t="array" ref="G14">SUMPRODUCT(JRCData*($A14=JRC_EPS_Mapping)*(G$3=JRCYear))*BTU_per_ktoe</f>
        <v>88799271761467.953</v>
      </c>
      <c r="H14" s="65" cm="1">
        <f t="array" ref="H14">SUMPRODUCT(JRCData*($A14=JRC_EPS_Mapping)*(H$3=JRCYear))*BTU_per_ktoe</f>
        <v>88430946276160.578</v>
      </c>
      <c r="I14" s="65" cm="1">
        <f t="array" ref="I14">SUMPRODUCT(JRCData*($A14=JRC_EPS_Mapping)*(I$3=JRCYear))*BTU_per_ktoe</f>
        <v>88419581817641.219</v>
      </c>
      <c r="J14" s="65" cm="1">
        <f t="array" ref="J14">SUMPRODUCT(JRCData*($A14=JRC_EPS_Mapping)*(J$3=JRCYear))*BTU_per_ktoe</f>
        <v>88784608604229.297</v>
      </c>
      <c r="K14" s="65" cm="1">
        <f t="array" ref="K14">SUMPRODUCT(JRCData*($A14=JRC_EPS_Mapping)*(K$3=JRCYear))*BTU_per_ktoe</f>
        <v>89543507774264.844</v>
      </c>
      <c r="L14" s="65" cm="1">
        <f t="array" ref="L14">SUMPRODUCT(JRCData*($A14=JRC_EPS_Mapping)*(L$3=JRCYear))*BTU_per_ktoe</f>
        <v>90625893311046.781</v>
      </c>
      <c r="M14" s="65" cm="1">
        <f t="array" ref="M14">SUMPRODUCT(JRCData*($A14=JRC_EPS_Mapping)*(M$3=JRCYear))*BTU_per_ktoe</f>
        <v>92103183068063.219</v>
      </c>
      <c r="N14" s="65" cm="1">
        <f t="array" ref="N14">SUMPRODUCT(JRCData*($A14=JRC_EPS_Mapping)*(N$3=JRCYear))*BTU_per_ktoe</f>
        <v>93839353002995.094</v>
      </c>
      <c r="O14" s="65" cm="1">
        <f t="array" ref="O14">SUMPRODUCT(JRCData*($A14=JRC_EPS_Mapping)*(O$3=JRCYear))*BTU_per_ktoe</f>
        <v>95794156407320.922</v>
      </c>
      <c r="P14" s="65" cm="1">
        <f t="array" ref="P14">SUMPRODUCT(JRCData*($A14=JRC_EPS_Mapping)*(P$3=JRCYear))*BTU_per_ktoe</f>
        <v>97048108850766.75</v>
      </c>
      <c r="Q14" s="65" cm="1">
        <f t="array" ref="Q14">SUMPRODUCT(JRCData*($A14=JRC_EPS_Mapping)*(Q$3=JRCYear))*BTU_per_ktoe</f>
        <v>98310178943598.25</v>
      </c>
      <c r="R14" s="65" cm="1">
        <f t="array" ref="R14">SUMPRODUCT(JRCData*($A14=JRC_EPS_Mapping)*(R$3=JRCYear))*BTU_per_ktoe</f>
        <v>99566952542669.406</v>
      </c>
      <c r="S14" s="65" cm="1">
        <f t="array" ref="S14">SUMPRODUCT(JRCData*($A14=JRC_EPS_Mapping)*(S$3=JRCYear))*BTU_per_ktoe</f>
        <v>100818983134959.05</v>
      </c>
      <c r="T14" s="65" cm="1">
        <f t="array" ref="T14">SUMPRODUCT(JRCData*($A14=JRC_EPS_Mapping)*(T$3=JRCYear))*BTU_per_ktoe</f>
        <v>102092064855923.45</v>
      </c>
      <c r="U14" s="65" cm="1">
        <f t="array" ref="U14">SUMPRODUCT(JRCData*($A14=JRC_EPS_Mapping)*(U$3=JRCYear))*BTU_per_ktoe</f>
        <v>103387388907560.03</v>
      </c>
      <c r="V14" s="65" cm="1">
        <f t="array" ref="V14">SUMPRODUCT(JRCData*($A14=JRC_EPS_Mapping)*(V$3=JRCYear))*BTU_per_ktoe</f>
        <v>104737705880897.08</v>
      </c>
      <c r="W14" s="65" cm="1">
        <f t="array" ref="W14">SUMPRODUCT(JRCData*($A14=JRC_EPS_Mapping)*(W$3=JRCYear))*BTU_per_ktoe</f>
        <v>106164602932427.28</v>
      </c>
      <c r="X14" s="65" cm="1">
        <f t="array" ref="X14">SUMPRODUCT(JRCData*($A14=JRC_EPS_Mapping)*(X$3=JRCYear))*BTU_per_ktoe</f>
        <v>107673709242401.89</v>
      </c>
      <c r="Y14" s="65" cm="1">
        <f t="array" ref="Y14">SUMPRODUCT(JRCData*($A14=JRC_EPS_Mapping)*(Y$3=JRCYear))*BTU_per_ktoe</f>
        <v>109303355306999.23</v>
      </c>
      <c r="Z14" s="65" cm="1">
        <f t="array" ref="Z14">SUMPRODUCT(JRCData*($A14=JRC_EPS_Mapping)*(Z$3=JRCYear))*BTU_per_ktoe</f>
        <v>111091808230247</v>
      </c>
      <c r="AA14" s="65" cm="1">
        <f t="array" ref="AA14">SUMPRODUCT(JRCData*($A14=JRC_EPS_Mapping)*(AA$3=JRCYear))*BTU_per_ktoe</f>
        <v>112988569531927.19</v>
      </c>
      <c r="AB14" s="65" cm="1">
        <f t="array" ref="AB14">SUMPRODUCT(JRCData*($A14=JRC_EPS_Mapping)*(AB$3=JRCYear))*BTU_per_ktoe</f>
        <v>115023773848935.08</v>
      </c>
      <c r="AC14" s="65" cm="1">
        <f t="array" ref="AC14">SUMPRODUCT(JRCData*($A14=JRC_EPS_Mapping)*(AC$3=JRCYear))*BTU_per_ktoe</f>
        <v>117170524432204.2</v>
      </c>
      <c r="AD14" s="65" cm="1">
        <f t="array" ref="AD14">SUMPRODUCT(JRCData*($A14=JRC_EPS_Mapping)*(AD$3=JRCYear))*BTU_per_ktoe</f>
        <v>119491876002526.27</v>
      </c>
      <c r="AE14" s="65" cm="1">
        <f t="array" ref="AE14">SUMPRODUCT(JRCData*($A14=JRC_EPS_Mapping)*(AE$3=JRCYear))*BTU_per_ktoe</f>
        <v>121939582947399.3</v>
      </c>
      <c r="AF14" s="65" cm="1">
        <f t="array" ref="AF14">SUMPRODUCT(JRCData*($A14=JRC_EPS_Mapping)*(AF$3=JRCYear))*BTU_per_ktoe</f>
        <v>124530525736157.88</v>
      </c>
      <c r="AG14" s="65" cm="1">
        <f t="array" ref="AG14">SUMPRODUCT(JRCData*($A14=JRC_EPS_Mapping)*(AG$3=JRCYear))*BTU_per_ktoe</f>
        <v>127265766589839.17</v>
      </c>
      <c r="AH14" s="65" cm="1">
        <f t="array" ref="AH14">SUMPRODUCT(JRCData*($A14=JRC_EPS_Mapping)*(AH$3=JRCYear))*BTU_per_ktoe</f>
        <v>130179157877519.61</v>
      </c>
      <c r="AI14" s="65" cm="1">
        <f t="array" ref="AI14">SUMPRODUCT(JRCData*($A14=JRC_EPS_Mapping)*(AI$3=JRCYear))*BTU_per_ktoe</f>
        <v>133266340167849.92</v>
      </c>
    </row>
    <row r="15" spans="1:35" x14ac:dyDescent="0.35">
      <c r="A15" s="51" t="s">
        <v>25</v>
      </c>
      <c r="B15" s="65" cm="1">
        <f t="array" ref="B15">SUMPRODUCT(JRCData*($A15=JRC_EPS_Mapping)*(B$3=JRCYear))*BTU_per_ktoe</f>
        <v>481473022565162.38</v>
      </c>
      <c r="C15" s="65" cm="1">
        <f t="array" ref="C15">SUMPRODUCT(JRCData*($A15=JRC_EPS_Mapping)*(C$3=JRCYear))*BTU_per_ktoe</f>
        <v>495693721540604.06</v>
      </c>
      <c r="D15" s="65" cm="1">
        <f t="array" ref="D15">SUMPRODUCT(JRCData*($A15=JRC_EPS_Mapping)*(D$3=JRCYear))*BTU_per_ktoe</f>
        <v>509590073140658.56</v>
      </c>
      <c r="E15" s="65" cm="1">
        <f t="array" ref="E15">SUMPRODUCT(JRCData*($A15=JRC_EPS_Mapping)*(E$3=JRCYear))*BTU_per_ktoe</f>
        <v>520617123174989.13</v>
      </c>
      <c r="F15" s="65" cm="1">
        <f t="array" ref="F15">SUMPRODUCT(JRCData*($A15=JRC_EPS_Mapping)*(F$3=JRCYear))*BTU_per_ktoe</f>
        <v>526351262537043</v>
      </c>
      <c r="G15" s="65" cm="1">
        <f t="array" ref="G15">SUMPRODUCT(JRCData*($A15=JRC_EPS_Mapping)*(G$3=JRCYear))*BTU_per_ktoe</f>
        <v>530955431207766.13</v>
      </c>
      <c r="H15" s="65" cm="1">
        <f t="array" ref="H15">SUMPRODUCT(JRCData*($A15=JRC_EPS_Mapping)*(H$3=JRCYear))*BTU_per_ktoe</f>
        <v>530603801275950.81</v>
      </c>
      <c r="I15" s="65" cm="1">
        <f t="array" ref="I15">SUMPRODUCT(JRCData*($A15=JRC_EPS_Mapping)*(I$3=JRCYear))*BTU_per_ktoe</f>
        <v>528393081299659.06</v>
      </c>
      <c r="J15" s="65" cm="1">
        <f t="array" ref="J15">SUMPRODUCT(JRCData*($A15=JRC_EPS_Mapping)*(J$3=JRCYear))*BTU_per_ktoe</f>
        <v>526518014769182.75</v>
      </c>
      <c r="K15" s="65" cm="1">
        <f t="array" ref="K15">SUMPRODUCT(JRCData*($A15=JRC_EPS_Mapping)*(K$3=JRCYear))*BTU_per_ktoe</f>
        <v>525540076855580.44</v>
      </c>
      <c r="L15" s="65" cm="1">
        <f t="array" ref="L15">SUMPRODUCT(JRCData*($A15=JRC_EPS_Mapping)*(L$3=JRCYear))*BTU_per_ktoe</f>
        <v>524515143810340.56</v>
      </c>
      <c r="M15" s="65" cm="1">
        <f t="array" ref="M15">SUMPRODUCT(JRCData*($A15=JRC_EPS_Mapping)*(M$3=JRCYear))*BTU_per_ktoe</f>
        <v>524489361879695.25</v>
      </c>
      <c r="N15" s="65" cm="1">
        <f t="array" ref="N15">SUMPRODUCT(JRCData*($A15=JRC_EPS_Mapping)*(N$3=JRCYear))*BTU_per_ktoe</f>
        <v>524937708215316.5</v>
      </c>
      <c r="O15" s="65" cm="1">
        <f t="array" ref="O15">SUMPRODUCT(JRCData*($A15=JRC_EPS_Mapping)*(O$3=JRCYear))*BTU_per_ktoe</f>
        <v>525382882844720.44</v>
      </c>
      <c r="P15" s="65" cm="1">
        <f t="array" ref="P15">SUMPRODUCT(JRCData*($A15=JRC_EPS_Mapping)*(P$3=JRCYear))*BTU_per_ktoe</f>
        <v>524585023078681.06</v>
      </c>
      <c r="Q15" s="65" cm="1">
        <f t="array" ref="Q15">SUMPRODUCT(JRCData*($A15=JRC_EPS_Mapping)*(Q$3=JRCYear))*BTU_per_ktoe</f>
        <v>523552310697325.31</v>
      </c>
      <c r="R15" s="65" cm="1">
        <f t="array" ref="R15">SUMPRODUCT(JRCData*($A15=JRC_EPS_Mapping)*(R$3=JRCYear))*BTU_per_ktoe</f>
        <v>521694690792675.81</v>
      </c>
      <c r="S15" s="65" cm="1">
        <f t="array" ref="S15">SUMPRODUCT(JRCData*($A15=JRC_EPS_Mapping)*(S$3=JRCYear))*BTU_per_ktoe</f>
        <v>519557319632458.31</v>
      </c>
      <c r="T15" s="65" cm="1">
        <f t="array" ref="T15">SUMPRODUCT(JRCData*($A15=JRC_EPS_Mapping)*(T$3=JRCYear))*BTU_per_ktoe</f>
        <v>516977846328561.88</v>
      </c>
      <c r="U15" s="65" cm="1">
        <f t="array" ref="U15">SUMPRODUCT(JRCData*($A15=JRC_EPS_Mapping)*(U$3=JRCYear))*BTU_per_ktoe</f>
        <v>514109107893894.5</v>
      </c>
      <c r="V15" s="65" cm="1">
        <f t="array" ref="V15">SUMPRODUCT(JRCData*($A15=JRC_EPS_Mapping)*(V$3=JRCYear))*BTU_per_ktoe</f>
        <v>510713324452287.38</v>
      </c>
      <c r="W15" s="65" cm="1">
        <f t="array" ref="W15">SUMPRODUCT(JRCData*($A15=JRC_EPS_Mapping)*(W$3=JRCYear))*BTU_per_ktoe</f>
        <v>506887820248804.63</v>
      </c>
      <c r="X15" s="65" cm="1">
        <f t="array" ref="X15">SUMPRODUCT(JRCData*($A15=JRC_EPS_Mapping)*(X$3=JRCYear))*BTU_per_ktoe</f>
        <v>502640365104870.25</v>
      </c>
      <c r="Y15" s="65" cm="1">
        <f t="array" ref="Y15">SUMPRODUCT(JRCData*($A15=JRC_EPS_Mapping)*(Y$3=JRCYear))*BTU_per_ktoe</f>
        <v>498111996760019.19</v>
      </c>
      <c r="Z15" s="65" cm="1">
        <f t="array" ref="Z15">SUMPRODUCT(JRCData*($A15=JRC_EPS_Mapping)*(Z$3=JRCYear))*BTU_per_ktoe</f>
        <v>493591625525344.94</v>
      </c>
      <c r="AA15" s="65" cm="1">
        <f t="array" ref="AA15">SUMPRODUCT(JRCData*($A15=JRC_EPS_Mapping)*(AA$3=JRCYear))*BTU_per_ktoe</f>
        <v>488944285196249.38</v>
      </c>
      <c r="AB15" s="65" cm="1">
        <f t="array" ref="AB15">SUMPRODUCT(JRCData*($A15=JRC_EPS_Mapping)*(AB$3=JRCYear))*BTU_per_ktoe</f>
        <v>484117385505435.5</v>
      </c>
      <c r="AC15" s="65" cm="1">
        <f t="array" ref="AC15">SUMPRODUCT(JRCData*($A15=JRC_EPS_Mapping)*(AC$3=JRCYear))*BTU_per_ktoe</f>
        <v>479239096822146.25</v>
      </c>
      <c r="AD15" s="65" cm="1">
        <f t="array" ref="AD15">SUMPRODUCT(JRCData*($A15=JRC_EPS_Mapping)*(AD$3=JRCYear))*BTU_per_ktoe</f>
        <v>474316601174879.56</v>
      </c>
      <c r="AE15" s="65" cm="1">
        <f t="array" ref="AE15">SUMPRODUCT(JRCData*($A15=JRC_EPS_Mapping)*(AE$3=JRCYear))*BTU_per_ktoe</f>
        <v>469389314291488.63</v>
      </c>
      <c r="AF15" s="65" cm="1">
        <f t="array" ref="AF15">SUMPRODUCT(JRCData*($A15=JRC_EPS_Mapping)*(AF$3=JRCYear))*BTU_per_ktoe</f>
        <v>464394724768423.56</v>
      </c>
      <c r="AG15" s="65" cm="1">
        <f t="array" ref="AG15">SUMPRODUCT(JRCData*($A15=JRC_EPS_Mapping)*(AG$3=JRCYear))*BTU_per_ktoe</f>
        <v>459352131324848.63</v>
      </c>
      <c r="AH15" s="65" cm="1">
        <f t="array" ref="AH15">SUMPRODUCT(JRCData*($A15=JRC_EPS_Mapping)*(AH$3=JRCYear))*BTU_per_ktoe</f>
        <v>454131931984675.06</v>
      </c>
      <c r="AI15" s="65" cm="1">
        <f t="array" ref="AI15">SUMPRODUCT(JRCData*($A15=JRC_EPS_Mapping)*(AI$3=JRCYear))*BTU_per_ktoe</f>
        <v>448894415446085.44</v>
      </c>
    </row>
    <row r="16" spans="1:35" x14ac:dyDescent="0.35">
      <c r="A16" s="51" t="s">
        <v>14</v>
      </c>
      <c r="B16" s="65" cm="1">
        <f t="array" ref="B16">SUMPRODUCT(JRCData*($A16=JRC_EPS_Mapping)*(B$3=JRCYear))*BTU_per_ktoe</f>
        <v>1804714150968476.8</v>
      </c>
      <c r="C16" s="65" cm="1">
        <f t="array" ref="C16">SUMPRODUCT(JRCData*($A16=JRC_EPS_Mapping)*(C$3=JRCYear))*BTU_per_ktoe</f>
        <v>1867168274809765.5</v>
      </c>
      <c r="D16" s="65" cm="1">
        <f t="array" ref="D16">SUMPRODUCT(JRCData*($A16=JRC_EPS_Mapping)*(D$3=JRCYear))*BTU_per_ktoe</f>
        <v>1923611829068702.5</v>
      </c>
      <c r="E16" s="65" cm="1">
        <f t="array" ref="E16">SUMPRODUCT(JRCData*($A16=JRC_EPS_Mapping)*(E$3=JRCYear))*BTU_per_ktoe</f>
        <v>1972346932398093</v>
      </c>
      <c r="F16" s="65" cm="1">
        <f t="array" ref="F16">SUMPRODUCT(JRCData*($A16=JRC_EPS_Mapping)*(F$3=JRCYear))*BTU_per_ktoe</f>
        <v>2020274979530583</v>
      </c>
      <c r="G16" s="65" cm="1">
        <f t="array" ref="G16">SUMPRODUCT(JRCData*($A16=JRC_EPS_Mapping)*(G$3=JRCYear))*BTU_per_ktoe</f>
        <v>2061507580464198.8</v>
      </c>
      <c r="H16" s="65" cm="1">
        <f t="array" ref="H16">SUMPRODUCT(JRCData*($A16=JRC_EPS_Mapping)*(H$3=JRCYear))*BTU_per_ktoe</f>
        <v>2096964855839163.8</v>
      </c>
      <c r="I16" s="65" cm="1">
        <f t="array" ref="I16">SUMPRODUCT(JRCData*($A16=JRC_EPS_Mapping)*(I$3=JRCYear))*BTU_per_ktoe</f>
        <v>2123183256529762</v>
      </c>
      <c r="J16" s="65" cm="1">
        <f t="array" ref="J16">SUMPRODUCT(JRCData*($A16=JRC_EPS_Mapping)*(J$3=JRCYear))*BTU_per_ktoe</f>
        <v>2149439579871495.3</v>
      </c>
      <c r="K16" s="65" cm="1">
        <f t="array" ref="K16">SUMPRODUCT(JRCData*($A16=JRC_EPS_Mapping)*(K$3=JRCYear))*BTU_per_ktoe</f>
        <v>2176484932428597.5</v>
      </c>
      <c r="L16" s="65" cm="1">
        <f t="array" ref="L16">SUMPRODUCT(JRCData*($A16=JRC_EPS_Mapping)*(L$3=JRCYear))*BTU_per_ktoe</f>
        <v>2206117353582341</v>
      </c>
      <c r="M16" s="65" cm="1">
        <f t="array" ref="M16">SUMPRODUCT(JRCData*($A16=JRC_EPS_Mapping)*(M$3=JRCYear))*BTU_per_ktoe</f>
        <v>2240163197560695</v>
      </c>
      <c r="N16" s="65" cm="1">
        <f t="array" ref="N16">SUMPRODUCT(JRCData*($A16=JRC_EPS_Mapping)*(N$3=JRCYear))*BTU_per_ktoe</f>
        <v>2270701751370045</v>
      </c>
      <c r="O16" s="65" cm="1">
        <f t="array" ref="O16">SUMPRODUCT(JRCData*($A16=JRC_EPS_Mapping)*(O$3=JRCYear))*BTU_per_ktoe</f>
        <v>2299945479168820</v>
      </c>
      <c r="P16" s="65" cm="1">
        <f t="array" ref="P16">SUMPRODUCT(JRCData*($A16=JRC_EPS_Mapping)*(P$3=JRCYear))*BTU_per_ktoe</f>
        <v>2331728399182989</v>
      </c>
      <c r="Q16" s="65" cm="1">
        <f t="array" ref="Q16">SUMPRODUCT(JRCData*($A16=JRC_EPS_Mapping)*(Q$3=JRCYear))*BTU_per_ktoe</f>
        <v>2358563964906033</v>
      </c>
      <c r="R16" s="65" cm="1">
        <f t="array" ref="R16">SUMPRODUCT(JRCData*($A16=JRC_EPS_Mapping)*(R$3=JRCYear))*BTU_per_ktoe</f>
        <v>2382853123871259.5</v>
      </c>
      <c r="S16" s="65" cm="1">
        <f t="array" ref="S16">SUMPRODUCT(JRCData*($A16=JRC_EPS_Mapping)*(S$3=JRCYear))*BTU_per_ktoe</f>
        <v>2403107295213661.5</v>
      </c>
      <c r="T16" s="65" cm="1">
        <f t="array" ref="T16">SUMPRODUCT(JRCData*($A16=JRC_EPS_Mapping)*(T$3=JRCYear))*BTU_per_ktoe</f>
        <v>2421880060316818</v>
      </c>
      <c r="U16" s="65" cm="1">
        <f t="array" ref="U16">SUMPRODUCT(JRCData*($A16=JRC_EPS_Mapping)*(U$3=JRCYear))*BTU_per_ktoe</f>
        <v>2442295970493854</v>
      </c>
      <c r="V16" s="65" cm="1">
        <f t="array" ref="V16">SUMPRODUCT(JRCData*($A16=JRC_EPS_Mapping)*(V$3=JRCYear))*BTU_per_ktoe</f>
        <v>2458085551019873</v>
      </c>
      <c r="W16" s="65" cm="1">
        <f t="array" ref="W16">SUMPRODUCT(JRCData*($A16=JRC_EPS_Mapping)*(W$3=JRCYear))*BTU_per_ktoe</f>
        <v>2477021933988829</v>
      </c>
      <c r="X16" s="65" cm="1">
        <f t="array" ref="X16">SUMPRODUCT(JRCData*($A16=JRC_EPS_Mapping)*(X$3=JRCYear))*BTU_per_ktoe</f>
        <v>2491265787646831</v>
      </c>
      <c r="Y16" s="65" cm="1">
        <f t="array" ref="Y16">SUMPRODUCT(JRCData*($A16=JRC_EPS_Mapping)*(Y$3=JRCYear))*BTU_per_ktoe</f>
        <v>2506084427463436</v>
      </c>
      <c r="Z16" s="65" cm="1">
        <f t="array" ref="Z16">SUMPRODUCT(JRCData*($A16=JRC_EPS_Mapping)*(Z$3=JRCYear))*BTU_per_ktoe</f>
        <v>2522816246869031</v>
      </c>
      <c r="AA16" s="65" cm="1">
        <f t="array" ref="AA16">SUMPRODUCT(JRCData*($A16=JRC_EPS_Mapping)*(AA$3=JRCYear))*BTU_per_ktoe</f>
        <v>2537695690603378.5</v>
      </c>
      <c r="AB16" s="65" cm="1">
        <f t="array" ref="AB16">SUMPRODUCT(JRCData*($A16=JRC_EPS_Mapping)*(AB$3=JRCYear))*BTU_per_ktoe</f>
        <v>2550702276491590.5</v>
      </c>
      <c r="AC16" s="65" cm="1">
        <f t="array" ref="AC16">SUMPRODUCT(JRCData*($A16=JRC_EPS_Mapping)*(AC$3=JRCYear))*BTU_per_ktoe</f>
        <v>2559921042127309.5</v>
      </c>
      <c r="AD16" s="65" cm="1">
        <f t="array" ref="AD16">SUMPRODUCT(JRCData*($A16=JRC_EPS_Mapping)*(AD$3=JRCYear))*BTU_per_ktoe</f>
        <v>2572754026337483</v>
      </c>
      <c r="AE16" s="65" cm="1">
        <f t="array" ref="AE16">SUMPRODUCT(JRCData*($A16=JRC_EPS_Mapping)*(AE$3=JRCYear))*BTU_per_ktoe</f>
        <v>2581044117542802</v>
      </c>
      <c r="AF16" s="65" cm="1">
        <f t="array" ref="AF16">SUMPRODUCT(JRCData*($A16=JRC_EPS_Mapping)*(AF$3=JRCYear))*BTU_per_ktoe</f>
        <v>2575869023588717.5</v>
      </c>
      <c r="AG16" s="65" cm="1">
        <f t="array" ref="AG16">SUMPRODUCT(JRCData*($A16=JRC_EPS_Mapping)*(AG$3=JRCYear))*BTU_per_ktoe</f>
        <v>2577398319089083.5</v>
      </c>
      <c r="AH16" s="65" cm="1">
        <f t="array" ref="AH16">SUMPRODUCT(JRCData*($A16=JRC_EPS_Mapping)*(AH$3=JRCYear))*BTU_per_ktoe</f>
        <v>2562741006866315.5</v>
      </c>
      <c r="AI16" s="65" cm="1">
        <f t="array" ref="AI16">SUMPRODUCT(JRCData*($A16=JRC_EPS_Mapping)*(AI$3=JRCYear))*BTU_per_ktoe</f>
        <v>2541504508691037</v>
      </c>
    </row>
    <row r="17" spans="1:35" x14ac:dyDescent="0.35">
      <c r="A17" s="51" t="s">
        <v>26</v>
      </c>
      <c r="B17" s="65" cm="1">
        <f t="array" ref="B17">SUMPRODUCT(JRCData*($A17=JRC_EPS_Mapping)*(B$3=JRCYear))*BTU_per_ktoe</f>
        <v>1857355928821595.5</v>
      </c>
      <c r="C17" s="65" cm="1">
        <f t="array" ref="C17">SUMPRODUCT(JRCData*($A17=JRC_EPS_Mapping)*(C$3=JRCYear))*BTU_per_ktoe</f>
        <v>1873659832555944</v>
      </c>
      <c r="D17" s="65" cm="1">
        <f t="array" ref="D17">SUMPRODUCT(JRCData*($A17=JRC_EPS_Mapping)*(D$3=JRCYear))*BTU_per_ktoe</f>
        <v>1855273269465037.3</v>
      </c>
      <c r="E17" s="65" cm="1">
        <f t="array" ref="E17">SUMPRODUCT(JRCData*($A17=JRC_EPS_Mapping)*(E$3=JRCYear))*BTU_per_ktoe</f>
        <v>1858004384141470.8</v>
      </c>
      <c r="F17" s="65" cm="1">
        <f t="array" ref="F17">SUMPRODUCT(JRCData*($A17=JRC_EPS_Mapping)*(F$3=JRCYear))*BTU_per_ktoe</f>
        <v>1894199821584434.5</v>
      </c>
      <c r="G17" s="65" cm="1">
        <f t="array" ref="G17">SUMPRODUCT(JRCData*($A17=JRC_EPS_Mapping)*(G$3=JRCYear))*BTU_per_ktoe</f>
        <v>1936684640207770</v>
      </c>
      <c r="H17" s="65" cm="1">
        <f t="array" ref="H17">SUMPRODUCT(JRCData*($A17=JRC_EPS_Mapping)*(H$3=JRCYear))*BTU_per_ktoe</f>
        <v>1953579264677565.3</v>
      </c>
      <c r="I17" s="65" cm="1">
        <f t="array" ref="I17">SUMPRODUCT(JRCData*($A17=JRC_EPS_Mapping)*(I$3=JRCYear))*BTU_per_ktoe</f>
        <v>1990857997007137</v>
      </c>
      <c r="J17" s="65" cm="1">
        <f t="array" ref="J17">SUMPRODUCT(JRCData*($A17=JRC_EPS_Mapping)*(J$3=JRCYear))*BTU_per_ktoe</f>
        <v>2016584758152476.5</v>
      </c>
      <c r="K17" s="65" cm="1">
        <f t="array" ref="K17">SUMPRODUCT(JRCData*($A17=JRC_EPS_Mapping)*(K$3=JRCYear))*BTU_per_ktoe</f>
        <v>2021240269739146.8</v>
      </c>
      <c r="L17" s="65" cm="1">
        <f t="array" ref="L17">SUMPRODUCT(JRCData*($A17=JRC_EPS_Mapping)*(L$3=JRCYear))*BTU_per_ktoe</f>
        <v>2044507566730604.8</v>
      </c>
      <c r="M17" s="65" cm="1">
        <f t="array" ref="M17">SUMPRODUCT(JRCData*($A17=JRC_EPS_Mapping)*(M$3=JRCYear))*BTU_per_ktoe</f>
        <v>2087306866473572.3</v>
      </c>
      <c r="N17" s="65" cm="1">
        <f t="array" ref="N17">SUMPRODUCT(JRCData*($A17=JRC_EPS_Mapping)*(N$3=JRCYear))*BTU_per_ktoe</f>
        <v>2078887499091157</v>
      </c>
      <c r="O17" s="65" cm="1">
        <f t="array" ref="O17">SUMPRODUCT(JRCData*($A17=JRC_EPS_Mapping)*(O$3=JRCYear))*BTU_per_ktoe</f>
        <v>2103076390803352.8</v>
      </c>
      <c r="P17" s="65" cm="1">
        <f t="array" ref="P17">SUMPRODUCT(JRCData*($A17=JRC_EPS_Mapping)*(P$3=JRCYear))*BTU_per_ktoe</f>
        <v>2133982892525782</v>
      </c>
      <c r="Q17" s="65" cm="1">
        <f t="array" ref="Q17">SUMPRODUCT(JRCData*($A17=JRC_EPS_Mapping)*(Q$3=JRCYear))*BTU_per_ktoe</f>
        <v>2165924243893262.5</v>
      </c>
      <c r="R17" s="65" cm="1">
        <f t="array" ref="R17">SUMPRODUCT(JRCData*($A17=JRC_EPS_Mapping)*(R$3=JRCYear))*BTU_per_ktoe</f>
        <v>2199433322521501</v>
      </c>
      <c r="S17" s="65" cm="1">
        <f t="array" ref="S17">SUMPRODUCT(JRCData*($A17=JRC_EPS_Mapping)*(S$3=JRCYear))*BTU_per_ktoe</f>
        <v>2218745470171891.3</v>
      </c>
      <c r="T17" s="65" cm="1">
        <f t="array" ref="T17">SUMPRODUCT(JRCData*($A17=JRC_EPS_Mapping)*(T$3=JRCYear))*BTU_per_ktoe</f>
        <v>2242092275115460.3</v>
      </c>
      <c r="U17" s="65" cm="1">
        <f t="array" ref="U17">SUMPRODUCT(JRCData*($A17=JRC_EPS_Mapping)*(U$3=JRCYear))*BTU_per_ktoe</f>
        <v>2249160679579685.5</v>
      </c>
      <c r="V17" s="65" cm="1">
        <f t="array" ref="V17">SUMPRODUCT(JRCData*($A17=JRC_EPS_Mapping)*(V$3=JRCYear))*BTU_per_ktoe</f>
        <v>2269100159619842.5</v>
      </c>
      <c r="W17" s="65" cm="1">
        <f t="array" ref="W17">SUMPRODUCT(JRCData*($A17=JRC_EPS_Mapping)*(W$3=JRCYear))*BTU_per_ktoe</f>
        <v>2285080596754609.5</v>
      </c>
      <c r="X17" s="65" cm="1">
        <f t="array" ref="X17">SUMPRODUCT(JRCData*($A17=JRC_EPS_Mapping)*(X$3=JRCYear))*BTU_per_ktoe</f>
        <v>2296773369717509</v>
      </c>
      <c r="Y17" s="65" cm="1">
        <f t="array" ref="Y17">SUMPRODUCT(JRCData*($A17=JRC_EPS_Mapping)*(Y$3=JRCYear))*BTU_per_ktoe</f>
        <v>2315799599550037</v>
      </c>
      <c r="Z17" s="65" cm="1">
        <f t="array" ref="Z17">SUMPRODUCT(JRCData*($A17=JRC_EPS_Mapping)*(Z$3=JRCYear))*BTU_per_ktoe</f>
        <v>2340034119415216.5</v>
      </c>
      <c r="AA17" s="65" cm="1">
        <f t="array" ref="AA17">SUMPRODUCT(JRCData*($A17=JRC_EPS_Mapping)*(AA$3=JRCYear))*BTU_per_ktoe</f>
        <v>2364194339112193.5</v>
      </c>
      <c r="AB17" s="65" cm="1">
        <f t="array" ref="AB17">SUMPRODUCT(JRCData*($A17=JRC_EPS_Mapping)*(AB$3=JRCYear))*BTU_per_ktoe</f>
        <v>2389670823313023.5</v>
      </c>
      <c r="AC17" s="65" cm="1">
        <f t="array" ref="AC17">SUMPRODUCT(JRCData*($A17=JRC_EPS_Mapping)*(AC$3=JRCYear))*BTU_per_ktoe</f>
        <v>2404786674730393</v>
      </c>
      <c r="AD17" s="65" cm="1">
        <f t="array" ref="AD17">SUMPRODUCT(JRCData*($A17=JRC_EPS_Mapping)*(AD$3=JRCYear))*BTU_per_ktoe</f>
        <v>2417843423204913.5</v>
      </c>
      <c r="AE17" s="65" cm="1">
        <f t="array" ref="AE17">SUMPRODUCT(JRCData*($A17=JRC_EPS_Mapping)*(AE$3=JRCYear))*BTU_per_ktoe</f>
        <v>2432706637103406</v>
      </c>
      <c r="AF17" s="65" cm="1">
        <f t="array" ref="AF17">SUMPRODUCT(JRCData*($A17=JRC_EPS_Mapping)*(AF$3=JRCYear))*BTU_per_ktoe</f>
        <v>2463595092713479.5</v>
      </c>
      <c r="AG17" s="65" cm="1">
        <f t="array" ref="AG17">SUMPRODUCT(JRCData*($A17=JRC_EPS_Mapping)*(AG$3=JRCYear))*BTU_per_ktoe</f>
        <v>2490423575059963.5</v>
      </c>
      <c r="AH17" s="65" cm="1">
        <f t="array" ref="AH17">SUMPRODUCT(JRCData*($A17=JRC_EPS_Mapping)*(AH$3=JRCYear))*BTU_per_ktoe</f>
        <v>2508371875025317</v>
      </c>
      <c r="AI17" s="65" cm="1">
        <f t="array" ref="AI17">SUMPRODUCT(JRCData*($A17=JRC_EPS_Mapping)*(AI$3=JRCYear))*BTU_per_ktoe</f>
        <v>2534223737052789</v>
      </c>
    </row>
    <row r="18" spans="1:35" x14ac:dyDescent="0.35">
      <c r="A18" s="51" t="s">
        <v>27</v>
      </c>
      <c r="B18" s="68">
        <f>About!$C$81</f>
        <v>0</v>
      </c>
      <c r="C18" s="68">
        <f>About!$C$81</f>
        <v>0</v>
      </c>
      <c r="D18" s="68">
        <f>About!$C$81</f>
        <v>0</v>
      </c>
      <c r="E18" s="68">
        <f>About!$C$81</f>
        <v>0</v>
      </c>
      <c r="F18" s="68">
        <f>About!$C$81</f>
        <v>0</v>
      </c>
      <c r="G18" s="68">
        <f>About!$C$81</f>
        <v>0</v>
      </c>
      <c r="H18" s="68">
        <f>About!$C$81</f>
        <v>0</v>
      </c>
      <c r="I18" s="68">
        <f>About!$C$81</f>
        <v>0</v>
      </c>
      <c r="J18" s="68">
        <f>About!$C$81</f>
        <v>0</v>
      </c>
      <c r="K18" s="68">
        <f>About!$C$81</f>
        <v>0</v>
      </c>
      <c r="L18" s="68">
        <f>About!$C$81</f>
        <v>0</v>
      </c>
      <c r="M18" s="68">
        <f>About!$C$81</f>
        <v>0</v>
      </c>
      <c r="N18" s="68">
        <f>About!$C$81</f>
        <v>0</v>
      </c>
      <c r="O18" s="68">
        <f>About!$C$81</f>
        <v>0</v>
      </c>
      <c r="P18" s="68">
        <f>About!$C$81</f>
        <v>0</v>
      </c>
      <c r="Q18" s="68">
        <f>About!$C$81</f>
        <v>0</v>
      </c>
      <c r="R18" s="68">
        <f>About!$C$81</f>
        <v>0</v>
      </c>
      <c r="S18" s="68">
        <f>About!$C$81</f>
        <v>0</v>
      </c>
      <c r="T18" s="68">
        <f>About!$C$81</f>
        <v>0</v>
      </c>
      <c r="U18" s="68">
        <f>About!$C$81</f>
        <v>0</v>
      </c>
      <c r="V18" s="68">
        <f>About!$C$81</f>
        <v>0</v>
      </c>
      <c r="W18" s="68">
        <f>About!$C$81</f>
        <v>0</v>
      </c>
      <c r="X18" s="68">
        <f>About!$C$81</f>
        <v>0</v>
      </c>
      <c r="Y18" s="68">
        <f>About!$C$81</f>
        <v>0</v>
      </c>
      <c r="Z18" s="68">
        <f>About!$C$81</f>
        <v>0</v>
      </c>
      <c r="AA18" s="68">
        <f>About!$C$81</f>
        <v>0</v>
      </c>
      <c r="AB18" s="68">
        <f>About!$C$81</f>
        <v>0</v>
      </c>
      <c r="AC18" s="68">
        <f>About!$C$81</f>
        <v>0</v>
      </c>
      <c r="AD18" s="68">
        <f>About!$C$81</f>
        <v>0</v>
      </c>
      <c r="AE18" s="68">
        <f>About!$C$81</f>
        <v>0</v>
      </c>
      <c r="AF18" s="68">
        <f>About!$C$81</f>
        <v>0</v>
      </c>
      <c r="AG18" s="68">
        <f>About!$C$81</f>
        <v>0</v>
      </c>
      <c r="AH18" s="68">
        <f>About!$C$81</f>
        <v>0</v>
      </c>
      <c r="AI18" s="68">
        <f>About!$C$81</f>
        <v>0</v>
      </c>
    </row>
    <row r="19" spans="1:35" x14ac:dyDescent="0.35">
      <c r="A19" s="51" t="s">
        <v>28</v>
      </c>
      <c r="B19" s="65" cm="1">
        <f t="array" ref="B19">SUMPRODUCT(JRCData*($A19=JRC_EPS_Mapping)*(B$3=JRCYear))*BTU_per_ktoe</f>
        <v>168032570026991.53</v>
      </c>
      <c r="C19" s="65" cm="1">
        <f t="array" ref="C19">SUMPRODUCT(JRCData*($A19=JRC_EPS_Mapping)*(C$3=JRCYear))*BTU_per_ktoe</f>
        <v>165553875177825.44</v>
      </c>
      <c r="D19" s="65" cm="1">
        <f t="array" ref="D19">SUMPRODUCT(JRCData*($A19=JRC_EPS_Mapping)*(D$3=JRCYear))*BTU_per_ktoe</f>
        <v>163983727732030.13</v>
      </c>
      <c r="E19" s="65" cm="1">
        <f t="array" ref="E19">SUMPRODUCT(JRCData*($A19=JRC_EPS_Mapping)*(E$3=JRCYear))*BTU_per_ktoe</f>
        <v>161575919287552.09</v>
      </c>
      <c r="F19" s="65" cm="1">
        <f t="array" ref="F19">SUMPRODUCT(JRCData*($A19=JRC_EPS_Mapping)*(F$3=JRCYear))*BTU_per_ktoe</f>
        <v>161502327848409.5</v>
      </c>
      <c r="G19" s="65" cm="1">
        <f t="array" ref="G19">SUMPRODUCT(JRCData*($A19=JRC_EPS_Mapping)*(G$3=JRCYear))*BTU_per_ktoe</f>
        <v>154117852787530.97</v>
      </c>
      <c r="H19" s="65" cm="1">
        <f t="array" ref="H19">SUMPRODUCT(JRCData*($A19=JRC_EPS_Mapping)*(H$3=JRCYear))*BTU_per_ktoe</f>
        <v>146877931910837.66</v>
      </c>
      <c r="I19" s="65" cm="1">
        <f t="array" ref="I19">SUMPRODUCT(JRCData*($A19=JRC_EPS_Mapping)*(I$3=JRCYear))*BTU_per_ktoe</f>
        <v>137964078362393.03</v>
      </c>
      <c r="J19" s="65" cm="1">
        <f t="array" ref="J19">SUMPRODUCT(JRCData*($A19=JRC_EPS_Mapping)*(J$3=JRCYear))*BTU_per_ktoe</f>
        <v>131805110773263.42</v>
      </c>
      <c r="K19" s="65" cm="1">
        <f t="array" ref="K19">SUMPRODUCT(JRCData*($A19=JRC_EPS_Mapping)*(K$3=JRCYear))*BTU_per_ktoe</f>
        <v>119988155200490.53</v>
      </c>
      <c r="L19" s="65" cm="1">
        <f t="array" ref="L19">SUMPRODUCT(JRCData*($A19=JRC_EPS_Mapping)*(L$3=JRCYear))*BTU_per_ktoe</f>
        <v>111650239255543.05</v>
      </c>
      <c r="M19" s="65" cm="1">
        <f t="array" ref="M19">SUMPRODUCT(JRCData*($A19=JRC_EPS_Mapping)*(M$3=JRCYear))*BTU_per_ktoe</f>
        <v>107262230296135.59</v>
      </c>
      <c r="N19" s="65" cm="1">
        <f t="array" ref="N19">SUMPRODUCT(JRCData*($A19=JRC_EPS_Mapping)*(N$3=JRCYear))*BTU_per_ktoe</f>
        <v>103878489750467.25</v>
      </c>
      <c r="O19" s="65" cm="1">
        <f t="array" ref="O19">SUMPRODUCT(JRCData*($A19=JRC_EPS_Mapping)*(O$3=JRCYear))*BTU_per_ktoe</f>
        <v>99856860480758.484</v>
      </c>
      <c r="P19" s="65" cm="1">
        <f t="array" ref="P19">SUMPRODUCT(JRCData*($A19=JRC_EPS_Mapping)*(P$3=JRCYear))*BTU_per_ktoe</f>
        <v>97591274259281.844</v>
      </c>
      <c r="Q19" s="65" cm="1">
        <f t="array" ref="Q19">SUMPRODUCT(JRCData*($A19=JRC_EPS_Mapping)*(Q$3=JRCYear))*BTU_per_ktoe</f>
        <v>92694070784160.297</v>
      </c>
      <c r="R19" s="65" cm="1">
        <f t="array" ref="R19">SUMPRODUCT(JRCData*($A19=JRC_EPS_Mapping)*(R$3=JRCYear))*BTU_per_ktoe</f>
        <v>86350813549166.969</v>
      </c>
      <c r="S19" s="65" cm="1">
        <f t="array" ref="S19">SUMPRODUCT(JRCData*($A19=JRC_EPS_Mapping)*(S$3=JRCYear))*BTU_per_ktoe</f>
        <v>80609211666150.297</v>
      </c>
      <c r="T19" s="65" cm="1">
        <f t="array" ref="T19">SUMPRODUCT(JRCData*($A19=JRC_EPS_Mapping)*(T$3=JRCYear))*BTU_per_ktoe</f>
        <v>76627379530499.938</v>
      </c>
      <c r="U19" s="65" cm="1">
        <f t="array" ref="U19">SUMPRODUCT(JRCData*($A19=JRC_EPS_Mapping)*(U$3=JRCYear))*BTU_per_ktoe</f>
        <v>74092213870613.266</v>
      </c>
      <c r="V19" s="65" cm="1">
        <f t="array" ref="V19">SUMPRODUCT(JRCData*($A19=JRC_EPS_Mapping)*(V$3=JRCYear))*BTU_per_ktoe</f>
        <v>69272636618697.781</v>
      </c>
      <c r="W19" s="65" cm="1">
        <f t="array" ref="W19">SUMPRODUCT(JRCData*($A19=JRC_EPS_Mapping)*(W$3=JRCYear))*BTU_per_ktoe</f>
        <v>66984898655784.063</v>
      </c>
      <c r="X19" s="65" cm="1">
        <f t="array" ref="X19">SUMPRODUCT(JRCData*($A19=JRC_EPS_Mapping)*(X$3=JRCYear))*BTU_per_ktoe</f>
        <v>63400090910509.93</v>
      </c>
      <c r="Y19" s="65" cm="1">
        <f t="array" ref="Y19">SUMPRODUCT(JRCData*($A19=JRC_EPS_Mapping)*(Y$3=JRCYear))*BTU_per_ktoe</f>
        <v>60222660289162.977</v>
      </c>
      <c r="Z19" s="65" cm="1">
        <f t="array" ref="Z19">SUMPRODUCT(JRCData*($A19=JRC_EPS_Mapping)*(Z$3=JRCYear))*BTU_per_ktoe</f>
        <v>56684613292218.859</v>
      </c>
      <c r="AA19" s="65" cm="1">
        <f t="array" ref="AA19">SUMPRODUCT(JRCData*($A19=JRC_EPS_Mapping)*(AA$3=JRCYear))*BTU_per_ktoe</f>
        <v>51763811210632.844</v>
      </c>
      <c r="AB19" s="65" cm="1">
        <f t="array" ref="AB19">SUMPRODUCT(JRCData*($A19=JRC_EPS_Mapping)*(AB$3=JRCYear))*BTU_per_ktoe</f>
        <v>48089873145371.422</v>
      </c>
      <c r="AC19" s="65" cm="1">
        <f t="array" ref="AC19">SUMPRODUCT(JRCData*($A19=JRC_EPS_Mapping)*(AC$3=JRCYear))*BTU_per_ktoe</f>
        <v>43211847274686.43</v>
      </c>
      <c r="AD19" s="65" cm="1">
        <f t="array" ref="AD19">SUMPRODUCT(JRCData*($A19=JRC_EPS_Mapping)*(AD$3=JRCYear))*BTU_per_ktoe</f>
        <v>41171742903903.047</v>
      </c>
      <c r="AE19" s="65" cm="1">
        <f t="array" ref="AE19">SUMPRODUCT(JRCData*($A19=JRC_EPS_Mapping)*(AE$3=JRCYear))*BTU_per_ktoe</f>
        <v>39497663556358.875</v>
      </c>
      <c r="AF19" s="65" cm="1">
        <f t="array" ref="AF19">SUMPRODUCT(JRCData*($A19=JRC_EPS_Mapping)*(AF$3=JRCYear))*BTU_per_ktoe</f>
        <v>32925995426789.555</v>
      </c>
      <c r="AG19" s="65" cm="1">
        <f t="array" ref="AG19">SUMPRODUCT(JRCData*($A19=JRC_EPS_Mapping)*(AG$3=JRCYear))*BTU_per_ktoe</f>
        <v>30268429244285.324</v>
      </c>
      <c r="AH19" s="65" cm="1">
        <f t="array" ref="AH19">SUMPRODUCT(JRCData*($A19=JRC_EPS_Mapping)*(AH$3=JRCYear))*BTU_per_ktoe</f>
        <v>28356052376158.332</v>
      </c>
      <c r="AI19" s="65" cm="1">
        <f t="array" ref="AI19">SUMPRODUCT(JRCData*($A19=JRC_EPS_Mapping)*(AI$3=JRCYear))*BTU_per_ktoe</f>
        <v>24048515563381.246</v>
      </c>
    </row>
    <row r="20" spans="1:35" x14ac:dyDescent="0.35">
      <c r="A20" s="51" t="s">
        <v>15</v>
      </c>
      <c r="B20" s="65" cm="1">
        <f t="array" ref="B20">SUMPRODUCT(JRCData*($A20=JRC_EPS_Mapping)*(B$3=JRCYear))*BTU_per_ktoe</f>
        <v>262291179185.21075</v>
      </c>
      <c r="C20" s="65" cm="1">
        <f t="array" ref="C20">SUMPRODUCT(JRCData*($A20=JRC_EPS_Mapping)*(C$3=JRCYear))*BTU_per_ktoe</f>
        <v>261539252633.86093</v>
      </c>
      <c r="D20" s="65" cm="1">
        <f t="array" ref="D20">SUMPRODUCT(JRCData*($A20=JRC_EPS_Mapping)*(D$3=JRCYear))*BTU_per_ktoe</f>
        <v>258282119062.61646</v>
      </c>
      <c r="E20" s="65" cm="1">
        <f t="array" ref="E20">SUMPRODUCT(JRCData*($A20=JRC_EPS_Mapping)*(E$3=JRCYear))*BTU_per_ktoe</f>
        <v>260230174221.75894</v>
      </c>
      <c r="F20" s="65" cm="1">
        <f t="array" ref="F20">SUMPRODUCT(JRCData*($A20=JRC_EPS_Mapping)*(F$3=JRCYear))*BTU_per_ktoe</f>
        <v>206808018615.63208</v>
      </c>
      <c r="G20" s="65" cm="1">
        <f t="array" ref="G20">SUMPRODUCT(JRCData*($A20=JRC_EPS_Mapping)*(G$3=JRCYear))*BTU_per_ktoe</f>
        <v>144569235881.17181</v>
      </c>
      <c r="H20" s="65" cm="1">
        <f t="array" ref="H20">SUMPRODUCT(JRCData*($A20=JRC_EPS_Mapping)*(H$3=JRCYear))*BTU_per_ktoe</f>
        <v>82761660631.198227</v>
      </c>
      <c r="I20" s="65" cm="1">
        <f t="array" ref="I20">SUMPRODUCT(JRCData*($A20=JRC_EPS_Mapping)*(I$3=JRCYear))*BTU_per_ktoe</f>
        <v>82464236959.055252</v>
      </c>
      <c r="J20" s="65" cm="1">
        <f t="array" ref="J20">SUMPRODUCT(JRCData*($A20=JRC_EPS_Mapping)*(J$3=JRCYear))*BTU_per_ktoe</f>
        <v>82477246326.76828</v>
      </c>
      <c r="K20" s="65" cm="1">
        <f t="array" ref="K20">SUMPRODUCT(JRCData*($A20=JRC_EPS_Mapping)*(K$3=JRCYear))*BTU_per_ktoe</f>
        <v>82627338214.012253</v>
      </c>
      <c r="L20" s="65" cm="1">
        <f t="array" ref="L20">SUMPRODUCT(JRCData*($A20=JRC_EPS_Mapping)*(L$3=JRCYear))*BTU_per_ktoe</f>
        <v>82812972573.617203</v>
      </c>
      <c r="M20" s="65" cm="1">
        <f t="array" ref="M20">SUMPRODUCT(JRCData*($A20=JRC_EPS_Mapping)*(M$3=JRCYear))*BTU_per_ktoe</f>
        <v>83005216827.61882</v>
      </c>
      <c r="N20" s="65" cm="1">
        <f t="array" ref="N20">SUMPRODUCT(JRCData*($A20=JRC_EPS_Mapping)*(N$3=JRCYear))*BTU_per_ktoe</f>
        <v>53178127973.520615</v>
      </c>
      <c r="O20" s="65" cm="1">
        <f t="array" ref="O20">SUMPRODUCT(JRCData*($A20=JRC_EPS_Mapping)*(O$3=JRCYear))*BTU_per_ktoe</f>
        <v>53081673204.807236</v>
      </c>
      <c r="P20" s="65" cm="1">
        <f t="array" ref="P20">SUMPRODUCT(JRCData*($A20=JRC_EPS_Mapping)*(P$3=JRCYear))*BTU_per_ktoe</f>
        <v>24003474197.520359</v>
      </c>
      <c r="Q20" s="65" cm="1">
        <f t="array" ref="Q20">SUMPRODUCT(JRCData*($A20=JRC_EPS_Mapping)*(Q$3=JRCYear))*BTU_per_ktoe</f>
        <v>23723711391.231953</v>
      </c>
      <c r="R20" s="65" cm="1">
        <f t="array" ref="R20">SUMPRODUCT(JRCData*($A20=JRC_EPS_Mapping)*(R$3=JRCYear))*BTU_per_ktoe</f>
        <v>23483169886.620468</v>
      </c>
      <c r="S20" s="65" cm="1">
        <f t="array" ref="S20">SUMPRODUCT(JRCData*($A20=JRC_EPS_Mapping)*(S$3=JRCYear))*BTU_per_ktoe</f>
        <v>23140517051.682602</v>
      </c>
      <c r="T20" s="65" cm="1">
        <f t="array" ref="T20">SUMPRODUCT(JRCData*($A20=JRC_EPS_Mapping)*(T$3=JRCYear))*BTU_per_ktoe</f>
        <v>22892138473.472046</v>
      </c>
      <c r="U20" s="65" cm="1">
        <f t="array" ref="U20">SUMPRODUCT(JRCData*($A20=JRC_EPS_Mapping)*(U$3=JRCYear))*BTU_per_ktoe</f>
        <v>22741043244.242813</v>
      </c>
      <c r="V20" s="65" cm="1">
        <f t="array" ref="V20">SUMPRODUCT(JRCData*($A20=JRC_EPS_Mapping)*(V$3=JRCYear))*BTU_per_ktoe</f>
        <v>22498965609.81406</v>
      </c>
      <c r="W20" s="65" cm="1">
        <f t="array" ref="W20">SUMPRODUCT(JRCData*($A20=JRC_EPS_Mapping)*(W$3=JRCYear))*BTU_per_ktoe</f>
        <v>22312719985.578548</v>
      </c>
      <c r="X20" s="65" cm="1">
        <f t="array" ref="X20">SUMPRODUCT(JRCData*($A20=JRC_EPS_Mapping)*(X$3=JRCYear))*BTU_per_ktoe</f>
        <v>22175845940.230862</v>
      </c>
      <c r="Y20" s="65" cm="1">
        <f t="array" ref="Y20">SUMPRODUCT(JRCData*($A20=JRC_EPS_Mapping)*(Y$3=JRCYear))*BTU_per_ktoe</f>
        <v>22063538763.776421</v>
      </c>
      <c r="Z20" s="65" cm="1">
        <f t="array" ref="Z20">SUMPRODUCT(JRCData*($A20=JRC_EPS_Mapping)*(Z$3=JRCYear))*BTU_per_ktoe</f>
        <v>12881217390.398104</v>
      </c>
      <c r="AA20" s="65" cm="1">
        <f t="array" ref="AA20">SUMPRODUCT(JRCData*($A20=JRC_EPS_Mapping)*(AA$3=JRCYear))*BTU_per_ktoe</f>
        <v>7754541598.8940401</v>
      </c>
      <c r="AB20" s="65" cm="1">
        <f t="array" ref="AB20">SUMPRODUCT(JRCData*($A20=JRC_EPS_Mapping)*(AB$3=JRCYear))*BTU_per_ktoe</f>
        <v>3712025026.9597039</v>
      </c>
      <c r="AC20" s="65" cm="1">
        <f t="array" ref="AC20">SUMPRODUCT(JRCData*($A20=JRC_EPS_Mapping)*(AC$3=JRCYear))*BTU_per_ktoe</f>
        <v>3512933485.4752293</v>
      </c>
      <c r="AD20" s="65" cm="1">
        <f t="array" ref="AD20">SUMPRODUCT(JRCData*($A20=JRC_EPS_Mapping)*(AD$3=JRCYear))*BTU_per_ktoe</f>
        <v>3290886070.1907048</v>
      </c>
      <c r="AE20" s="65" cm="1">
        <f t="array" ref="AE20">SUMPRODUCT(JRCData*($A20=JRC_EPS_Mapping)*(AE$3=JRCYear))*BTU_per_ktoe</f>
        <v>2993674314.8297176</v>
      </c>
      <c r="AF20" s="65" cm="1">
        <f t="array" ref="AF20">SUMPRODUCT(JRCData*($A20=JRC_EPS_Mapping)*(AF$3=JRCYear))*BTU_per_ktoe</f>
        <v>2706301667.0779271</v>
      </c>
      <c r="AG20" s="65" cm="1">
        <f t="array" ref="AG20">SUMPRODUCT(JRCData*($A20=JRC_EPS_Mapping)*(AG$3=JRCYear))*BTU_per_ktoe</f>
        <v>2457910608.2594361</v>
      </c>
      <c r="AH20" s="65" cm="1">
        <f t="array" ref="AH20">SUMPRODUCT(JRCData*($A20=JRC_EPS_Mapping)*(AH$3=JRCYear))*BTU_per_ktoe</f>
        <v>1115021863.478157</v>
      </c>
      <c r="AI20" s="65" cm="1">
        <f t="array" ref="AI20">SUMPRODUCT(JRCData*($A20=JRC_EPS_Mapping)*(AI$3=JRCYear))*BTU_per_ktoe</f>
        <v>1012954328.7336189</v>
      </c>
    </row>
    <row r="21" spans="1:35" x14ac:dyDescent="0.35">
      <c r="A21" s="51" t="s">
        <v>29</v>
      </c>
      <c r="B21" s="65" cm="1">
        <f t="array" ref="B21">SUMPRODUCT(JRCData*($A21=JRC_EPS_Mapping)*(B$3=JRCYear))*BTU_per_ktoe</f>
        <v>226813578080551.41</v>
      </c>
      <c r="C21" s="65" cm="1">
        <f t="array" ref="C21">SUMPRODUCT(JRCData*($A21=JRC_EPS_Mapping)*(C$3=JRCYear))*BTU_per_ktoe</f>
        <v>222021273189389.5</v>
      </c>
      <c r="D21" s="65" cm="1">
        <f t="array" ref="D21">SUMPRODUCT(JRCData*($A21=JRC_EPS_Mapping)*(D$3=JRCYear))*BTU_per_ktoe</f>
        <v>216668921755991.69</v>
      </c>
      <c r="E21" s="65" cm="1">
        <f t="array" ref="E21">SUMPRODUCT(JRCData*($A21=JRC_EPS_Mapping)*(E$3=JRCYear))*BTU_per_ktoe</f>
        <v>212550073045712.38</v>
      </c>
      <c r="F21" s="65" cm="1">
        <f t="array" ref="F21">SUMPRODUCT(JRCData*($A21=JRC_EPS_Mapping)*(F$3=JRCYear))*BTU_per_ktoe</f>
        <v>210554803529706.16</v>
      </c>
      <c r="G21" s="65" cm="1">
        <f t="array" ref="G21">SUMPRODUCT(JRCData*($A21=JRC_EPS_Mapping)*(G$3=JRCYear))*BTU_per_ktoe</f>
        <v>205923579805373.13</v>
      </c>
      <c r="H21" s="65" cm="1">
        <f t="array" ref="H21">SUMPRODUCT(JRCData*($A21=JRC_EPS_Mapping)*(H$3=JRCYear))*BTU_per_ktoe</f>
        <v>196869064937492.97</v>
      </c>
      <c r="I21" s="65" cm="1">
        <f t="array" ref="I21">SUMPRODUCT(JRCData*($A21=JRC_EPS_Mapping)*(I$3=JRCYear))*BTU_per_ktoe</f>
        <v>193102962755656.19</v>
      </c>
      <c r="J21" s="65" cm="1">
        <f t="array" ref="J21">SUMPRODUCT(JRCData*($A21=JRC_EPS_Mapping)*(J$3=JRCYear))*BTU_per_ktoe</f>
        <v>186607593032469.81</v>
      </c>
      <c r="K21" s="65" cm="1">
        <f t="array" ref="K21">SUMPRODUCT(JRCData*($A21=JRC_EPS_Mapping)*(K$3=JRCYear))*BTU_per_ktoe</f>
        <v>180158015145305.63</v>
      </c>
      <c r="L21" s="65" cm="1">
        <f t="array" ref="L21">SUMPRODUCT(JRCData*($A21=JRC_EPS_Mapping)*(L$3=JRCYear))*BTU_per_ktoe</f>
        <v>171101529069383.78</v>
      </c>
      <c r="M21" s="65" cm="1">
        <f t="array" ref="M21">SUMPRODUCT(JRCData*($A21=JRC_EPS_Mapping)*(M$3=JRCYear))*BTU_per_ktoe</f>
        <v>165816439517613.16</v>
      </c>
      <c r="N21" s="65" cm="1">
        <f t="array" ref="N21">SUMPRODUCT(JRCData*($A21=JRC_EPS_Mapping)*(N$3=JRCYear))*BTU_per_ktoe</f>
        <v>162513406677667.81</v>
      </c>
      <c r="O21" s="65" cm="1">
        <f t="array" ref="O21">SUMPRODUCT(JRCData*($A21=JRC_EPS_Mapping)*(O$3=JRCYear))*BTU_per_ktoe</f>
        <v>152981360624845.03</v>
      </c>
      <c r="P21" s="65" cm="1">
        <f t="array" ref="P21">SUMPRODUCT(JRCData*($A21=JRC_EPS_Mapping)*(P$3=JRCYear))*BTU_per_ktoe</f>
        <v>147438148852171.53</v>
      </c>
      <c r="Q21" s="65" cm="1">
        <f t="array" ref="Q21">SUMPRODUCT(JRCData*($A21=JRC_EPS_Mapping)*(Q$3=JRCYear))*BTU_per_ktoe</f>
        <v>139694395476940.17</v>
      </c>
      <c r="R21" s="65" cm="1">
        <f t="array" ref="R21">SUMPRODUCT(JRCData*($A21=JRC_EPS_Mapping)*(R$3=JRCYear))*BTU_per_ktoe</f>
        <v>132069286120364.05</v>
      </c>
      <c r="S21" s="65" cm="1">
        <f t="array" ref="S21">SUMPRODUCT(JRCData*($A21=JRC_EPS_Mapping)*(S$3=JRCYear))*BTU_per_ktoe</f>
        <v>124337374681551.72</v>
      </c>
      <c r="T21" s="65" cm="1">
        <f t="array" ref="T21">SUMPRODUCT(JRCData*($A21=JRC_EPS_Mapping)*(T$3=JRCYear))*BTU_per_ktoe</f>
        <v>118295182520445.52</v>
      </c>
      <c r="U21" s="65" cm="1">
        <f t="array" ref="U21">SUMPRODUCT(JRCData*($A21=JRC_EPS_Mapping)*(U$3=JRCYear))*BTU_per_ktoe</f>
        <v>116876790009756.5</v>
      </c>
      <c r="V21" s="65" cm="1">
        <f t="array" ref="V21">SUMPRODUCT(JRCData*($A21=JRC_EPS_Mapping)*(V$3=JRCYear))*BTU_per_ktoe</f>
        <v>111230709709438.08</v>
      </c>
      <c r="W21" s="65" cm="1">
        <f t="array" ref="W21">SUMPRODUCT(JRCData*($A21=JRC_EPS_Mapping)*(W$3=JRCYear))*BTU_per_ktoe</f>
        <v>108080838667263.56</v>
      </c>
      <c r="X21" s="65" cm="1">
        <f t="array" ref="X21">SUMPRODUCT(JRCData*($A21=JRC_EPS_Mapping)*(X$3=JRCYear))*BTU_per_ktoe</f>
        <v>104965562411957.16</v>
      </c>
      <c r="Y21" s="65" cm="1">
        <f t="array" ref="Y21">SUMPRODUCT(JRCData*($A21=JRC_EPS_Mapping)*(Y$3=JRCYear))*BTU_per_ktoe</f>
        <v>102350409298832.47</v>
      </c>
      <c r="Z21" s="65" cm="1">
        <f t="array" ref="Z21">SUMPRODUCT(JRCData*($A21=JRC_EPS_Mapping)*(Z$3=JRCYear))*BTU_per_ktoe</f>
        <v>99064042532554.469</v>
      </c>
      <c r="AA21" s="65" cm="1">
        <f t="array" ref="AA21">SUMPRODUCT(JRCData*($A21=JRC_EPS_Mapping)*(AA$3=JRCYear))*BTU_per_ktoe</f>
        <v>96340103500941.938</v>
      </c>
      <c r="AB21" s="65" cm="1">
        <f t="array" ref="AB21">SUMPRODUCT(JRCData*($A21=JRC_EPS_Mapping)*(AB$3=JRCYear))*BTU_per_ktoe</f>
        <v>92510412235190.563</v>
      </c>
      <c r="AC21" s="65" cm="1">
        <f t="array" ref="AC21">SUMPRODUCT(JRCData*($A21=JRC_EPS_Mapping)*(AC$3=JRCYear))*BTU_per_ktoe</f>
        <v>90289158919479.625</v>
      </c>
      <c r="AD21" s="65" cm="1">
        <f t="array" ref="AD21">SUMPRODUCT(JRCData*($A21=JRC_EPS_Mapping)*(AD$3=JRCYear))*BTU_per_ktoe</f>
        <v>86847439596724.203</v>
      </c>
      <c r="AE21" s="65" cm="1">
        <f t="array" ref="AE21">SUMPRODUCT(JRCData*($A21=JRC_EPS_Mapping)*(AE$3=JRCYear))*BTU_per_ktoe</f>
        <v>84640634616550.453</v>
      </c>
      <c r="AF21" s="65" cm="1">
        <f t="array" ref="AF21">SUMPRODUCT(JRCData*($A21=JRC_EPS_Mapping)*(AF$3=JRCYear))*BTU_per_ktoe</f>
        <v>81106499687900.484</v>
      </c>
      <c r="AG21" s="65" cm="1">
        <f t="array" ref="AG21">SUMPRODUCT(JRCData*($A21=JRC_EPS_Mapping)*(AG$3=JRCYear))*BTU_per_ktoe</f>
        <v>79368534597659.641</v>
      </c>
      <c r="AH21" s="65" cm="1">
        <f t="array" ref="AH21">SUMPRODUCT(JRCData*($A21=JRC_EPS_Mapping)*(AH$3=JRCYear))*BTU_per_ktoe</f>
        <v>78151543925085.047</v>
      </c>
      <c r="AI21" s="65" cm="1">
        <f t="array" ref="AI21">SUMPRODUCT(JRCData*($A21=JRC_EPS_Mapping)*(AI$3=JRCYear))*BTU_per_ktoe</f>
        <v>76037474336242.844</v>
      </c>
    </row>
    <row r="22" spans="1:35" x14ac:dyDescent="0.35">
      <c r="A22" s="51" t="s">
        <v>16</v>
      </c>
      <c r="B22" s="65" cm="1">
        <f t="array" ref="B22">SUMPRODUCT(JRCData*($A22=JRC_EPS_Mapping)*(B$3=JRCYear))*BTU_per_ktoe</f>
        <v>660543121757927.38</v>
      </c>
      <c r="C22" s="65" cm="1">
        <f t="array" ref="C22">SUMPRODUCT(JRCData*($A22=JRC_EPS_Mapping)*(C$3=JRCYear))*BTU_per_ktoe</f>
        <v>656430023112289.75</v>
      </c>
      <c r="D22" s="65" cm="1">
        <f t="array" ref="D22">SUMPRODUCT(JRCData*($A22=JRC_EPS_Mapping)*(D$3=JRCYear))*BTU_per_ktoe</f>
        <v>652177856174613.63</v>
      </c>
      <c r="E22" s="65" cm="1">
        <f t="array" ref="E22">SUMPRODUCT(JRCData*($A22=JRC_EPS_Mapping)*(E$3=JRCYear))*BTU_per_ktoe</f>
        <v>641401991818623</v>
      </c>
      <c r="F22" s="65" cm="1">
        <f t="array" ref="F22">SUMPRODUCT(JRCData*($A22=JRC_EPS_Mapping)*(F$3=JRCYear))*BTU_per_ktoe</f>
        <v>627403912016052.5</v>
      </c>
      <c r="G22" s="65" cm="1">
        <f t="array" ref="G22">SUMPRODUCT(JRCData*($A22=JRC_EPS_Mapping)*(G$3=JRCYear))*BTU_per_ktoe</f>
        <v>613380032781680.13</v>
      </c>
      <c r="H22" s="65" cm="1">
        <f t="array" ref="H22">SUMPRODUCT(JRCData*($A22=JRC_EPS_Mapping)*(H$3=JRCYear))*BTU_per_ktoe</f>
        <v>581158651699808.38</v>
      </c>
      <c r="I22" s="65" cm="1">
        <f t="array" ref="I22">SUMPRODUCT(JRCData*($A22=JRC_EPS_Mapping)*(I$3=JRCYear))*BTU_per_ktoe</f>
        <v>574670217888982.75</v>
      </c>
      <c r="J22" s="65" cm="1">
        <f t="array" ref="J22">SUMPRODUCT(JRCData*($A22=JRC_EPS_Mapping)*(J$3=JRCYear))*BTU_per_ktoe</f>
        <v>567786898886087.13</v>
      </c>
      <c r="K22" s="65" cm="1">
        <f t="array" ref="K22">SUMPRODUCT(JRCData*($A22=JRC_EPS_Mapping)*(K$3=JRCYear))*BTU_per_ktoe</f>
        <v>563718379889538.25</v>
      </c>
      <c r="L22" s="65" cm="1">
        <f t="array" ref="L22">SUMPRODUCT(JRCData*($A22=JRC_EPS_Mapping)*(L$3=JRCYear))*BTU_per_ktoe</f>
        <v>545979644764544.56</v>
      </c>
      <c r="M22" s="65" cm="1">
        <f t="array" ref="M22">SUMPRODUCT(JRCData*($A22=JRC_EPS_Mapping)*(M$3=JRCYear))*BTU_per_ktoe</f>
        <v>548903058634436.81</v>
      </c>
      <c r="N22" s="65" cm="1">
        <f t="array" ref="N22">SUMPRODUCT(JRCData*($A22=JRC_EPS_Mapping)*(N$3=JRCYear))*BTU_per_ktoe</f>
        <v>545718182373024.94</v>
      </c>
      <c r="O22" s="65" cm="1">
        <f t="array" ref="O22">SUMPRODUCT(JRCData*($A22=JRC_EPS_Mapping)*(O$3=JRCYear))*BTU_per_ktoe</f>
        <v>543467408395142.63</v>
      </c>
      <c r="P22" s="65" cm="1">
        <f t="array" ref="P22">SUMPRODUCT(JRCData*($A22=JRC_EPS_Mapping)*(P$3=JRCYear))*BTU_per_ktoe</f>
        <v>545702578092776.81</v>
      </c>
      <c r="Q22" s="65" cm="1">
        <f t="array" ref="Q22">SUMPRODUCT(JRCData*($A22=JRC_EPS_Mapping)*(Q$3=JRCYear))*BTU_per_ktoe</f>
        <v>542566314030954.25</v>
      </c>
      <c r="R22" s="65" cm="1">
        <f t="array" ref="R22">SUMPRODUCT(JRCData*($A22=JRC_EPS_Mapping)*(R$3=JRCYear))*BTU_per_ktoe</f>
        <v>538252260615977.56</v>
      </c>
      <c r="S22" s="65" cm="1">
        <f t="array" ref="S22">SUMPRODUCT(JRCData*($A22=JRC_EPS_Mapping)*(S$3=JRCYear))*BTU_per_ktoe</f>
        <v>533434789012913.44</v>
      </c>
      <c r="T22" s="65" cm="1">
        <f t="array" ref="T22">SUMPRODUCT(JRCData*($A22=JRC_EPS_Mapping)*(T$3=JRCYear))*BTU_per_ktoe</f>
        <v>527937091431900.88</v>
      </c>
      <c r="U22" s="65" cm="1">
        <f t="array" ref="U22">SUMPRODUCT(JRCData*($A22=JRC_EPS_Mapping)*(U$3=JRCYear))*BTU_per_ktoe</f>
        <v>523051417814755.81</v>
      </c>
      <c r="V22" s="65" cm="1">
        <f t="array" ref="V22">SUMPRODUCT(JRCData*($A22=JRC_EPS_Mapping)*(V$3=JRCYear))*BTU_per_ktoe</f>
        <v>517116121851391.25</v>
      </c>
      <c r="W22" s="65" cm="1">
        <f t="array" ref="W22">SUMPRODUCT(JRCData*($A22=JRC_EPS_Mapping)*(W$3=JRCYear))*BTU_per_ktoe</f>
        <v>511287879199930.31</v>
      </c>
      <c r="X22" s="65" cm="1">
        <f t="array" ref="X22">SUMPRODUCT(JRCData*($A22=JRC_EPS_Mapping)*(X$3=JRCYear))*BTU_per_ktoe</f>
        <v>504878161783678.19</v>
      </c>
      <c r="Y22" s="65" cm="1">
        <f t="array" ref="Y22">SUMPRODUCT(JRCData*($A22=JRC_EPS_Mapping)*(Y$3=JRCYear))*BTU_per_ktoe</f>
        <v>498433737811943.63</v>
      </c>
      <c r="Z22" s="65" cm="1">
        <f t="array" ref="Z22">SUMPRODUCT(JRCData*($A22=JRC_EPS_Mapping)*(Z$3=JRCYear))*BTU_per_ktoe</f>
        <v>492700960031481.13</v>
      </c>
      <c r="AA22" s="65" cm="1">
        <f t="array" ref="AA22">SUMPRODUCT(JRCData*($A22=JRC_EPS_Mapping)*(AA$3=JRCYear))*BTU_per_ktoe</f>
        <v>485992968329002.19</v>
      </c>
      <c r="AB22" s="65" cm="1">
        <f t="array" ref="AB22">SUMPRODUCT(JRCData*($A22=JRC_EPS_Mapping)*(AB$3=JRCYear))*BTU_per_ktoe</f>
        <v>478825301940857.94</v>
      </c>
      <c r="AC22" s="65" cm="1">
        <f t="array" ref="AC22">SUMPRODUCT(JRCData*($A22=JRC_EPS_Mapping)*(AC$3=JRCYear))*BTU_per_ktoe</f>
        <v>471759557783076.31</v>
      </c>
      <c r="AD22" s="65" cm="1">
        <f t="array" ref="AD22">SUMPRODUCT(JRCData*($A22=JRC_EPS_Mapping)*(AD$3=JRCYear))*BTU_per_ktoe</f>
        <v>464863590407367.06</v>
      </c>
      <c r="AE22" s="65" cm="1">
        <f t="array" ref="AE22">SUMPRODUCT(JRCData*($A22=JRC_EPS_Mapping)*(AE$3=JRCYear))*BTU_per_ktoe</f>
        <v>458617313076138.31</v>
      </c>
      <c r="AF22" s="65" cm="1">
        <f t="array" ref="AF22">SUMPRODUCT(JRCData*($A22=JRC_EPS_Mapping)*(AF$3=JRCYear))*BTU_per_ktoe</f>
        <v>451789839953816.44</v>
      </c>
      <c r="AG22" s="65" cm="1">
        <f t="array" ref="AG22">SUMPRODUCT(JRCData*($A22=JRC_EPS_Mapping)*(AG$3=JRCYear))*BTU_per_ktoe</f>
        <v>446064037173135.69</v>
      </c>
      <c r="AH22" s="65" cm="1">
        <f t="array" ref="AH22">SUMPRODUCT(JRCData*($A22=JRC_EPS_Mapping)*(AH$3=JRCYear))*BTU_per_ktoe</f>
        <v>439918244092977.5</v>
      </c>
      <c r="AI22" s="65" cm="1">
        <f t="array" ref="AI22">SUMPRODUCT(JRCData*($A22=JRC_EPS_Mapping)*(AI$3=JRCYear))*BTU_per_ktoe</f>
        <v>433607054480532.06</v>
      </c>
    </row>
    <row r="23" spans="1:35" x14ac:dyDescent="0.35">
      <c r="A23" s="51" t="s">
        <v>30</v>
      </c>
      <c r="B23" s="65" cm="1">
        <f t="array" ref="B23">SUMPRODUCT(JRCData*($A23=JRC_EPS_Mapping)*(B$3=JRCYear))*BTU_per_ktoe</f>
        <v>165595988061511.34</v>
      </c>
      <c r="C23" s="65" cm="1">
        <f t="array" ref="C23">SUMPRODUCT(JRCData*($A23=JRC_EPS_Mapping)*(C$3=JRCYear))*BTU_per_ktoe</f>
        <v>159088523609133.69</v>
      </c>
      <c r="D23" s="65" cm="1">
        <f t="array" ref="D23">SUMPRODUCT(JRCData*($A23=JRC_EPS_Mapping)*(D$3=JRCYear))*BTU_per_ktoe</f>
        <v>156335698597494.16</v>
      </c>
      <c r="E23" s="65" cm="1">
        <f t="array" ref="E23">SUMPRODUCT(JRCData*($A23=JRC_EPS_Mapping)*(E$3=JRCYear))*BTU_per_ktoe</f>
        <v>154518668349143.63</v>
      </c>
      <c r="F23" s="65" cm="1">
        <f t="array" ref="F23">SUMPRODUCT(JRCData*($A23=JRC_EPS_Mapping)*(F$3=JRCYear))*BTU_per_ktoe</f>
        <v>155439805513343.06</v>
      </c>
      <c r="G23" s="65" cm="1">
        <f t="array" ref="G23">SUMPRODUCT(JRCData*($A23=JRC_EPS_Mapping)*(G$3=JRCYear))*BTU_per_ktoe</f>
        <v>154079778158593.22</v>
      </c>
      <c r="H23" s="65" cm="1">
        <f t="array" ref="H23">SUMPRODUCT(JRCData*($A23=JRC_EPS_Mapping)*(H$3=JRCYear))*BTU_per_ktoe</f>
        <v>151391640255101.03</v>
      </c>
      <c r="I23" s="65" cm="1">
        <f t="array" ref="I23">SUMPRODUCT(JRCData*($A23=JRC_EPS_Mapping)*(I$3=JRCYear))*BTU_per_ktoe</f>
        <v>150516746029329.13</v>
      </c>
      <c r="J23" s="65" cm="1">
        <f t="array" ref="J23">SUMPRODUCT(JRCData*($A23=JRC_EPS_Mapping)*(J$3=JRCYear))*BTU_per_ktoe</f>
        <v>150699551550197.09</v>
      </c>
      <c r="K23" s="65" cm="1">
        <f t="array" ref="K23">SUMPRODUCT(JRCData*($A23=JRC_EPS_Mapping)*(K$3=JRCYear))*BTU_per_ktoe</f>
        <v>152134899398055.91</v>
      </c>
      <c r="L23" s="65" cm="1">
        <f t="array" ref="L23">SUMPRODUCT(JRCData*($A23=JRC_EPS_Mapping)*(L$3=JRCYear))*BTU_per_ktoe</f>
        <v>152242530650215.19</v>
      </c>
      <c r="M23" s="65" cm="1">
        <f t="array" ref="M23">SUMPRODUCT(JRCData*($A23=JRC_EPS_Mapping)*(M$3=JRCYear))*BTU_per_ktoe</f>
        <v>153479977919151.72</v>
      </c>
      <c r="N23" s="65" cm="1">
        <f t="array" ref="N23">SUMPRODUCT(JRCData*($A23=JRC_EPS_Mapping)*(N$3=JRCYear))*BTU_per_ktoe</f>
        <v>153529718304060.03</v>
      </c>
      <c r="O23" s="65" cm="1">
        <f t="array" ref="O23">SUMPRODUCT(JRCData*($A23=JRC_EPS_Mapping)*(O$3=JRCYear))*BTU_per_ktoe</f>
        <v>150813556569767.28</v>
      </c>
      <c r="P23" s="65" cm="1">
        <f t="array" ref="P23">SUMPRODUCT(JRCData*($A23=JRC_EPS_Mapping)*(P$3=JRCYear))*BTU_per_ktoe</f>
        <v>150750142650979.81</v>
      </c>
      <c r="Q23" s="65" cm="1">
        <f t="array" ref="Q23">SUMPRODUCT(JRCData*($A23=JRC_EPS_Mapping)*(Q$3=JRCYear))*BTU_per_ktoe</f>
        <v>150645531438076.31</v>
      </c>
      <c r="R23" s="65" cm="1">
        <f t="array" ref="R23">SUMPRODUCT(JRCData*($A23=JRC_EPS_Mapping)*(R$3=JRCYear))*BTU_per_ktoe</f>
        <v>150528646404612.13</v>
      </c>
      <c r="S23" s="65" cm="1">
        <f t="array" ref="S23">SUMPRODUCT(JRCData*($A23=JRC_EPS_Mapping)*(S$3=JRCYear))*BTU_per_ktoe</f>
        <v>149625785746438.28</v>
      </c>
      <c r="T23" s="65" cm="1">
        <f t="array" ref="T23">SUMPRODUCT(JRCData*($A23=JRC_EPS_Mapping)*(T$3=JRCYear))*BTU_per_ktoe</f>
        <v>148909974775824.22</v>
      </c>
      <c r="U23" s="65" cm="1">
        <f t="array" ref="U23">SUMPRODUCT(JRCData*($A23=JRC_EPS_Mapping)*(U$3=JRCYear))*BTU_per_ktoe</f>
        <v>149227030781694.06</v>
      </c>
      <c r="V23" s="65" cm="1">
        <f t="array" ref="V23">SUMPRODUCT(JRCData*($A23=JRC_EPS_Mapping)*(V$3=JRCYear))*BTU_per_ktoe</f>
        <v>149623699033802.78</v>
      </c>
      <c r="W23" s="65" cm="1">
        <f t="array" ref="W23">SUMPRODUCT(JRCData*($A23=JRC_EPS_Mapping)*(W$3=JRCYear))*BTU_per_ktoe</f>
        <v>149159551009053.06</v>
      </c>
      <c r="X23" s="65" cm="1">
        <f t="array" ref="X23">SUMPRODUCT(JRCData*($A23=JRC_EPS_Mapping)*(X$3=JRCYear))*BTU_per_ktoe</f>
        <v>150022394093919.09</v>
      </c>
      <c r="Y23" s="65" cm="1">
        <f t="array" ref="Y23">SUMPRODUCT(JRCData*($A23=JRC_EPS_Mapping)*(Y$3=JRCYear))*BTU_per_ktoe</f>
        <v>151082098726577.41</v>
      </c>
      <c r="Z23" s="65" cm="1">
        <f t="array" ref="Z23">SUMPRODUCT(JRCData*($A23=JRC_EPS_Mapping)*(Z$3=JRCYear))*BTU_per_ktoe</f>
        <v>152466500053207.25</v>
      </c>
      <c r="AA23" s="65" cm="1">
        <f t="array" ref="AA23">SUMPRODUCT(JRCData*($A23=JRC_EPS_Mapping)*(AA$3=JRCYear))*BTU_per_ktoe</f>
        <v>154429207542600.78</v>
      </c>
      <c r="AB23" s="65" cm="1">
        <f t="array" ref="AB23">SUMPRODUCT(JRCData*($A23=JRC_EPS_Mapping)*(AB$3=JRCYear))*BTU_per_ktoe</f>
        <v>154819572198331.72</v>
      </c>
      <c r="AC23" s="65" cm="1">
        <f t="array" ref="AC23">SUMPRODUCT(JRCData*($A23=JRC_EPS_Mapping)*(AC$3=JRCYear))*BTU_per_ktoe</f>
        <v>155165314340929.69</v>
      </c>
      <c r="AD23" s="65" cm="1">
        <f t="array" ref="AD23">SUMPRODUCT(JRCData*($A23=JRC_EPS_Mapping)*(AD$3=JRCYear))*BTU_per_ktoe</f>
        <v>154997420528259.06</v>
      </c>
      <c r="AE23" s="65" cm="1">
        <f t="array" ref="AE23">SUMPRODUCT(JRCData*($A23=JRC_EPS_Mapping)*(AE$3=JRCYear))*BTU_per_ktoe</f>
        <v>154586177756704.63</v>
      </c>
      <c r="AF23" s="65" cm="1">
        <f t="array" ref="AF23">SUMPRODUCT(JRCData*($A23=JRC_EPS_Mapping)*(AF$3=JRCYear))*BTU_per_ktoe</f>
        <v>150351730544154.47</v>
      </c>
      <c r="AG23" s="65" cm="1">
        <f t="array" ref="AG23">SUMPRODUCT(JRCData*($A23=JRC_EPS_Mapping)*(AG$3=JRCYear))*BTU_per_ktoe</f>
        <v>149567995197663.63</v>
      </c>
      <c r="AH23" s="65" cm="1">
        <f t="array" ref="AH23">SUMPRODUCT(JRCData*($A23=JRC_EPS_Mapping)*(AH$3=JRCYear))*BTU_per_ktoe</f>
        <v>147800648154975.66</v>
      </c>
      <c r="AI23" s="65" cm="1">
        <f t="array" ref="AI23">SUMPRODUCT(JRCData*($A23=JRC_EPS_Mapping)*(AI$3=JRCYear))*BTU_per_ktoe</f>
        <v>142784676453844.09</v>
      </c>
    </row>
    <row r="24" spans="1:35" x14ac:dyDescent="0.35">
      <c r="A24" s="51" t="s">
        <v>31</v>
      </c>
      <c r="B24" s="65" cm="1">
        <f t="array" ref="B24">SUMPRODUCT(JRCData*($A24=JRC_EPS_Mapping)*(B$3=JRCYear))*BTU_per_ktoe</f>
        <v>1092197052.5324829</v>
      </c>
      <c r="C24" s="65" cm="1">
        <f t="array" ref="C24">SUMPRODUCT(JRCData*($A24=JRC_EPS_Mapping)*(C$3=JRCYear))*BTU_per_ktoe</f>
        <v>2060073770.1024163</v>
      </c>
      <c r="D24" s="65" cm="1">
        <f t="array" ref="D24">SUMPRODUCT(JRCData*($A24=JRC_EPS_Mapping)*(D$3=JRCYear))*BTU_per_ktoe</f>
        <v>4020808125.6050892</v>
      </c>
      <c r="E24" s="65" cm="1">
        <f t="array" ref="E24">SUMPRODUCT(JRCData*($A24=JRC_EPS_Mapping)*(E$3=JRCYear))*BTU_per_ktoe</f>
        <v>9968570822.3393593</v>
      </c>
      <c r="F24" s="65" cm="1">
        <f t="array" ref="F24">SUMPRODUCT(JRCData*($A24=JRC_EPS_Mapping)*(F$3=JRCYear))*BTU_per_ktoe</f>
        <v>13381341398.533669</v>
      </c>
      <c r="G24" s="65" cm="1">
        <f t="array" ref="G24">SUMPRODUCT(JRCData*($A24=JRC_EPS_Mapping)*(G$3=JRCYear))*BTU_per_ktoe</f>
        <v>14285870906.748632</v>
      </c>
      <c r="H24" s="65" cm="1">
        <f t="array" ref="H24">SUMPRODUCT(JRCData*($A24=JRC_EPS_Mapping)*(H$3=JRCYear))*BTU_per_ktoe</f>
        <v>15031245758.292931</v>
      </c>
      <c r="I24" s="65" cm="1">
        <f t="array" ref="I24">SUMPRODUCT(JRCData*($A24=JRC_EPS_Mapping)*(I$3=JRCYear))*BTU_per_ktoe</f>
        <v>15610716656.655367</v>
      </c>
      <c r="J24" s="65" cm="1">
        <f t="array" ref="J24">SUMPRODUCT(JRCData*($A24=JRC_EPS_Mapping)*(J$3=JRCYear))*BTU_per_ktoe</f>
        <v>15963309684.171541</v>
      </c>
      <c r="K24" s="65" cm="1">
        <f t="array" ref="K24">SUMPRODUCT(JRCData*($A24=JRC_EPS_Mapping)*(K$3=JRCYear))*BTU_per_ktoe</f>
        <v>16101475233.625071</v>
      </c>
      <c r="L24" s="65" cm="1">
        <f t="array" ref="L24">SUMPRODUCT(JRCData*($A24=JRC_EPS_Mapping)*(L$3=JRCYear))*BTU_per_ktoe</f>
        <v>16053365070.036526</v>
      </c>
      <c r="M24" s="65" cm="1">
        <f t="array" ref="M24">SUMPRODUCT(JRCData*($A24=JRC_EPS_Mapping)*(M$3=JRCYear))*BTU_per_ktoe</f>
        <v>15974444855.419291</v>
      </c>
      <c r="N24" s="65" cm="1">
        <f t="array" ref="N24">SUMPRODUCT(JRCData*($A24=JRC_EPS_Mapping)*(N$3=JRCYear))*BTU_per_ktoe</f>
        <v>20618873314.92585</v>
      </c>
      <c r="O24" s="65" cm="1">
        <f t="array" ref="O24">SUMPRODUCT(JRCData*($A24=JRC_EPS_Mapping)*(O$3=JRCYear))*BTU_per_ktoe</f>
        <v>200903561603.54245</v>
      </c>
      <c r="P24" s="65" cm="1">
        <f t="array" ref="P24">SUMPRODUCT(JRCData*($A24=JRC_EPS_Mapping)*(P$3=JRCYear))*BTU_per_ktoe</f>
        <v>774464665268.56433</v>
      </c>
      <c r="Q24" s="65" cm="1">
        <f t="array" ref="Q24">SUMPRODUCT(JRCData*($A24=JRC_EPS_Mapping)*(Q$3=JRCYear))*BTU_per_ktoe</f>
        <v>1837301684220.7883</v>
      </c>
      <c r="R24" s="65" cm="1">
        <f t="array" ref="R24">SUMPRODUCT(JRCData*($A24=JRC_EPS_Mapping)*(R$3=JRCYear))*BTU_per_ktoe</f>
        <v>3491830559057.5815</v>
      </c>
      <c r="S24" s="65" cm="1">
        <f t="array" ref="S24">SUMPRODUCT(JRCData*($A24=JRC_EPS_Mapping)*(S$3=JRCYear))*BTU_per_ktoe</f>
        <v>5811370217063.2979</v>
      </c>
      <c r="T24" s="65" cm="1">
        <f t="array" ref="T24">SUMPRODUCT(JRCData*($A24=JRC_EPS_Mapping)*(T$3=JRCYear))*BTU_per_ktoe</f>
        <v>8871105020317.502</v>
      </c>
      <c r="U24" s="65" cm="1">
        <f t="array" ref="U24">SUMPRODUCT(JRCData*($A24=JRC_EPS_Mapping)*(U$3=JRCYear))*BTU_per_ktoe</f>
        <v>12695539277452.775</v>
      </c>
      <c r="V24" s="65" cm="1">
        <f t="array" ref="V24">SUMPRODUCT(JRCData*($A24=JRC_EPS_Mapping)*(V$3=JRCYear))*BTU_per_ktoe</f>
        <v>17337645933585.781</v>
      </c>
      <c r="W24" s="65" cm="1">
        <f t="array" ref="W24">SUMPRODUCT(JRCData*($A24=JRC_EPS_Mapping)*(W$3=JRCYear))*BTU_per_ktoe</f>
        <v>22704006976711.82</v>
      </c>
      <c r="X24" s="65" cm="1">
        <f t="array" ref="X24">SUMPRODUCT(JRCData*($A24=JRC_EPS_Mapping)*(X$3=JRCYear))*BTU_per_ktoe</f>
        <v>28832269612776.281</v>
      </c>
      <c r="Y24" s="65" cm="1">
        <f t="array" ref="Y24">SUMPRODUCT(JRCData*($A24=JRC_EPS_Mapping)*(Y$3=JRCYear))*BTU_per_ktoe</f>
        <v>35764594058032.5</v>
      </c>
      <c r="Z24" s="65" cm="1">
        <f t="array" ref="Z24">SUMPRODUCT(JRCData*($A24=JRC_EPS_Mapping)*(Z$3=JRCYear))*BTU_per_ktoe</f>
        <v>43553567366595.117</v>
      </c>
      <c r="AA24" s="65" cm="1">
        <f t="array" ref="AA24">SUMPRODUCT(JRCData*($A24=JRC_EPS_Mapping)*(AA$3=JRCYear))*BTU_per_ktoe</f>
        <v>52191062818279.75</v>
      </c>
      <c r="AB24" s="65" cm="1">
        <f t="array" ref="AB24">SUMPRODUCT(JRCData*($A24=JRC_EPS_Mapping)*(AB$3=JRCYear))*BTU_per_ktoe</f>
        <v>61577450050107.711</v>
      </c>
      <c r="AC24" s="65" cm="1">
        <f t="array" ref="AC24">SUMPRODUCT(JRCData*($A24=JRC_EPS_Mapping)*(AC$3=JRCYear))*BTU_per_ktoe</f>
        <v>71787996342949.078</v>
      </c>
      <c r="AD24" s="65" cm="1">
        <f t="array" ref="AD24">SUMPRODUCT(JRCData*($A24=JRC_EPS_Mapping)*(AD$3=JRCYear))*BTU_per_ktoe</f>
        <v>82728702082868.531</v>
      </c>
      <c r="AE24" s="65" cm="1">
        <f t="array" ref="AE24">SUMPRODUCT(JRCData*($A24=JRC_EPS_Mapping)*(AE$3=JRCYear))*BTU_per_ktoe</f>
        <v>94402228604854.047</v>
      </c>
      <c r="AF24" s="65" cm="1">
        <f t="array" ref="AF24">SUMPRODUCT(JRCData*($A24=JRC_EPS_Mapping)*(AF$3=JRCYear))*BTU_per_ktoe</f>
        <v>107036524167940.53</v>
      </c>
      <c r="AG24" s="65" cm="1">
        <f t="array" ref="AG24">SUMPRODUCT(JRCData*($A24=JRC_EPS_Mapping)*(AG$3=JRCYear))*BTU_per_ktoe</f>
        <v>120184049379001.03</v>
      </c>
      <c r="AH24" s="65" cm="1">
        <f t="array" ref="AH24">SUMPRODUCT(JRCData*($A24=JRC_EPS_Mapping)*(AH$3=JRCYear))*BTU_per_ktoe</f>
        <v>135815071406919.03</v>
      </c>
      <c r="AI24" s="65" cm="1">
        <f t="array" ref="AI24">SUMPRODUCT(JRCData*($A24=JRC_EPS_Mapping)*(AI$3=JRCYear))*BTU_per_ktoe</f>
        <v>150389857986969.38</v>
      </c>
    </row>
    <row r="26" spans="1:35" x14ac:dyDescent="0.35">
      <c r="A26" s="1" t="s">
        <v>374</v>
      </c>
    </row>
    <row r="27" spans="1:35" x14ac:dyDescent="0.35">
      <c r="B27" s="51">
        <v>2017</v>
      </c>
      <c r="C27" s="51">
        <v>2018</v>
      </c>
      <c r="D27" s="51">
        <v>2019</v>
      </c>
      <c r="E27" s="51">
        <v>2020</v>
      </c>
      <c r="F27" s="51">
        <v>2021</v>
      </c>
      <c r="G27" s="51">
        <v>2022</v>
      </c>
      <c r="H27" s="51">
        <v>2023</v>
      </c>
      <c r="I27" s="51">
        <v>2024</v>
      </c>
      <c r="J27" s="51">
        <v>2025</v>
      </c>
      <c r="K27" s="51">
        <v>2026</v>
      </c>
      <c r="L27" s="51">
        <v>2027</v>
      </c>
      <c r="M27" s="51">
        <v>2028</v>
      </c>
      <c r="N27" s="51">
        <v>2029</v>
      </c>
      <c r="O27" s="51">
        <v>2030</v>
      </c>
      <c r="P27" s="51">
        <v>2031</v>
      </c>
      <c r="Q27" s="51">
        <v>2032</v>
      </c>
      <c r="R27" s="51">
        <v>2033</v>
      </c>
      <c r="S27" s="51">
        <v>2034</v>
      </c>
      <c r="T27" s="51">
        <v>2035</v>
      </c>
      <c r="U27" s="51">
        <v>2036</v>
      </c>
      <c r="V27" s="51">
        <v>2037</v>
      </c>
      <c r="W27" s="51">
        <v>2038</v>
      </c>
      <c r="X27" s="51">
        <v>2039</v>
      </c>
      <c r="Y27" s="51">
        <v>2040</v>
      </c>
      <c r="Z27" s="51">
        <v>2041</v>
      </c>
      <c r="AA27" s="51">
        <v>2042</v>
      </c>
      <c r="AB27" s="51">
        <v>2043</v>
      </c>
      <c r="AC27" s="51">
        <v>2044</v>
      </c>
      <c r="AD27" s="51">
        <v>2045</v>
      </c>
      <c r="AE27" s="51">
        <v>2046</v>
      </c>
      <c r="AF27" s="51">
        <v>2047</v>
      </c>
      <c r="AG27" s="51">
        <v>2048</v>
      </c>
      <c r="AH27" s="51">
        <v>2049</v>
      </c>
      <c r="AI27" s="51">
        <v>2050</v>
      </c>
    </row>
    <row r="28" spans="1:35" x14ac:dyDescent="0.35">
      <c r="A28" s="51" t="s">
        <v>17</v>
      </c>
      <c r="B28" s="67"/>
      <c r="C28" s="66">
        <f>IFERROR((C4-B4)/B4,0)</f>
        <v>-1.6426942026577813E-3</v>
      </c>
      <c r="D28" s="66">
        <f t="shared" ref="D28:AI36" si="0">IFERROR((D4-C4)/C4,0)</f>
        <v>-7.5968702507438418E-4</v>
      </c>
      <c r="E28" s="66">
        <f t="shared" si="0"/>
        <v>3.5854988054229886E-3</v>
      </c>
      <c r="F28" s="66">
        <f t="shared" si="0"/>
        <v>7.5560764708286661E-3</v>
      </c>
      <c r="G28" s="66">
        <f t="shared" si="0"/>
        <v>9.4096565553304975E-3</v>
      </c>
      <c r="H28" s="66">
        <f t="shared" si="0"/>
        <v>3.5928807397825691E-3</v>
      </c>
      <c r="I28" s="66">
        <f t="shared" si="0"/>
        <v>6.4142466524226872E-3</v>
      </c>
      <c r="J28" s="66">
        <f t="shared" si="0"/>
        <v>6.491907874724835E-3</v>
      </c>
      <c r="K28" s="66">
        <f t="shared" si="0"/>
        <v>7.9663656371845269E-3</v>
      </c>
      <c r="L28" s="66">
        <f t="shared" si="0"/>
        <v>6.8213722040609513E-3</v>
      </c>
      <c r="M28" s="66">
        <f t="shared" si="0"/>
        <v>8.0627286210903613E-3</v>
      </c>
      <c r="N28" s="66">
        <f t="shared" si="0"/>
        <v>6.3597361856780237E-3</v>
      </c>
      <c r="O28" s="66">
        <f t="shared" si="0"/>
        <v>4.070080585455208E-3</v>
      </c>
      <c r="P28" s="66">
        <f t="shared" si="0"/>
        <v>2.1079725833985999E-3</v>
      </c>
      <c r="Q28" s="66">
        <f t="shared" si="0"/>
        <v>7.314604273680545E-3</v>
      </c>
      <c r="R28" s="66">
        <f t="shared" si="0"/>
        <v>4.6623522329968855E-3</v>
      </c>
      <c r="S28" s="66">
        <f t="shared" si="0"/>
        <v>2.5742455689920832E-3</v>
      </c>
      <c r="T28" s="66">
        <f t="shared" si="0"/>
        <v>4.6846318055123806E-3</v>
      </c>
      <c r="U28" s="66">
        <f t="shared" si="0"/>
        <v>5.9266588578748098E-3</v>
      </c>
      <c r="V28" s="66">
        <f t="shared" si="0"/>
        <v>6.9919794442298219E-3</v>
      </c>
      <c r="W28" s="66">
        <f t="shared" si="0"/>
        <v>7.4184671327454212E-3</v>
      </c>
      <c r="X28" s="66">
        <f t="shared" si="0"/>
        <v>7.6382102167081196E-3</v>
      </c>
      <c r="Y28" s="66">
        <f t="shared" si="0"/>
        <v>8.5667118414158253E-3</v>
      </c>
      <c r="Z28" s="66">
        <f t="shared" si="0"/>
        <v>9.9700975905808956E-3</v>
      </c>
      <c r="AA28" s="66">
        <f t="shared" si="0"/>
        <v>8.9696425904903596E-3</v>
      </c>
      <c r="AB28" s="66">
        <f t="shared" si="0"/>
        <v>7.7394505438630589E-3</v>
      </c>
      <c r="AC28" s="66">
        <f t="shared" si="0"/>
        <v>7.9987903410203426E-3</v>
      </c>
      <c r="AD28" s="66">
        <f t="shared" si="0"/>
        <v>7.5421911791796921E-3</v>
      </c>
      <c r="AE28" s="66">
        <f t="shared" si="0"/>
        <v>8.7570496379614053E-3</v>
      </c>
      <c r="AF28" s="66">
        <f t="shared" si="0"/>
        <v>8.7335760638980724E-3</v>
      </c>
      <c r="AG28" s="66">
        <f t="shared" si="0"/>
        <v>6.9304595162313128E-3</v>
      </c>
      <c r="AH28" s="66">
        <f t="shared" si="0"/>
        <v>8.2203157827695876E-3</v>
      </c>
      <c r="AI28" s="66">
        <f t="shared" si="0"/>
        <v>7.8228482453481917E-3</v>
      </c>
    </row>
    <row r="29" spans="1:35" x14ac:dyDescent="0.35">
      <c r="A29" s="51" t="s">
        <v>18</v>
      </c>
      <c r="B29" s="67"/>
      <c r="C29" s="66">
        <f t="shared" ref="C29:R48" si="1">IFERROR((C5-B5)/B5,0)</f>
        <v>-4.6499607640863222E-2</v>
      </c>
      <c r="D29" s="66">
        <f t="shared" si="1"/>
        <v>-9.5367389636525583E-3</v>
      </c>
      <c r="E29" s="66">
        <f t="shared" si="1"/>
        <v>-2.0521925668411298E-2</v>
      </c>
      <c r="F29" s="66">
        <f t="shared" si="1"/>
        <v>-1.220844105186744E-2</v>
      </c>
      <c r="G29" s="66">
        <f t="shared" si="1"/>
        <v>-2.0627539253826002E-2</v>
      </c>
      <c r="H29" s="66">
        <f t="shared" si="1"/>
        <v>-2.2836600378588846E-2</v>
      </c>
      <c r="I29" s="66">
        <f t="shared" si="1"/>
        <v>-1.7378783041402637E-2</v>
      </c>
      <c r="J29" s="66">
        <f t="shared" si="1"/>
        <v>-1.146346840405746E-2</v>
      </c>
      <c r="K29" s="66">
        <f t="shared" si="1"/>
        <v>-1.1454048284716698E-2</v>
      </c>
      <c r="L29" s="66">
        <f t="shared" si="1"/>
        <v>-4.5528969107006953E-3</v>
      </c>
      <c r="M29" s="66">
        <f t="shared" si="1"/>
        <v>-4.7119722157594477E-3</v>
      </c>
      <c r="N29" s="66">
        <f t="shared" si="1"/>
        <v>-2.9585795491514728E-3</v>
      </c>
      <c r="O29" s="66">
        <f t="shared" si="1"/>
        <v>-1.3883861666596673E-2</v>
      </c>
      <c r="P29" s="66">
        <f t="shared" si="1"/>
        <v>-1.1290570909298928E-2</v>
      </c>
      <c r="Q29" s="66">
        <f t="shared" si="1"/>
        <v>-2.2317639062702399E-2</v>
      </c>
      <c r="R29" s="66">
        <f t="shared" si="1"/>
        <v>-3.3203729646578452E-2</v>
      </c>
      <c r="S29" s="66">
        <f t="shared" si="0"/>
        <v>-2.9314196513310905E-2</v>
      </c>
      <c r="T29" s="66">
        <f t="shared" si="0"/>
        <v>-2.9302807068602901E-2</v>
      </c>
      <c r="U29" s="66">
        <f t="shared" si="0"/>
        <v>-1.916911976087389E-2</v>
      </c>
      <c r="V29" s="66">
        <f t="shared" si="0"/>
        <v>-2.4730616469730904E-2</v>
      </c>
      <c r="W29" s="66">
        <f t="shared" si="0"/>
        <v>-2.9262763389136619E-2</v>
      </c>
      <c r="X29" s="66">
        <f t="shared" si="0"/>
        <v>-2.6260103579915459E-2</v>
      </c>
      <c r="Y29" s="66">
        <f t="shared" si="0"/>
        <v>-3.0348542219147488E-2</v>
      </c>
      <c r="Z29" s="66">
        <f t="shared" si="0"/>
        <v>-2.8363295278288382E-2</v>
      </c>
      <c r="AA29" s="66">
        <f t="shared" si="0"/>
        <v>-3.1176766192800659E-2</v>
      </c>
      <c r="AB29" s="66">
        <f t="shared" si="0"/>
        <v>-3.6089480142528427E-2</v>
      </c>
      <c r="AC29" s="66">
        <f t="shared" si="0"/>
        <v>-3.7369936880291596E-2</v>
      </c>
      <c r="AD29" s="66">
        <f t="shared" si="0"/>
        <v>-2.8435215099934737E-2</v>
      </c>
      <c r="AE29" s="66">
        <f t="shared" si="0"/>
        <v>-2.948079200681834E-2</v>
      </c>
      <c r="AF29" s="66">
        <f t="shared" si="0"/>
        <v>-5.4700715604452901E-2</v>
      </c>
      <c r="AG29" s="66">
        <f t="shared" si="0"/>
        <v>-4.1376673385943787E-2</v>
      </c>
      <c r="AH29" s="66">
        <f t="shared" si="0"/>
        <v>-6.6007146849699494E-2</v>
      </c>
      <c r="AI29" s="66">
        <f t="shared" si="0"/>
        <v>-6.0447183795871273E-2</v>
      </c>
    </row>
    <row r="30" spans="1:35" x14ac:dyDescent="0.35">
      <c r="A30" s="51" t="s">
        <v>11</v>
      </c>
      <c r="B30" s="67"/>
      <c r="C30" s="66">
        <f t="shared" si="1"/>
        <v>-6.685116829024243E-3</v>
      </c>
      <c r="D30" s="66">
        <f t="shared" si="0"/>
        <v>-1.374774807156523E-2</v>
      </c>
      <c r="E30" s="66">
        <f t="shared" si="0"/>
        <v>-7.6967701468172028E-3</v>
      </c>
      <c r="F30" s="66">
        <f t="shared" si="0"/>
        <v>-4.0331874109667265E-3</v>
      </c>
      <c r="G30" s="66">
        <f t="shared" si="0"/>
        <v>-1.4116164388169442E-3</v>
      </c>
      <c r="H30" s="66">
        <f t="shared" si="0"/>
        <v>2.9358536809367492E-3</v>
      </c>
      <c r="I30" s="66">
        <f t="shared" si="0"/>
        <v>-2.4693234731686009E-3</v>
      </c>
      <c r="J30" s="66">
        <f t="shared" si="0"/>
        <v>1.9493434565177629E-3</v>
      </c>
      <c r="K30" s="66">
        <f t="shared" si="0"/>
        <v>6.9111578137092018E-3</v>
      </c>
      <c r="L30" s="66">
        <f t="shared" si="0"/>
        <v>1.3480929502373552E-2</v>
      </c>
      <c r="M30" s="66">
        <f t="shared" si="0"/>
        <v>1.5401563586707676E-3</v>
      </c>
      <c r="N30" s="66">
        <f t="shared" si="0"/>
        <v>1.192582757516431E-2</v>
      </c>
      <c r="O30" s="66">
        <f t="shared" si="0"/>
        <v>1.4665475901294894E-2</v>
      </c>
      <c r="P30" s="66">
        <f t="shared" si="0"/>
        <v>7.7831797449010856E-3</v>
      </c>
      <c r="Q30" s="66">
        <f t="shared" si="0"/>
        <v>3.0511272273990836E-4</v>
      </c>
      <c r="R30" s="66">
        <f t="shared" si="0"/>
        <v>1.3029128832472083E-3</v>
      </c>
      <c r="S30" s="66">
        <f t="shared" si="0"/>
        <v>1.9824649648711969E-4</v>
      </c>
      <c r="T30" s="66">
        <f t="shared" si="0"/>
        <v>-1.6665412256572332E-3</v>
      </c>
      <c r="U30" s="66">
        <f t="shared" si="0"/>
        <v>1.1720754517001333E-3</v>
      </c>
      <c r="V30" s="66">
        <f t="shared" si="0"/>
        <v>-1.5016200302433499E-3</v>
      </c>
      <c r="W30" s="66">
        <f t="shared" si="0"/>
        <v>-1.0978999087592489E-3</v>
      </c>
      <c r="X30" s="66">
        <f t="shared" si="0"/>
        <v>-1.3437739362424546E-3</v>
      </c>
      <c r="Y30" s="66">
        <f t="shared" si="0"/>
        <v>-5.7017897754661664E-4</v>
      </c>
      <c r="Z30" s="66">
        <f t="shared" si="0"/>
        <v>-6.8389084620778319E-5</v>
      </c>
      <c r="AA30" s="66">
        <f t="shared" si="0"/>
        <v>-8.1448311027599912E-4</v>
      </c>
      <c r="AB30" s="66">
        <f t="shared" si="0"/>
        <v>-3.1064449718149543E-3</v>
      </c>
      <c r="AC30" s="66">
        <f t="shared" si="0"/>
        <v>-2.5251894327908897E-3</v>
      </c>
      <c r="AD30" s="66">
        <f t="shared" si="0"/>
        <v>-2.1806980359755606E-3</v>
      </c>
      <c r="AE30" s="66">
        <f t="shared" si="0"/>
        <v>-2.5299128074773736E-3</v>
      </c>
      <c r="AF30" s="66">
        <f t="shared" si="0"/>
        <v>-5.5458245772566717E-3</v>
      </c>
      <c r="AG30" s="66">
        <f t="shared" si="0"/>
        <v>-2.1322533013188928E-3</v>
      </c>
      <c r="AH30" s="66">
        <f t="shared" si="0"/>
        <v>-2.7941289278549364E-3</v>
      </c>
      <c r="AI30" s="66">
        <f t="shared" si="0"/>
        <v>-5.2541874577170774E-3</v>
      </c>
    </row>
    <row r="31" spans="1:35" x14ac:dyDescent="0.35">
      <c r="A31" s="51" t="s">
        <v>19</v>
      </c>
      <c r="B31" s="67"/>
      <c r="C31" s="66">
        <f>IFERROR((C7-B7)/B7,0)</f>
        <v>-3.5297890728003385E-2</v>
      </c>
      <c r="D31" s="66">
        <f t="shared" si="0"/>
        <v>-1.7644781493928216E-2</v>
      </c>
      <c r="E31" s="66">
        <f t="shared" si="0"/>
        <v>-1.7896886982492081E-2</v>
      </c>
      <c r="F31" s="66">
        <f>IFERROR((F7-E7)/E7,0)</f>
        <v>-4.9570280011474975E-3</v>
      </c>
      <c r="G31" s="66">
        <f t="shared" si="0"/>
        <v>-4.8916698003637599E-2</v>
      </c>
      <c r="H31" s="66">
        <f t="shared" si="0"/>
        <v>-5.1086181989397648E-2</v>
      </c>
      <c r="I31" s="66">
        <f t="shared" si="0"/>
        <v>-1.600459776241233E-2</v>
      </c>
      <c r="J31" s="66">
        <f t="shared" si="0"/>
        <v>2.7211688709432541E-3</v>
      </c>
      <c r="K31" s="66">
        <f t="shared" si="0"/>
        <v>-2.2191379067608874E-2</v>
      </c>
      <c r="L31" s="66">
        <f t="shared" si="0"/>
        <v>5.3266460828668974E-3</v>
      </c>
      <c r="M31" s="66">
        <f t="shared" si="0"/>
        <v>1.5556260157962225E-2</v>
      </c>
      <c r="N31" s="66">
        <f t="shared" si="0"/>
        <v>-1.7616760128083473E-2</v>
      </c>
      <c r="O31" s="66">
        <f t="shared" si="0"/>
        <v>4.6867787790340829E-3</v>
      </c>
      <c r="P31" s="66">
        <f t="shared" si="0"/>
        <v>2.5427552158417228E-3</v>
      </c>
      <c r="Q31" s="66">
        <f t="shared" si="0"/>
        <v>-6.5678517943082507E-3</v>
      </c>
      <c r="R31" s="66">
        <f t="shared" si="0"/>
        <v>-6.6391432853006291E-2</v>
      </c>
      <c r="S31" s="66">
        <f t="shared" si="0"/>
        <v>-4.5022874149705336E-2</v>
      </c>
      <c r="T31" s="66">
        <f t="shared" si="0"/>
        <v>-8.9436554970481585E-2</v>
      </c>
      <c r="U31" s="66">
        <f t="shared" si="0"/>
        <v>-1.0604940962955726E-2</v>
      </c>
      <c r="V31" s="66">
        <f t="shared" si="0"/>
        <v>-3.4971111715440678E-2</v>
      </c>
      <c r="W31" s="66">
        <f t="shared" si="0"/>
        <v>-3.1285629591919148E-2</v>
      </c>
      <c r="X31" s="66">
        <f t="shared" si="0"/>
        <v>1.3616469550569331E-2</v>
      </c>
      <c r="Y31" s="66">
        <f t="shared" si="0"/>
        <v>1.3171141024000285E-2</v>
      </c>
      <c r="Z31" s="66">
        <f t="shared" si="0"/>
        <v>-4.9726304732567027E-2</v>
      </c>
      <c r="AA31" s="66">
        <f t="shared" si="0"/>
        <v>1.1120726671129079E-2</v>
      </c>
      <c r="AB31" s="66">
        <f t="shared" si="0"/>
        <v>-2.3378432489855043E-2</v>
      </c>
      <c r="AC31" s="66">
        <f t="shared" si="0"/>
        <v>-5.2709856575458196E-3</v>
      </c>
      <c r="AD31" s="66">
        <f t="shared" si="0"/>
        <v>-2.8523277400485172E-2</v>
      </c>
      <c r="AE31" s="66">
        <f t="shared" si="0"/>
        <v>-1.5748651737866625E-4</v>
      </c>
      <c r="AF31" s="66">
        <f t="shared" si="0"/>
        <v>-3.3894911170349602E-2</v>
      </c>
      <c r="AG31" s="66">
        <f t="shared" si="0"/>
        <v>-7.2013566073200058E-2</v>
      </c>
      <c r="AH31" s="66">
        <f t="shared" si="0"/>
        <v>-7.0639607621502773E-2</v>
      </c>
      <c r="AI31" s="66">
        <f t="shared" si="0"/>
        <v>-8.8706894008716043E-3</v>
      </c>
    </row>
    <row r="32" spans="1:35" x14ac:dyDescent="0.35">
      <c r="A32" s="51" t="s">
        <v>20</v>
      </c>
      <c r="B32" s="67"/>
      <c r="C32" s="66">
        <f t="shared" si="1"/>
        <v>0</v>
      </c>
      <c r="D32" s="66">
        <f t="shared" si="0"/>
        <v>0</v>
      </c>
      <c r="E32" s="66">
        <f t="shared" si="0"/>
        <v>0</v>
      </c>
      <c r="F32" s="66">
        <f t="shared" si="0"/>
        <v>0</v>
      </c>
      <c r="G32" s="66">
        <f t="shared" si="0"/>
        <v>0</v>
      </c>
      <c r="H32" s="66">
        <f t="shared" si="0"/>
        <v>0</v>
      </c>
      <c r="I32" s="66">
        <f t="shared" si="0"/>
        <v>0</v>
      </c>
      <c r="J32" s="66">
        <f t="shared" si="0"/>
        <v>0</v>
      </c>
      <c r="K32" s="66">
        <f t="shared" si="0"/>
        <v>0</v>
      </c>
      <c r="L32" s="66">
        <f t="shared" si="0"/>
        <v>0</v>
      </c>
      <c r="M32" s="66">
        <f t="shared" si="0"/>
        <v>0</v>
      </c>
      <c r="N32" s="66">
        <f t="shared" si="0"/>
        <v>0</v>
      </c>
      <c r="O32" s="66">
        <f t="shared" si="0"/>
        <v>0</v>
      </c>
      <c r="P32" s="66">
        <f t="shared" si="0"/>
        <v>0</v>
      </c>
      <c r="Q32" s="66">
        <f t="shared" si="0"/>
        <v>0</v>
      </c>
      <c r="R32" s="66">
        <f t="shared" si="0"/>
        <v>0</v>
      </c>
      <c r="S32" s="66">
        <f t="shared" si="0"/>
        <v>0</v>
      </c>
      <c r="T32" s="66">
        <f t="shared" si="0"/>
        <v>0</v>
      </c>
      <c r="U32" s="66">
        <f t="shared" si="0"/>
        <v>0</v>
      </c>
      <c r="V32" s="66">
        <f t="shared" si="0"/>
        <v>0</v>
      </c>
      <c r="W32" s="66">
        <f t="shared" si="0"/>
        <v>0</v>
      </c>
      <c r="X32" s="66">
        <f t="shared" si="0"/>
        <v>0</v>
      </c>
      <c r="Y32" s="66">
        <f t="shared" si="0"/>
        <v>0</v>
      </c>
      <c r="Z32" s="66">
        <f t="shared" si="0"/>
        <v>0</v>
      </c>
      <c r="AA32" s="66">
        <f t="shared" si="0"/>
        <v>0</v>
      </c>
      <c r="AB32" s="66">
        <f t="shared" si="0"/>
        <v>0</v>
      </c>
      <c r="AC32" s="66">
        <f t="shared" si="0"/>
        <v>0</v>
      </c>
      <c r="AD32" s="66">
        <f t="shared" si="0"/>
        <v>0</v>
      </c>
      <c r="AE32" s="66">
        <f t="shared" si="0"/>
        <v>0</v>
      </c>
      <c r="AF32" s="66">
        <f t="shared" si="0"/>
        <v>0</v>
      </c>
      <c r="AG32" s="66">
        <f t="shared" si="0"/>
        <v>0</v>
      </c>
      <c r="AH32" s="66">
        <f t="shared" si="0"/>
        <v>0</v>
      </c>
      <c r="AI32" s="66">
        <f t="shared" si="0"/>
        <v>0</v>
      </c>
    </row>
    <row r="33" spans="1:35" x14ac:dyDescent="0.35">
      <c r="A33" s="51" t="s">
        <v>21</v>
      </c>
      <c r="B33" s="67"/>
      <c r="C33" s="66">
        <f t="shared" si="1"/>
        <v>0</v>
      </c>
      <c r="D33" s="66">
        <f t="shared" si="0"/>
        <v>0</v>
      </c>
      <c r="E33" s="66">
        <f t="shared" si="0"/>
        <v>0</v>
      </c>
      <c r="F33" s="66">
        <f t="shared" si="0"/>
        <v>0</v>
      </c>
      <c r="G33" s="66">
        <f t="shared" si="0"/>
        <v>0</v>
      </c>
      <c r="H33" s="66">
        <f t="shared" si="0"/>
        <v>0</v>
      </c>
      <c r="I33" s="66">
        <f t="shared" si="0"/>
        <v>0</v>
      </c>
      <c r="J33" s="66">
        <f t="shared" si="0"/>
        <v>0</v>
      </c>
      <c r="K33" s="66">
        <f t="shared" si="0"/>
        <v>0</v>
      </c>
      <c r="L33" s="66">
        <f t="shared" si="0"/>
        <v>0</v>
      </c>
      <c r="M33" s="66">
        <f t="shared" si="0"/>
        <v>0</v>
      </c>
      <c r="N33" s="66">
        <f t="shared" si="0"/>
        <v>0</v>
      </c>
      <c r="O33" s="66">
        <f t="shared" si="0"/>
        <v>0</v>
      </c>
      <c r="P33" s="66">
        <f t="shared" si="0"/>
        <v>0</v>
      </c>
      <c r="Q33" s="66">
        <f t="shared" si="0"/>
        <v>0</v>
      </c>
      <c r="R33" s="66">
        <f t="shared" si="0"/>
        <v>0</v>
      </c>
      <c r="S33" s="66">
        <f t="shared" si="0"/>
        <v>0</v>
      </c>
      <c r="T33" s="66">
        <f t="shared" si="0"/>
        <v>0</v>
      </c>
      <c r="U33" s="66">
        <f t="shared" si="0"/>
        <v>0</v>
      </c>
      <c r="V33" s="66">
        <f t="shared" si="0"/>
        <v>0</v>
      </c>
      <c r="W33" s="66">
        <f t="shared" si="0"/>
        <v>0</v>
      </c>
      <c r="X33" s="66">
        <f t="shared" si="0"/>
        <v>0</v>
      </c>
      <c r="Y33" s="66">
        <f t="shared" si="0"/>
        <v>0</v>
      </c>
      <c r="Z33" s="66">
        <f t="shared" si="0"/>
        <v>0</v>
      </c>
      <c r="AA33" s="66">
        <f t="shared" si="0"/>
        <v>0</v>
      </c>
      <c r="AB33" s="66">
        <f t="shared" si="0"/>
        <v>0</v>
      </c>
      <c r="AC33" s="66">
        <f t="shared" si="0"/>
        <v>0</v>
      </c>
      <c r="AD33" s="66">
        <f t="shared" si="0"/>
        <v>0</v>
      </c>
      <c r="AE33" s="66">
        <f t="shared" si="0"/>
        <v>0</v>
      </c>
      <c r="AF33" s="66">
        <f t="shared" si="0"/>
        <v>0</v>
      </c>
      <c r="AG33" s="66">
        <f t="shared" si="0"/>
        <v>0</v>
      </c>
      <c r="AH33" s="66">
        <f t="shared" si="0"/>
        <v>0</v>
      </c>
      <c r="AI33" s="66">
        <f t="shared" si="0"/>
        <v>0</v>
      </c>
    </row>
    <row r="34" spans="1:35" x14ac:dyDescent="0.35">
      <c r="A34" s="51" t="s">
        <v>22</v>
      </c>
      <c r="B34" s="67"/>
      <c r="C34" s="66">
        <f t="shared" si="1"/>
        <v>0</v>
      </c>
      <c r="D34" s="66">
        <f t="shared" si="0"/>
        <v>0</v>
      </c>
      <c r="E34" s="66">
        <f t="shared" si="0"/>
        <v>0</v>
      </c>
      <c r="F34" s="66">
        <f t="shared" si="0"/>
        <v>0</v>
      </c>
      <c r="G34" s="66">
        <f t="shared" si="0"/>
        <v>0</v>
      </c>
      <c r="H34" s="66">
        <f t="shared" si="0"/>
        <v>0</v>
      </c>
      <c r="I34" s="66">
        <f t="shared" si="0"/>
        <v>0</v>
      </c>
      <c r="J34" s="66">
        <f t="shared" si="0"/>
        <v>0</v>
      </c>
      <c r="K34" s="66">
        <f t="shared" si="0"/>
        <v>0</v>
      </c>
      <c r="L34" s="66">
        <f t="shared" si="0"/>
        <v>0</v>
      </c>
      <c r="M34" s="66">
        <f t="shared" si="0"/>
        <v>0</v>
      </c>
      <c r="N34" s="66">
        <f t="shared" si="0"/>
        <v>0</v>
      </c>
      <c r="O34" s="66">
        <f t="shared" si="0"/>
        <v>0</v>
      </c>
      <c r="P34" s="66">
        <f t="shared" si="0"/>
        <v>0</v>
      </c>
      <c r="Q34" s="66">
        <f t="shared" si="0"/>
        <v>0</v>
      </c>
      <c r="R34" s="66">
        <f t="shared" si="0"/>
        <v>0</v>
      </c>
      <c r="S34" s="66">
        <f t="shared" si="0"/>
        <v>0</v>
      </c>
      <c r="T34" s="66">
        <f t="shared" si="0"/>
        <v>0</v>
      </c>
      <c r="U34" s="66">
        <f t="shared" si="0"/>
        <v>0</v>
      </c>
      <c r="V34" s="66">
        <f t="shared" si="0"/>
        <v>0</v>
      </c>
      <c r="W34" s="66">
        <f t="shared" si="0"/>
        <v>0</v>
      </c>
      <c r="X34" s="66">
        <f t="shared" si="0"/>
        <v>0</v>
      </c>
      <c r="Y34" s="66">
        <f t="shared" si="0"/>
        <v>0</v>
      </c>
      <c r="Z34" s="66">
        <f t="shared" si="0"/>
        <v>0</v>
      </c>
      <c r="AA34" s="66">
        <f t="shared" si="0"/>
        <v>0</v>
      </c>
      <c r="AB34" s="66">
        <f t="shared" si="0"/>
        <v>0</v>
      </c>
      <c r="AC34" s="66">
        <f t="shared" si="0"/>
        <v>0</v>
      </c>
      <c r="AD34" s="66">
        <f t="shared" si="0"/>
        <v>0</v>
      </c>
      <c r="AE34" s="66">
        <f t="shared" si="0"/>
        <v>0</v>
      </c>
      <c r="AF34" s="66">
        <f t="shared" si="0"/>
        <v>0</v>
      </c>
      <c r="AG34" s="66">
        <f t="shared" si="0"/>
        <v>0</v>
      </c>
      <c r="AH34" s="66">
        <f t="shared" si="0"/>
        <v>0</v>
      </c>
      <c r="AI34" s="66">
        <f t="shared" si="0"/>
        <v>0</v>
      </c>
    </row>
    <row r="35" spans="1:35" x14ac:dyDescent="0.35">
      <c r="A35" s="51" t="s">
        <v>12</v>
      </c>
      <c r="B35" s="67"/>
      <c r="C35" s="66">
        <f t="shared" si="1"/>
        <v>5.0721582518309565E-3</v>
      </c>
      <c r="D35" s="66">
        <f t="shared" si="0"/>
        <v>-5.2096576190512371E-4</v>
      </c>
      <c r="E35" s="66">
        <f t="shared" si="0"/>
        <v>9.8517299967475994E-3</v>
      </c>
      <c r="F35" s="66">
        <f t="shared" si="0"/>
        <v>6.7842146368538294E-3</v>
      </c>
      <c r="G35" s="66">
        <f t="shared" si="0"/>
        <v>-7.0336127627886687E-4</v>
      </c>
      <c r="H35" s="66">
        <f t="shared" si="0"/>
        <v>-2.2804331945605893E-2</v>
      </c>
      <c r="I35" s="66">
        <f t="shared" si="0"/>
        <v>1.2090303680914887E-2</v>
      </c>
      <c r="J35" s="66">
        <f t="shared" si="0"/>
        <v>6.2067996735473401E-3</v>
      </c>
      <c r="K35" s="66">
        <f t="shared" si="0"/>
        <v>3.9890100016156237E-3</v>
      </c>
      <c r="L35" s="66">
        <f t="shared" si="0"/>
        <v>-6.2746635388499219E-4</v>
      </c>
      <c r="M35" s="66">
        <f t="shared" si="0"/>
        <v>1.003055993160081E-2</v>
      </c>
      <c r="N35" s="66">
        <f t="shared" si="0"/>
        <v>5.2803713109241457E-3</v>
      </c>
      <c r="O35" s="66">
        <f t="shared" si="0"/>
        <v>7.8289466858477361E-4</v>
      </c>
      <c r="P35" s="66">
        <f t="shared" si="0"/>
        <v>1.4437191848772502E-2</v>
      </c>
      <c r="Q35" s="66">
        <f t="shared" si="0"/>
        <v>8.7037691475552945E-3</v>
      </c>
      <c r="R35" s="66">
        <f t="shared" si="0"/>
        <v>1.1397231812426772E-2</v>
      </c>
      <c r="S35" s="66">
        <f t="shared" si="0"/>
        <v>1.0984689997200148E-2</v>
      </c>
      <c r="T35" s="66">
        <f t="shared" si="0"/>
        <v>8.4865130169833481E-3</v>
      </c>
      <c r="U35" s="66">
        <f t="shared" si="0"/>
        <v>6.2703324655382121E-3</v>
      </c>
      <c r="V35" s="66">
        <f t="shared" si="0"/>
        <v>9.4985706682529022E-3</v>
      </c>
      <c r="W35" s="66">
        <f t="shared" si="0"/>
        <v>7.493518137592207E-3</v>
      </c>
      <c r="X35" s="66">
        <f t="shared" si="0"/>
        <v>7.3045100536827503E-3</v>
      </c>
      <c r="Y35" s="66">
        <f t="shared" si="0"/>
        <v>9.1257896962690672E-3</v>
      </c>
      <c r="Z35" s="66">
        <f t="shared" si="0"/>
        <v>1.0593340593691204E-2</v>
      </c>
      <c r="AA35" s="66">
        <f t="shared" si="0"/>
        <v>9.1828373884602736E-3</v>
      </c>
      <c r="AB35" s="66">
        <f t="shared" si="0"/>
        <v>9.9173914046602162E-3</v>
      </c>
      <c r="AC35" s="66">
        <f t="shared" si="0"/>
        <v>9.4914122996655973E-3</v>
      </c>
      <c r="AD35" s="66">
        <f t="shared" si="0"/>
        <v>8.5419732338466153E-3</v>
      </c>
      <c r="AE35" s="66">
        <f t="shared" si="0"/>
        <v>9.2679795225464167E-3</v>
      </c>
      <c r="AF35" s="66">
        <f t="shared" si="0"/>
        <v>1.5606587264651436E-2</v>
      </c>
      <c r="AG35" s="66">
        <f t="shared" si="0"/>
        <v>1.2122958309377055E-2</v>
      </c>
      <c r="AH35" s="66">
        <f t="shared" si="0"/>
        <v>1.7972543036001199E-2</v>
      </c>
      <c r="AI35" s="66">
        <f t="shared" si="0"/>
        <v>1.866235584452404E-2</v>
      </c>
    </row>
    <row r="36" spans="1:35" x14ac:dyDescent="0.35">
      <c r="A36" s="51" t="s">
        <v>13</v>
      </c>
      <c r="B36" s="67"/>
      <c r="C36" s="66">
        <f t="shared" si="1"/>
        <v>-1.7283866104472263E-2</v>
      </c>
      <c r="D36" s="66">
        <f t="shared" si="0"/>
        <v>-1.8864033530619537E-2</v>
      </c>
      <c r="E36" s="66">
        <f t="shared" si="0"/>
        <v>-2.0632245943982736E-2</v>
      </c>
      <c r="F36" s="66">
        <f t="shared" si="0"/>
        <v>-2.2468028854723005E-2</v>
      </c>
      <c r="G36" s="66">
        <f t="shared" si="0"/>
        <v>-2.1054514120079547E-2</v>
      </c>
      <c r="H36" s="66">
        <f t="shared" si="0"/>
        <v>-2.1266461661519569E-2</v>
      </c>
      <c r="I36" s="66">
        <f t="shared" si="0"/>
        <v>-1.8986473845626441E-2</v>
      </c>
      <c r="J36" s="66">
        <f t="shared" si="0"/>
        <v>-1.5608889332611901E-2</v>
      </c>
      <c r="K36" s="66">
        <f t="shared" si="0"/>
        <v>-1.1656699160587399E-2</v>
      </c>
      <c r="L36" s="66">
        <f t="shared" si="0"/>
        <v>-8.8530037745472717E-3</v>
      </c>
      <c r="M36" s="66">
        <f t="shared" si="0"/>
        <v>-5.1468449564129578E-3</v>
      </c>
      <c r="N36" s="66">
        <f t="shared" si="0"/>
        <v>-3.5901013842718423E-3</v>
      </c>
      <c r="O36" s="66">
        <f t="shared" si="0"/>
        <v>-2.8465414647949635E-3</v>
      </c>
      <c r="P36" s="66">
        <f t="shared" si="0"/>
        <v>-2.396331346969211E-3</v>
      </c>
      <c r="Q36" s="66">
        <f t="shared" si="0"/>
        <v>-3.2087517837071987E-3</v>
      </c>
      <c r="R36" s="66">
        <f t="shared" ref="D36:AI44" si="2">IFERROR((R12-Q12)/Q12,0)</f>
        <v>-4.2719387265896065E-3</v>
      </c>
      <c r="S36" s="66">
        <f t="shared" si="2"/>
        <v>-5.2530335997047935E-3</v>
      </c>
      <c r="T36" s="66">
        <f t="shared" si="2"/>
        <v>-6.2792631073714834E-3</v>
      </c>
      <c r="U36" s="66">
        <f t="shared" si="2"/>
        <v>-7.2504091945663641E-3</v>
      </c>
      <c r="V36" s="66">
        <f t="shared" si="2"/>
        <v>-8.0899931620686989E-3</v>
      </c>
      <c r="W36" s="66">
        <f t="shared" si="2"/>
        <v>-8.8138785766492186E-3</v>
      </c>
      <c r="X36" s="66">
        <f t="shared" si="2"/>
        <v>-9.4360700207187353E-3</v>
      </c>
      <c r="Y36" s="66">
        <f t="shared" si="2"/>
        <v>-9.8043187454487056E-3</v>
      </c>
      <c r="Z36" s="66">
        <f t="shared" si="2"/>
        <v>-9.6446229668550182E-3</v>
      </c>
      <c r="AA36" s="66">
        <f t="shared" si="2"/>
        <v>-9.8917151464201318E-3</v>
      </c>
      <c r="AB36" s="66">
        <f t="shared" si="2"/>
        <v>-9.8217403044119217E-3</v>
      </c>
      <c r="AC36" s="66">
        <f t="shared" si="2"/>
        <v>-9.9176444198269455E-3</v>
      </c>
      <c r="AD36" s="66">
        <f t="shared" si="2"/>
        <v>-9.3803944302256331E-3</v>
      </c>
      <c r="AE36" s="66">
        <f t="shared" si="2"/>
        <v>-9.0035512793178382E-3</v>
      </c>
      <c r="AF36" s="66">
        <f t="shared" si="2"/>
        <v>-8.4153083735529835E-3</v>
      </c>
      <c r="AG36" s="66">
        <f t="shared" si="2"/>
        <v>-7.7901282249835781E-3</v>
      </c>
      <c r="AH36" s="66">
        <f t="shared" si="2"/>
        <v>-6.7823120962071147E-3</v>
      </c>
      <c r="AI36" s="66">
        <f t="shared" si="2"/>
        <v>-5.8359054147990915E-3</v>
      </c>
    </row>
    <row r="37" spans="1:35" x14ac:dyDescent="0.35">
      <c r="A37" s="51" t="s">
        <v>23</v>
      </c>
      <c r="B37" s="67"/>
      <c r="C37" s="66">
        <f t="shared" si="1"/>
        <v>5.7139268930054615E-3</v>
      </c>
      <c r="D37" s="66">
        <f t="shared" si="2"/>
        <v>-1.2059758337454086E-3</v>
      </c>
      <c r="E37" s="66">
        <f t="shared" si="2"/>
        <v>-5.5837220425073919E-3</v>
      </c>
      <c r="F37" s="66">
        <f t="shared" si="2"/>
        <v>-8.8373273678126509E-3</v>
      </c>
      <c r="G37" s="66">
        <f t="shared" si="2"/>
        <v>-1.0279415207792179E-2</v>
      </c>
      <c r="H37" s="66">
        <f t="shared" si="2"/>
        <v>-7.7297204779314104E-3</v>
      </c>
      <c r="I37" s="66">
        <f t="shared" si="2"/>
        <v>-1.7235885730341773E-2</v>
      </c>
      <c r="J37" s="66">
        <f t="shared" si="2"/>
        <v>-1.5409661089411142E-2</v>
      </c>
      <c r="K37" s="66">
        <f t="shared" si="2"/>
        <v>-1.1833117493069501E-2</v>
      </c>
      <c r="L37" s="66">
        <f t="shared" si="2"/>
        <v>-1.478760711758991E-2</v>
      </c>
      <c r="M37" s="66">
        <f t="shared" si="2"/>
        <v>-1.0733246147408891E-2</v>
      </c>
      <c r="N37" s="66">
        <f t="shared" si="2"/>
        <v>-1.2119366228372008E-2</v>
      </c>
      <c r="O37" s="66">
        <f t="shared" si="2"/>
        <v>-1.3961033408231818E-2</v>
      </c>
      <c r="P37" s="66">
        <f t="shared" si="2"/>
        <v>-9.3742925428603845E-3</v>
      </c>
      <c r="Q37" s="66">
        <f t="shared" si="2"/>
        <v>-9.7860816878728128E-3</v>
      </c>
      <c r="R37" s="66">
        <f t="shared" si="2"/>
        <v>-1.2826743537756927E-2</v>
      </c>
      <c r="S37" s="66">
        <f t="shared" si="2"/>
        <v>-1.3102242475889658E-2</v>
      </c>
      <c r="T37" s="66">
        <f t="shared" si="2"/>
        <v>-1.3836748620902235E-2</v>
      </c>
      <c r="U37" s="66">
        <f t="shared" si="2"/>
        <v>-1.2544894589253652E-2</v>
      </c>
      <c r="V37" s="66">
        <f t="shared" si="2"/>
        <v>-1.3976476978340879E-2</v>
      </c>
      <c r="W37" s="66">
        <f t="shared" si="2"/>
        <v>-1.4756142612279415E-2</v>
      </c>
      <c r="X37" s="66">
        <f t="shared" si="2"/>
        <v>-1.5504000658506113E-2</v>
      </c>
      <c r="Y37" s="66">
        <f t="shared" si="2"/>
        <v>-1.6135554503865755E-2</v>
      </c>
      <c r="Z37" s="66">
        <f t="shared" si="2"/>
        <v>-1.615899578796863E-2</v>
      </c>
      <c r="AA37" s="66">
        <f t="shared" si="2"/>
        <v>-1.6042163296566259E-2</v>
      </c>
      <c r="AB37" s="66">
        <f t="shared" si="2"/>
        <v>-1.6988840932303247E-2</v>
      </c>
      <c r="AC37" s="66">
        <f t="shared" si="2"/>
        <v>-1.7053694891057892E-2</v>
      </c>
      <c r="AD37" s="66">
        <f t="shared" si="2"/>
        <v>-1.7180037180993632E-2</v>
      </c>
      <c r="AE37" s="66">
        <f t="shared" si="2"/>
        <v>-1.6886752048214167E-2</v>
      </c>
      <c r="AF37" s="66">
        <f t="shared" si="2"/>
        <v>-1.7296546127137054E-2</v>
      </c>
      <c r="AG37" s="66">
        <f t="shared" si="2"/>
        <v>-1.6700650194194016E-2</v>
      </c>
      <c r="AH37" s="66">
        <f t="shared" si="2"/>
        <v>-1.7702433104847377E-2</v>
      </c>
      <c r="AI37" s="66">
        <f t="shared" si="2"/>
        <v>-1.8134881774136458E-2</v>
      </c>
    </row>
    <row r="38" spans="1:35" x14ac:dyDescent="0.35">
      <c r="A38" s="51" t="s">
        <v>24</v>
      </c>
      <c r="B38" s="67"/>
      <c r="C38" s="66">
        <f t="shared" si="1"/>
        <v>-6.1348615254607436E-3</v>
      </c>
      <c r="D38" s="66">
        <f t="shared" si="2"/>
        <v>-6.1223229968297788E-3</v>
      </c>
      <c r="E38" s="66">
        <f t="shared" si="2"/>
        <v>-5.6325319550168977E-3</v>
      </c>
      <c r="F38" s="66">
        <f t="shared" si="2"/>
        <v>-6.3522446616407508E-3</v>
      </c>
      <c r="G38" s="66">
        <f t="shared" si="2"/>
        <v>-4.7191819101992296E-3</v>
      </c>
      <c r="H38" s="66">
        <f t="shared" si="2"/>
        <v>-4.1478435352124126E-3</v>
      </c>
      <c r="I38" s="66">
        <f t="shared" si="2"/>
        <v>-1.2851223466352335E-4</v>
      </c>
      <c r="J38" s="66">
        <f t="shared" si="2"/>
        <v>4.1283478058165733E-3</v>
      </c>
      <c r="K38" s="66">
        <f t="shared" si="2"/>
        <v>8.5476433580785795E-3</v>
      </c>
      <c r="L38" s="66">
        <f t="shared" si="2"/>
        <v>1.2087817014166819E-2</v>
      </c>
      <c r="M38" s="66">
        <f t="shared" si="2"/>
        <v>1.6300967670973172E-2</v>
      </c>
      <c r="N38" s="66">
        <f t="shared" si="2"/>
        <v>1.8850270719187469E-2</v>
      </c>
      <c r="O38" s="66">
        <f t="shared" si="2"/>
        <v>2.0831381949782159E-2</v>
      </c>
      <c r="P38" s="66">
        <f t="shared" si="2"/>
        <v>1.3090072406024097E-2</v>
      </c>
      <c r="Q38" s="66">
        <f t="shared" si="2"/>
        <v>1.3004582034382721E-2</v>
      </c>
      <c r="R38" s="66">
        <f t="shared" si="2"/>
        <v>1.2783758635941275E-2</v>
      </c>
      <c r="S38" s="66">
        <f t="shared" si="2"/>
        <v>1.2574760603957253E-2</v>
      </c>
      <c r="T38" s="66">
        <f t="shared" si="2"/>
        <v>1.2627400925679088E-2</v>
      </c>
      <c r="U38" s="66">
        <f t="shared" si="2"/>
        <v>1.2687803439616908E-2</v>
      </c>
      <c r="V38" s="66">
        <f t="shared" si="2"/>
        <v>1.306075129283304E-2</v>
      </c>
      <c r="W38" s="66">
        <f t="shared" si="2"/>
        <v>1.3623527835837888E-2</v>
      </c>
      <c r="X38" s="66">
        <f t="shared" si="2"/>
        <v>1.4214778450545711E-2</v>
      </c>
      <c r="Y38" s="66">
        <f t="shared" si="2"/>
        <v>1.5135041562732654E-2</v>
      </c>
      <c r="Z38" s="66">
        <f t="shared" si="2"/>
        <v>1.6362287490851089E-2</v>
      </c>
      <c r="AA38" s="66">
        <f t="shared" si="2"/>
        <v>1.7073817879973582E-2</v>
      </c>
      <c r="AB38" s="66">
        <f t="shared" si="2"/>
        <v>1.8012479717541718E-2</v>
      </c>
      <c r="AC38" s="66">
        <f t="shared" si="2"/>
        <v>1.8663538079428093E-2</v>
      </c>
      <c r="AD38" s="66">
        <f t="shared" si="2"/>
        <v>1.9811736625495902E-2</v>
      </c>
      <c r="AE38" s="66">
        <f t="shared" si="2"/>
        <v>2.0484295893231121E-2</v>
      </c>
      <c r="AF38" s="66">
        <f t="shared" si="2"/>
        <v>2.1247758325335795E-2</v>
      </c>
      <c r="AG38" s="66">
        <f t="shared" si="2"/>
        <v>2.1964420671253218E-2</v>
      </c>
      <c r="AH38" s="66">
        <f t="shared" si="2"/>
        <v>2.2892183544298401E-2</v>
      </c>
      <c r="AI38" s="66">
        <f t="shared" si="2"/>
        <v>2.3714873722219955E-2</v>
      </c>
    </row>
    <row r="39" spans="1:35" x14ac:dyDescent="0.35">
      <c r="A39" s="51" t="s">
        <v>25</v>
      </c>
      <c r="B39" s="67"/>
      <c r="C39" s="66">
        <f t="shared" si="1"/>
        <v>2.9535816772614843E-2</v>
      </c>
      <c r="D39" s="66">
        <f t="shared" si="2"/>
        <v>2.8034148903207764E-2</v>
      </c>
      <c r="E39" s="66">
        <f t="shared" si="2"/>
        <v>2.1639059737505607E-2</v>
      </c>
      <c r="F39" s="66">
        <f t="shared" si="2"/>
        <v>1.1014119795146507E-2</v>
      </c>
      <c r="G39" s="66">
        <f t="shared" si="2"/>
        <v>8.7473309145888051E-3</v>
      </c>
      <c r="H39" s="66">
        <f t="shared" si="2"/>
        <v>-6.6225884725476622E-4</v>
      </c>
      <c r="I39" s="66">
        <f t="shared" si="2"/>
        <v>-4.1664231786044479E-3</v>
      </c>
      <c r="J39" s="66">
        <f t="shared" si="2"/>
        <v>-3.5486205191489558E-3</v>
      </c>
      <c r="K39" s="66">
        <f t="shared" si="2"/>
        <v>-1.8573683827912805E-3</v>
      </c>
      <c r="L39" s="66">
        <f t="shared" si="2"/>
        <v>-1.9502471654916792E-3</v>
      </c>
      <c r="M39" s="66">
        <f t="shared" si="2"/>
        <v>-4.9153834640539925E-5</v>
      </c>
      <c r="N39" s="66">
        <f t="shared" si="2"/>
        <v>8.5482446014622778E-4</v>
      </c>
      <c r="O39" s="66">
        <f t="shared" si="2"/>
        <v>8.4805229732389095E-4</v>
      </c>
      <c r="P39" s="66">
        <f t="shared" si="2"/>
        <v>-1.5186253532267942E-3</v>
      </c>
      <c r="Q39" s="66">
        <f t="shared" si="2"/>
        <v>-1.9686272690268101E-3</v>
      </c>
      <c r="R39" s="66">
        <f t="shared" si="2"/>
        <v>-3.5481075466467045E-3</v>
      </c>
      <c r="S39" s="66">
        <f t="shared" si="2"/>
        <v>-4.0969770211192399E-3</v>
      </c>
      <c r="T39" s="66">
        <f t="shared" si="2"/>
        <v>-4.9647521195951795E-3</v>
      </c>
      <c r="U39" s="66">
        <f t="shared" si="2"/>
        <v>-5.5490548677092962E-3</v>
      </c>
      <c r="V39" s="66">
        <f t="shared" si="2"/>
        <v>-6.6051804752464546E-3</v>
      </c>
      <c r="W39" s="66">
        <f t="shared" si="2"/>
        <v>-7.4905118396615122E-3</v>
      </c>
      <c r="X39" s="66">
        <f t="shared" si="2"/>
        <v>-8.3794776166638257E-3</v>
      </c>
      <c r="Y39" s="66">
        <f t="shared" si="2"/>
        <v>-9.0091617371523061E-3</v>
      </c>
      <c r="Z39" s="66">
        <f t="shared" si="2"/>
        <v>-9.0750097650269569E-3</v>
      </c>
      <c r="AA39" s="66">
        <f t="shared" si="2"/>
        <v>-9.4153548981898826E-3</v>
      </c>
      <c r="AB39" s="66">
        <f t="shared" si="2"/>
        <v>-9.8720853008364435E-3</v>
      </c>
      <c r="AC39" s="66">
        <f t="shared" si="2"/>
        <v>-1.0076664935707991E-2</v>
      </c>
      <c r="AD39" s="66">
        <f t="shared" si="2"/>
        <v>-1.0271481771641659E-2</v>
      </c>
      <c r="AE39" s="66">
        <f t="shared" si="2"/>
        <v>-1.0388181377556838E-2</v>
      </c>
      <c r="AF39" s="66">
        <f t="shared" si="2"/>
        <v>-1.0640611899322968E-2</v>
      </c>
      <c r="AG39" s="66">
        <f t="shared" si="2"/>
        <v>-1.0858421025539194E-2</v>
      </c>
      <c r="AH39" s="66">
        <f t="shared" si="2"/>
        <v>-1.1364264981459064E-2</v>
      </c>
      <c r="AI39" s="66">
        <f t="shared" si="2"/>
        <v>-1.1533028553399252E-2</v>
      </c>
    </row>
    <row r="40" spans="1:35" x14ac:dyDescent="0.35">
      <c r="A40" s="51" t="s">
        <v>14</v>
      </c>
      <c r="B40" s="67"/>
      <c r="C40" s="66">
        <f t="shared" si="1"/>
        <v>3.4606103026218055E-2</v>
      </c>
      <c r="D40" s="66">
        <f t="shared" si="2"/>
        <v>3.0229495123939857E-2</v>
      </c>
      <c r="E40" s="66">
        <f t="shared" si="2"/>
        <v>2.5335206715268076E-2</v>
      </c>
      <c r="F40" s="66">
        <f t="shared" si="2"/>
        <v>2.4300008454504664E-2</v>
      </c>
      <c r="G40" s="66">
        <f t="shared" si="2"/>
        <v>2.0409400379346514E-2</v>
      </c>
      <c r="H40" s="66">
        <f t="shared" si="2"/>
        <v>1.7199682266984886E-2</v>
      </c>
      <c r="I40" s="66">
        <f t="shared" si="2"/>
        <v>1.2503023413859822E-2</v>
      </c>
      <c r="J40" s="66">
        <f t="shared" si="2"/>
        <v>1.236648944973686E-2</v>
      </c>
      <c r="K40" s="66">
        <f t="shared" si="2"/>
        <v>1.2582513512065858E-2</v>
      </c>
      <c r="L40" s="66">
        <f t="shared" si="2"/>
        <v>1.3614806476366741E-2</v>
      </c>
      <c r="M40" s="66">
        <f t="shared" si="2"/>
        <v>1.5432471859699405E-2</v>
      </c>
      <c r="N40" s="66">
        <f t="shared" si="2"/>
        <v>1.3632289755765702E-2</v>
      </c>
      <c r="O40" s="66">
        <f t="shared" si="2"/>
        <v>1.2878718123650795E-2</v>
      </c>
      <c r="P40" s="66">
        <f t="shared" si="2"/>
        <v>1.3818988450828438E-2</v>
      </c>
      <c r="Q40" s="66">
        <f t="shared" si="2"/>
        <v>1.1508872874064954E-2</v>
      </c>
      <c r="R40" s="66">
        <f t="shared" si="2"/>
        <v>1.0298282907156262E-2</v>
      </c>
      <c r="S40" s="66">
        <f t="shared" si="2"/>
        <v>8.4999663384608543E-3</v>
      </c>
      <c r="T40" s="66">
        <f t="shared" si="2"/>
        <v>7.8118713802528758E-3</v>
      </c>
      <c r="U40" s="66">
        <f t="shared" si="2"/>
        <v>8.4297775565175155E-3</v>
      </c>
      <c r="V40" s="66">
        <f t="shared" si="2"/>
        <v>6.4650561261935038E-3</v>
      </c>
      <c r="W40" s="66">
        <f t="shared" si="2"/>
        <v>7.7037119237364183E-3</v>
      </c>
      <c r="X40" s="66">
        <f t="shared" si="2"/>
        <v>5.7503946422729733E-3</v>
      </c>
      <c r="Y40" s="66">
        <f t="shared" si="2"/>
        <v>5.9482371933515001E-3</v>
      </c>
      <c r="Z40" s="66">
        <f t="shared" si="2"/>
        <v>6.6764787419912727E-3</v>
      </c>
      <c r="AA40" s="66">
        <f t="shared" si="2"/>
        <v>5.8979498617125993E-3</v>
      </c>
      <c r="AB40" s="66">
        <f t="shared" si="2"/>
        <v>5.1253528688932253E-3</v>
      </c>
      <c r="AC40" s="66">
        <f t="shared" si="2"/>
        <v>3.6142068483190903E-3</v>
      </c>
      <c r="AD40" s="66">
        <f t="shared" si="2"/>
        <v>5.0130390738572211E-3</v>
      </c>
      <c r="AE40" s="66">
        <f t="shared" si="2"/>
        <v>3.2222634268385909E-3</v>
      </c>
      <c r="AF40" s="66">
        <f t="shared" si="2"/>
        <v>-2.0050389371148282E-3</v>
      </c>
      <c r="AG40" s="66">
        <f t="shared" si="2"/>
        <v>5.9370080014214987E-4</v>
      </c>
      <c r="AH40" s="66">
        <f t="shared" si="2"/>
        <v>-5.6868634212302342E-3</v>
      </c>
      <c r="AI40" s="66">
        <f t="shared" si="2"/>
        <v>-8.28663455198159E-3</v>
      </c>
    </row>
    <row r="41" spans="1:35" x14ac:dyDescent="0.35">
      <c r="A41" s="51" t="s">
        <v>26</v>
      </c>
      <c r="B41" s="67"/>
      <c r="C41" s="66">
        <f t="shared" si="1"/>
        <v>8.778017977788757E-3</v>
      </c>
      <c r="D41" s="66">
        <f t="shared" si="2"/>
        <v>-9.8131810115312176E-3</v>
      </c>
      <c r="E41" s="66">
        <f t="shared" si="2"/>
        <v>1.4720821570511869E-3</v>
      </c>
      <c r="F41" s="66">
        <f t="shared" si="2"/>
        <v>1.9480813797804142E-2</v>
      </c>
      <c r="G41" s="66">
        <f t="shared" si="2"/>
        <v>2.2428900129342413E-2</v>
      </c>
      <c r="H41" s="66">
        <f t="shared" si="2"/>
        <v>8.7234772864118824E-3</v>
      </c>
      <c r="I41" s="66">
        <f t="shared" si="2"/>
        <v>1.9082272730676499E-2</v>
      </c>
      <c r="J41" s="66">
        <f t="shared" si="2"/>
        <v>1.2922449106874834E-2</v>
      </c>
      <c r="K41" s="66">
        <f t="shared" si="2"/>
        <v>2.3086119082519818E-3</v>
      </c>
      <c r="L41" s="66">
        <f t="shared" si="2"/>
        <v>1.151139591853708E-2</v>
      </c>
      <c r="M41" s="66">
        <f t="shared" si="2"/>
        <v>2.0933793760131856E-2</v>
      </c>
      <c r="N41" s="66">
        <f t="shared" si="2"/>
        <v>-4.0336030689342101E-3</v>
      </c>
      <c r="O41" s="66">
        <f t="shared" si="2"/>
        <v>1.1635498180046102E-2</v>
      </c>
      <c r="P41" s="66">
        <f t="shared" si="2"/>
        <v>1.4695853111937269E-2</v>
      </c>
      <c r="Q41" s="66">
        <f t="shared" si="2"/>
        <v>1.4967950998742412E-2</v>
      </c>
      <c r="R41" s="66">
        <f t="shared" si="2"/>
        <v>1.5471029849135315E-2</v>
      </c>
      <c r="S41" s="66">
        <f t="shared" si="2"/>
        <v>8.7805106218224356E-3</v>
      </c>
      <c r="T41" s="66">
        <f t="shared" si="2"/>
        <v>1.0522525119458732E-2</v>
      </c>
      <c r="U41" s="66">
        <f t="shared" si="2"/>
        <v>3.1525930233452372E-3</v>
      </c>
      <c r="V41" s="66">
        <f t="shared" si="2"/>
        <v>8.8652981626387017E-3</v>
      </c>
      <c r="W41" s="66">
        <f t="shared" si="2"/>
        <v>7.0426318851629314E-3</v>
      </c>
      <c r="X41" s="66">
        <f t="shared" si="2"/>
        <v>5.1170068047079759E-3</v>
      </c>
      <c r="Y41" s="66">
        <f t="shared" si="2"/>
        <v>8.2838951737184783E-3</v>
      </c>
      <c r="Z41" s="66">
        <f t="shared" si="2"/>
        <v>1.0464860547470645E-2</v>
      </c>
      <c r="AA41" s="66">
        <f t="shared" si="2"/>
        <v>1.0324729668050623E-2</v>
      </c>
      <c r="AB41" s="66">
        <f t="shared" si="2"/>
        <v>1.07759687007782E-2</v>
      </c>
      <c r="AC41" s="66">
        <f t="shared" si="2"/>
        <v>6.3254952397221748E-3</v>
      </c>
      <c r="AD41" s="66">
        <f t="shared" si="2"/>
        <v>5.4294830438480898E-3</v>
      </c>
      <c r="AE41" s="66">
        <f t="shared" si="2"/>
        <v>6.1473020774814808E-3</v>
      </c>
      <c r="AF41" s="66">
        <f t="shared" si="2"/>
        <v>1.2697155973912253E-2</v>
      </c>
      <c r="AG41" s="66">
        <f t="shared" si="2"/>
        <v>1.0889972311535287E-2</v>
      </c>
      <c r="AH41" s="66">
        <f t="shared" si="2"/>
        <v>7.2069266228823531E-3</v>
      </c>
      <c r="AI41" s="66">
        <f t="shared" si="2"/>
        <v>1.0306231817086961E-2</v>
      </c>
    </row>
    <row r="42" spans="1:35" x14ac:dyDescent="0.35">
      <c r="A42" s="51" t="s">
        <v>27</v>
      </c>
      <c r="B42" s="67"/>
      <c r="C42" s="66">
        <f t="shared" si="1"/>
        <v>0</v>
      </c>
      <c r="D42" s="66">
        <f t="shared" si="2"/>
        <v>0</v>
      </c>
      <c r="E42" s="66">
        <f t="shared" si="2"/>
        <v>0</v>
      </c>
      <c r="F42" s="66">
        <f t="shared" si="2"/>
        <v>0</v>
      </c>
      <c r="G42" s="66">
        <f t="shared" si="2"/>
        <v>0</v>
      </c>
      <c r="H42" s="66">
        <f t="shared" si="2"/>
        <v>0</v>
      </c>
      <c r="I42" s="66">
        <f t="shared" si="2"/>
        <v>0</v>
      </c>
      <c r="J42" s="66">
        <f t="shared" si="2"/>
        <v>0</v>
      </c>
      <c r="K42" s="66">
        <f t="shared" si="2"/>
        <v>0</v>
      </c>
      <c r="L42" s="66">
        <f t="shared" si="2"/>
        <v>0</v>
      </c>
      <c r="M42" s="66">
        <f t="shared" si="2"/>
        <v>0</v>
      </c>
      <c r="N42" s="66">
        <f t="shared" si="2"/>
        <v>0</v>
      </c>
      <c r="O42" s="66">
        <f t="shared" si="2"/>
        <v>0</v>
      </c>
      <c r="P42" s="66">
        <f t="shared" si="2"/>
        <v>0</v>
      </c>
      <c r="Q42" s="66">
        <f t="shared" si="2"/>
        <v>0</v>
      </c>
      <c r="R42" s="66">
        <f t="shared" si="2"/>
        <v>0</v>
      </c>
      <c r="S42" s="66">
        <f t="shared" si="2"/>
        <v>0</v>
      </c>
      <c r="T42" s="66">
        <f t="shared" si="2"/>
        <v>0</v>
      </c>
      <c r="U42" s="66">
        <f t="shared" si="2"/>
        <v>0</v>
      </c>
      <c r="V42" s="66">
        <f t="shared" si="2"/>
        <v>0</v>
      </c>
      <c r="W42" s="66">
        <f t="shared" si="2"/>
        <v>0</v>
      </c>
      <c r="X42" s="66">
        <f t="shared" si="2"/>
        <v>0</v>
      </c>
      <c r="Y42" s="66">
        <f t="shared" si="2"/>
        <v>0</v>
      </c>
      <c r="Z42" s="66">
        <f t="shared" si="2"/>
        <v>0</v>
      </c>
      <c r="AA42" s="66">
        <f t="shared" si="2"/>
        <v>0</v>
      </c>
      <c r="AB42" s="66">
        <f t="shared" si="2"/>
        <v>0</v>
      </c>
      <c r="AC42" s="66">
        <f t="shared" si="2"/>
        <v>0</v>
      </c>
      <c r="AD42" s="66">
        <f t="shared" si="2"/>
        <v>0</v>
      </c>
      <c r="AE42" s="66">
        <f t="shared" si="2"/>
        <v>0</v>
      </c>
      <c r="AF42" s="66">
        <f t="shared" si="2"/>
        <v>0</v>
      </c>
      <c r="AG42" s="66">
        <f t="shared" si="2"/>
        <v>0</v>
      </c>
      <c r="AH42" s="66">
        <f t="shared" si="2"/>
        <v>0</v>
      </c>
      <c r="AI42" s="66">
        <f t="shared" si="2"/>
        <v>0</v>
      </c>
    </row>
    <row r="43" spans="1:35" x14ac:dyDescent="0.35">
      <c r="A43" s="51" t="s">
        <v>28</v>
      </c>
      <c r="B43" s="67"/>
      <c r="C43" s="66">
        <f t="shared" si="1"/>
        <v>-1.4751276188705167E-2</v>
      </c>
      <c r="D43" s="66">
        <f t="shared" si="2"/>
        <v>-9.4842083527720451E-3</v>
      </c>
      <c r="E43" s="66">
        <f t="shared" si="2"/>
        <v>-1.4683215693283243E-2</v>
      </c>
      <c r="F43" s="66">
        <f t="shared" si="2"/>
        <v>-4.5546043907461947E-4</v>
      </c>
      <c r="G43" s="66">
        <f t="shared" si="2"/>
        <v>-4.5723644725479136E-2</v>
      </c>
      <c r="H43" s="66">
        <f t="shared" si="2"/>
        <v>-4.6976523133075106E-2</v>
      </c>
      <c r="I43" s="66">
        <f t="shared" si="2"/>
        <v>-6.0688855245155451E-2</v>
      </c>
      <c r="J43" s="66">
        <f t="shared" si="2"/>
        <v>-4.4641820263907575E-2</v>
      </c>
      <c r="K43" s="66">
        <f t="shared" si="2"/>
        <v>-8.9654759997136263E-2</v>
      </c>
      <c r="L43" s="66">
        <f t="shared" si="2"/>
        <v>-6.9489491950397095E-2</v>
      </c>
      <c r="M43" s="66">
        <f t="shared" si="2"/>
        <v>-3.9301384293178789E-2</v>
      </c>
      <c r="N43" s="66">
        <f t="shared" si="2"/>
        <v>-3.1546430988115041E-2</v>
      </c>
      <c r="O43" s="66">
        <f t="shared" si="2"/>
        <v>-3.8714745269876012E-2</v>
      </c>
      <c r="P43" s="66">
        <f t="shared" si="2"/>
        <v>-2.2688338192979728E-2</v>
      </c>
      <c r="Q43" s="66">
        <f t="shared" si="2"/>
        <v>-5.0180751427741269E-2</v>
      </c>
      <c r="R43" s="66">
        <f t="shared" si="2"/>
        <v>-6.8432178901320556E-2</v>
      </c>
      <c r="S43" s="66">
        <f t="shared" si="2"/>
        <v>-6.6491578330613907E-2</v>
      </c>
      <c r="T43" s="66">
        <f t="shared" si="2"/>
        <v>-4.9396738329875324E-2</v>
      </c>
      <c r="U43" s="66">
        <f t="shared" si="2"/>
        <v>-3.3084331937484592E-2</v>
      </c>
      <c r="V43" s="66">
        <f t="shared" si="2"/>
        <v>-6.504836338581918E-2</v>
      </c>
      <c r="W43" s="66">
        <f t="shared" si="2"/>
        <v>-3.302513192194885E-2</v>
      </c>
      <c r="X43" s="66">
        <f t="shared" si="2"/>
        <v>-5.351665550313689E-2</v>
      </c>
      <c r="Y43" s="66">
        <f t="shared" si="2"/>
        <v>-5.011713036550592E-2</v>
      </c>
      <c r="Z43" s="66">
        <f t="shared" si="2"/>
        <v>-5.874943052923861E-2</v>
      </c>
      <c r="AA43" s="66">
        <f t="shared" si="2"/>
        <v>-8.6810190557681688E-2</v>
      </c>
      <c r="AB43" s="66">
        <f t="shared" si="2"/>
        <v>-7.0975030225493813E-2</v>
      </c>
      <c r="AC43" s="66">
        <f t="shared" si="2"/>
        <v>-0.10143561526850263</v>
      </c>
      <c r="AD43" s="66">
        <f t="shared" si="2"/>
        <v>-4.7211690761910084E-2</v>
      </c>
      <c r="AE43" s="66">
        <f t="shared" si="2"/>
        <v>-4.0660881212912427E-2</v>
      </c>
      <c r="AF43" s="66">
        <f t="shared" si="2"/>
        <v>-0.16638118657809375</v>
      </c>
      <c r="AG43" s="66">
        <f t="shared" si="2"/>
        <v>-8.0713313236445289E-2</v>
      </c>
      <c r="AH43" s="66">
        <f t="shared" si="2"/>
        <v>-6.3180578440093602E-2</v>
      </c>
      <c r="AI43" s="66">
        <f t="shared" si="2"/>
        <v>-0.15190890310242364</v>
      </c>
    </row>
    <row r="44" spans="1:35" x14ac:dyDescent="0.35">
      <c r="A44" s="51" t="s">
        <v>15</v>
      </c>
      <c r="B44" s="67"/>
      <c r="C44" s="66">
        <f t="shared" si="1"/>
        <v>-2.8667626326040791E-3</v>
      </c>
      <c r="D44" s="66">
        <f t="shared" si="2"/>
        <v>-1.2453708338014811E-2</v>
      </c>
      <c r="E44" s="66">
        <f t="shared" si="2"/>
        <v>7.5423539430935641E-3</v>
      </c>
      <c r="F44" s="66">
        <f t="shared" si="2"/>
        <v>-0.20528809069082971</v>
      </c>
      <c r="G44" s="66">
        <f t="shared" si="2"/>
        <v>-0.30094956255122596</v>
      </c>
      <c r="H44" s="66">
        <f t="shared" si="2"/>
        <v>-0.42752923796855447</v>
      </c>
      <c r="I44" s="66">
        <f t="shared" si="2"/>
        <v>-3.5937373643135503E-3</v>
      </c>
      <c r="J44" s="66">
        <f t="shared" si="2"/>
        <v>1.5775769221617006E-4</v>
      </c>
      <c r="K44" s="66">
        <f t="shared" si="2"/>
        <v>1.8197975069308289E-3</v>
      </c>
      <c r="L44" s="66">
        <f t="shared" si="2"/>
        <v>2.2466457666122587E-3</v>
      </c>
      <c r="M44" s="66">
        <f t="shared" si="2"/>
        <v>2.3214268009848394E-3</v>
      </c>
      <c r="N44" s="66">
        <f t="shared" si="2"/>
        <v>-0.35933993059787611</v>
      </c>
      <c r="O44" s="66">
        <f t="shared" si="2"/>
        <v>-1.8138052689896749E-3</v>
      </c>
      <c r="P44" s="66">
        <f t="shared" si="2"/>
        <v>-0.54780110067542986</v>
      </c>
      <c r="Q44" s="66">
        <f t="shared" ref="D44:AI48" si="3">IFERROR((Q20-P20)/P20,0)</f>
        <v>-1.1655096424221242E-2</v>
      </c>
      <c r="R44" s="66">
        <f t="shared" si="3"/>
        <v>-1.0139286414535724E-2</v>
      </c>
      <c r="S44" s="66">
        <f t="shared" si="3"/>
        <v>-1.4591421711473995E-2</v>
      </c>
      <c r="T44" s="66">
        <f t="shared" si="3"/>
        <v>-1.0733493018147399E-2</v>
      </c>
      <c r="U44" s="66">
        <f t="shared" si="3"/>
        <v>-6.6003108186823848E-3</v>
      </c>
      <c r="V44" s="66">
        <f t="shared" si="3"/>
        <v>-1.0644966100666379E-2</v>
      </c>
      <c r="W44" s="66">
        <f t="shared" si="3"/>
        <v>-8.2779638613373115E-3</v>
      </c>
      <c r="X44" s="66">
        <f t="shared" si="3"/>
        <v>-6.1343505155872077E-3</v>
      </c>
      <c r="Y44" s="66">
        <f t="shared" si="3"/>
        <v>-5.0643919856376805E-3</v>
      </c>
      <c r="Z44" s="66">
        <f t="shared" si="3"/>
        <v>-0.41617627487997128</v>
      </c>
      <c r="AA44" s="66">
        <f t="shared" si="3"/>
        <v>-0.39799621698222265</v>
      </c>
      <c r="AB44" s="66">
        <f t="shared" si="3"/>
        <v>-0.52130954749290193</v>
      </c>
      <c r="AC44" s="66">
        <f t="shared" si="3"/>
        <v>-5.3634213142021443E-2</v>
      </c>
      <c r="AD44" s="66">
        <f t="shared" si="3"/>
        <v>-6.3208545280636269E-2</v>
      </c>
      <c r="AE44" s="66">
        <f t="shared" si="3"/>
        <v>-9.0313596102026092E-2</v>
      </c>
      <c r="AF44" s="66">
        <f t="shared" si="3"/>
        <v>-9.5993290361692699E-2</v>
      </c>
      <c r="AG44" s="66">
        <f t="shared" si="3"/>
        <v>-9.1782472678548818E-2</v>
      </c>
      <c r="AH44" s="66">
        <f t="shared" si="3"/>
        <v>-0.54635377717509537</v>
      </c>
      <c r="AI44" s="66">
        <f t="shared" si="3"/>
        <v>-9.1538594970821993E-2</v>
      </c>
    </row>
    <row r="45" spans="1:35" x14ac:dyDescent="0.35">
      <c r="A45" s="51" t="s">
        <v>29</v>
      </c>
      <c r="B45" s="67"/>
      <c r="C45" s="66">
        <f t="shared" si="1"/>
        <v>-2.1128827170390784E-2</v>
      </c>
      <c r="D45" s="66">
        <f t="shared" si="3"/>
        <v>-2.4107381047365348E-2</v>
      </c>
      <c r="E45" s="66">
        <f t="shared" si="3"/>
        <v>-1.900987311377254E-2</v>
      </c>
      <c r="F45" s="66">
        <f t="shared" si="3"/>
        <v>-9.3872916034100987E-3</v>
      </c>
      <c r="G45" s="66">
        <f t="shared" si="3"/>
        <v>-2.1995336352797264E-2</v>
      </c>
      <c r="H45" s="66">
        <f t="shared" si="3"/>
        <v>-4.3970267399381618E-2</v>
      </c>
      <c r="I45" s="66">
        <f t="shared" si="3"/>
        <v>-1.9129984606939338E-2</v>
      </c>
      <c r="J45" s="66">
        <f t="shared" si="3"/>
        <v>-3.3636820639594868E-2</v>
      </c>
      <c r="K45" s="66">
        <f t="shared" si="3"/>
        <v>-3.4562247882603349E-2</v>
      </c>
      <c r="L45" s="66">
        <f t="shared" si="3"/>
        <v>-5.0269681693691934E-2</v>
      </c>
      <c r="M45" s="66">
        <f t="shared" si="3"/>
        <v>-3.0888616720821098E-2</v>
      </c>
      <c r="N45" s="66">
        <f t="shared" si="3"/>
        <v>-1.9919815246029891E-2</v>
      </c>
      <c r="O45" s="66">
        <f t="shared" si="3"/>
        <v>-5.8653905838850717E-2</v>
      </c>
      <c r="P45" s="66">
        <f t="shared" si="3"/>
        <v>-3.6234556615476012E-2</v>
      </c>
      <c r="Q45" s="66">
        <f t="shared" si="3"/>
        <v>-5.2522046943193873E-2</v>
      </c>
      <c r="R45" s="66">
        <f t="shared" si="3"/>
        <v>-5.4584218146638733E-2</v>
      </c>
      <c r="S45" s="66">
        <f t="shared" si="3"/>
        <v>-5.8544357026096838E-2</v>
      </c>
      <c r="T45" s="66">
        <f t="shared" si="3"/>
        <v>-4.8595140251121126E-2</v>
      </c>
      <c r="U45" s="66">
        <f t="shared" si="3"/>
        <v>-1.1990281264783274E-2</v>
      </c>
      <c r="V45" s="66">
        <f t="shared" si="3"/>
        <v>-4.8307968586809281E-2</v>
      </c>
      <c r="W45" s="66">
        <f t="shared" si="3"/>
        <v>-2.8318357856411704E-2</v>
      </c>
      <c r="X45" s="66">
        <f t="shared" si="3"/>
        <v>-2.8823575887461979E-2</v>
      </c>
      <c r="Y45" s="66">
        <f t="shared" si="3"/>
        <v>-2.4914391473091199E-2</v>
      </c>
      <c r="Z45" s="66">
        <f t="shared" si="3"/>
        <v>-3.2108975321073659E-2</v>
      </c>
      <c r="AA45" s="66">
        <f t="shared" si="3"/>
        <v>-2.7496748184058704E-2</v>
      </c>
      <c r="AB45" s="66">
        <f t="shared" si="3"/>
        <v>-3.9751786915133751E-2</v>
      </c>
      <c r="AC45" s="66">
        <f t="shared" si="3"/>
        <v>-2.4010846585180195E-2</v>
      </c>
      <c r="AD45" s="66">
        <f t="shared" si="3"/>
        <v>-3.8118854621569422E-2</v>
      </c>
      <c r="AE45" s="66">
        <f t="shared" si="3"/>
        <v>-2.5410132876928112E-2</v>
      </c>
      <c r="AF45" s="66">
        <f t="shared" si="3"/>
        <v>-4.1754589207190461E-2</v>
      </c>
      <c r="AG45" s="66">
        <f t="shared" si="3"/>
        <v>-2.1428185126082001E-2</v>
      </c>
      <c r="AH45" s="66">
        <f t="shared" si="3"/>
        <v>-1.5333414919953423E-2</v>
      </c>
      <c r="AI45" s="66">
        <f t="shared" si="3"/>
        <v>-2.7050899862819344E-2</v>
      </c>
    </row>
    <row r="46" spans="1:35" x14ac:dyDescent="0.35">
      <c r="A46" s="51" t="s">
        <v>16</v>
      </c>
      <c r="B46" s="67"/>
      <c r="C46" s="66">
        <f t="shared" si="1"/>
        <v>-6.2268435021945066E-3</v>
      </c>
      <c r="D46" s="66">
        <f t="shared" si="3"/>
        <v>-6.4777155034981453E-3</v>
      </c>
      <c r="E46" s="66">
        <f t="shared" si="3"/>
        <v>-1.6522892112892443E-2</v>
      </c>
      <c r="F46" s="66">
        <f t="shared" si="3"/>
        <v>-2.1824191351324813E-2</v>
      </c>
      <c r="G46" s="66">
        <f t="shared" si="3"/>
        <v>-2.2352234287652269E-2</v>
      </c>
      <c r="H46" s="66">
        <f t="shared" si="3"/>
        <v>-5.2530860738566429E-2</v>
      </c>
      <c r="I46" s="66">
        <f t="shared" si="3"/>
        <v>-1.1164651497225167E-2</v>
      </c>
      <c r="J46" s="66">
        <f t="shared" si="3"/>
        <v>-1.1977859281069224E-2</v>
      </c>
      <c r="K46" s="66">
        <f t="shared" si="3"/>
        <v>-7.165573923122742E-3</v>
      </c>
      <c r="L46" s="66">
        <f t="shared" si="3"/>
        <v>-3.1467370513038141E-2</v>
      </c>
      <c r="M46" s="66">
        <f t="shared" si="3"/>
        <v>5.3544374738603694E-3</v>
      </c>
      <c r="N46" s="66">
        <f t="shared" si="3"/>
        <v>-5.802256357133849E-3</v>
      </c>
      <c r="O46" s="66">
        <f t="shared" si="3"/>
        <v>-4.124425482938736E-3</v>
      </c>
      <c r="P46" s="66">
        <f t="shared" si="3"/>
        <v>4.1127943701990081E-3</v>
      </c>
      <c r="Q46" s="66">
        <f t="shared" si="3"/>
        <v>-5.7472040406768158E-3</v>
      </c>
      <c r="R46" s="66">
        <f t="shared" si="3"/>
        <v>-7.9512002559203564E-3</v>
      </c>
      <c r="S46" s="66">
        <f t="shared" si="3"/>
        <v>-8.9502115561038154E-3</v>
      </c>
      <c r="T46" s="66">
        <f t="shared" si="3"/>
        <v>-1.0306222417899845E-2</v>
      </c>
      <c r="U46" s="66">
        <f t="shared" si="3"/>
        <v>-9.2542723298601002E-3</v>
      </c>
      <c r="V46" s="66">
        <f t="shared" si="3"/>
        <v>-1.1347442643710815E-2</v>
      </c>
      <c r="W46" s="66">
        <f t="shared" si="3"/>
        <v>-1.1270665146920052E-2</v>
      </c>
      <c r="X46" s="66">
        <f t="shared" si="3"/>
        <v>-1.2536415739567562E-2</v>
      </c>
      <c r="Y46" s="66">
        <f t="shared" si="3"/>
        <v>-1.2764315154704121E-2</v>
      </c>
      <c r="Z46" s="66">
        <f t="shared" si="3"/>
        <v>-1.1501584554907169E-2</v>
      </c>
      <c r="AA46" s="66">
        <f t="shared" si="3"/>
        <v>-1.361473235621528E-2</v>
      </c>
      <c r="AB46" s="66">
        <f t="shared" si="3"/>
        <v>-1.4748498137306304E-2</v>
      </c>
      <c r="AC46" s="66">
        <f t="shared" si="3"/>
        <v>-1.4756413516874574E-2</v>
      </c>
      <c r="AD46" s="66">
        <f t="shared" si="3"/>
        <v>-1.4617546718322435E-2</v>
      </c>
      <c r="AE46" s="66">
        <f t="shared" si="3"/>
        <v>-1.3436796213175228E-2</v>
      </c>
      <c r="AF46" s="66">
        <f t="shared" si="3"/>
        <v>-1.4887081075346141E-2</v>
      </c>
      <c r="AG46" s="66">
        <f t="shared" si="3"/>
        <v>-1.2673597930546782E-2</v>
      </c>
      <c r="AH46" s="66">
        <f t="shared" si="3"/>
        <v>-1.3777826876845384E-2</v>
      </c>
      <c r="AI46" s="66">
        <f t="shared" si="3"/>
        <v>-1.4346278421477688E-2</v>
      </c>
    </row>
    <row r="47" spans="1:35" x14ac:dyDescent="0.35">
      <c r="A47" s="51" t="s">
        <v>30</v>
      </c>
      <c r="B47" s="67"/>
      <c r="C47" s="66">
        <f t="shared" si="1"/>
        <v>-3.9297234966588865E-2</v>
      </c>
      <c r="D47" s="66">
        <f t="shared" si="3"/>
        <v>-1.7303730961781862E-2</v>
      </c>
      <c r="E47" s="66">
        <f t="shared" si="3"/>
        <v>-1.1622618919743361E-2</v>
      </c>
      <c r="F47" s="66">
        <f t="shared" si="3"/>
        <v>5.9613325305009502E-3</v>
      </c>
      <c r="G47" s="66">
        <f t="shared" si="3"/>
        <v>-8.7495435950805927E-3</v>
      </c>
      <c r="H47" s="66">
        <f t="shared" si="3"/>
        <v>-1.7446402997318092E-2</v>
      </c>
      <c r="I47" s="66">
        <f t="shared" si="3"/>
        <v>-5.7790127928971117E-3</v>
      </c>
      <c r="J47" s="66">
        <f t="shared" si="3"/>
        <v>1.2145194849770933E-3</v>
      </c>
      <c r="K47" s="66">
        <f t="shared" si="3"/>
        <v>9.5245661522802005E-3</v>
      </c>
      <c r="L47" s="66">
        <f t="shared" si="3"/>
        <v>7.074724641429424E-4</v>
      </c>
      <c r="M47" s="66">
        <f t="shared" si="3"/>
        <v>8.1281312367279812E-3</v>
      </c>
      <c r="N47" s="66">
        <f t="shared" si="3"/>
        <v>3.2408386802423259E-4</v>
      </c>
      <c r="O47" s="66">
        <f t="shared" si="3"/>
        <v>-1.7691439574672379E-2</v>
      </c>
      <c r="P47" s="66">
        <f t="shared" si="3"/>
        <v>-4.2047890275787692E-4</v>
      </c>
      <c r="Q47" s="66">
        <f t="shared" si="3"/>
        <v>-6.9393773739702706E-4</v>
      </c>
      <c r="R47" s="66">
        <f t="shared" si="3"/>
        <v>-7.7589446131187602E-4</v>
      </c>
      <c r="S47" s="66">
        <f t="shared" si="3"/>
        <v>-5.9979324848707374E-3</v>
      </c>
      <c r="T47" s="66">
        <f t="shared" si="3"/>
        <v>-4.784008097555483E-3</v>
      </c>
      <c r="U47" s="66">
        <f t="shared" si="3"/>
        <v>2.1291790986275711E-3</v>
      </c>
      <c r="V47" s="66">
        <f t="shared" si="3"/>
        <v>2.6581528160873834E-3</v>
      </c>
      <c r="W47" s="66">
        <f t="shared" si="3"/>
        <v>-3.1021023256807669E-3</v>
      </c>
      <c r="X47" s="66">
        <f t="shared" si="3"/>
        <v>5.7846988612459821E-3</v>
      </c>
      <c r="Y47" s="66">
        <f t="shared" si="3"/>
        <v>7.0636429918249505E-3</v>
      </c>
      <c r="Z47" s="66">
        <f t="shared" si="3"/>
        <v>9.163238651690166E-3</v>
      </c>
      <c r="AA47" s="66">
        <f t="shared" si="3"/>
        <v>1.2873040889038524E-2</v>
      </c>
      <c r="AB47" s="66">
        <f t="shared" si="3"/>
        <v>2.5277903185720336E-3</v>
      </c>
      <c r="AC47" s="66">
        <f t="shared" si="3"/>
        <v>2.2331940186157829E-3</v>
      </c>
      <c r="AD47" s="66">
        <f t="shared" si="3"/>
        <v>-1.0820318534703461E-3</v>
      </c>
      <c r="AE47" s="66">
        <f t="shared" si="3"/>
        <v>-2.6532233256066342E-3</v>
      </c>
      <c r="AF47" s="66">
        <f t="shared" si="3"/>
        <v>-2.7392146400142831E-2</v>
      </c>
      <c r="AG47" s="66">
        <f t="shared" si="3"/>
        <v>-5.2126792532040771E-3</v>
      </c>
      <c r="AH47" s="66">
        <f t="shared" si="3"/>
        <v>-1.1816345070028565E-2</v>
      </c>
      <c r="AI47" s="66">
        <f t="shared" si="3"/>
        <v>-3.3937413426442416E-2</v>
      </c>
    </row>
    <row r="48" spans="1:35" x14ac:dyDescent="0.35">
      <c r="A48" s="51" t="s">
        <v>31</v>
      </c>
      <c r="B48" s="67"/>
      <c r="C48" s="66">
        <f t="shared" si="1"/>
        <v>0.88617407941699966</v>
      </c>
      <c r="D48" s="66">
        <f t="shared" si="3"/>
        <v>0.95177871004357062</v>
      </c>
      <c r="E48" s="66">
        <f t="shared" si="3"/>
        <v>1.4792455921629422</v>
      </c>
      <c r="F48" s="66">
        <f t="shared" si="3"/>
        <v>0.34235304508710129</v>
      </c>
      <c r="G48" s="66">
        <f t="shared" si="3"/>
        <v>6.7596325456137196E-2</v>
      </c>
      <c r="H48" s="66">
        <f t="shared" si="3"/>
        <v>5.2175667581609166E-2</v>
      </c>
      <c r="I48" s="66">
        <f t="shared" si="3"/>
        <v>3.8551089356165621E-2</v>
      </c>
      <c r="J48" s="66">
        <f t="shared" si="3"/>
        <v>2.2586600940313152E-2</v>
      </c>
      <c r="K48" s="66">
        <f t="shared" si="3"/>
        <v>8.6551944544763018E-3</v>
      </c>
      <c r="L48" s="66">
        <f t="shared" si="3"/>
        <v>-2.9879351357865219E-3</v>
      </c>
      <c r="M48" s="66">
        <f t="shared" si="3"/>
        <v>-4.9161166068875566E-3</v>
      </c>
      <c r="N48" s="66">
        <f t="shared" si="3"/>
        <v>0.29074114947606133</v>
      </c>
      <c r="O48" s="66">
        <f>IFERROR((O24-N24)/N24,0)</f>
        <v>8.7436731161304468</v>
      </c>
      <c r="P48" s="66">
        <f t="shared" si="3"/>
        <v>2.8549075939075261</v>
      </c>
      <c r="Q48" s="66">
        <f t="shared" si="3"/>
        <v>1.3723505624154713</v>
      </c>
      <c r="R48" s="66">
        <f t="shared" si="3"/>
        <v>0.90052106795868403</v>
      </c>
      <c r="S48" s="66">
        <f t="shared" si="3"/>
        <v>0.6642761207267005</v>
      </c>
      <c r="T48" s="66">
        <f t="shared" si="3"/>
        <v>0.52650832574222095</v>
      </c>
      <c r="U48" s="66">
        <f t="shared" si="3"/>
        <v>0.43111137207553818</v>
      </c>
      <c r="V48" s="66">
        <f t="shared" si="3"/>
        <v>0.36564863883942039</v>
      </c>
      <c r="W48" s="66">
        <f t="shared" si="3"/>
        <v>0.30952074253232631</v>
      </c>
      <c r="X48" s="66">
        <f t="shared" si="3"/>
        <v>0.26991987107607934</v>
      </c>
      <c r="Y48" s="66">
        <f t="shared" si="3"/>
        <v>0.24043630759419429</v>
      </c>
      <c r="Z48" s="66">
        <f t="shared" si="3"/>
        <v>0.21778447410654347</v>
      </c>
      <c r="AA48" s="66">
        <f t="shared" si="3"/>
        <v>0.19831889725546231</v>
      </c>
      <c r="AB48" s="66">
        <f t="shared" si="3"/>
        <v>0.17984663896402603</v>
      </c>
      <c r="AC48" s="66">
        <f t="shared" si="3"/>
        <v>0.16581632212007302</v>
      </c>
      <c r="AD48" s="66">
        <f t="shared" si="3"/>
        <v>0.15240299628440646</v>
      </c>
      <c r="AE48" s="66">
        <f t="shared" si="3"/>
        <v>0.14110612433266823</v>
      </c>
      <c r="AF48" s="66">
        <f t="shared" si="3"/>
        <v>0.13383471714392178</v>
      </c>
      <c r="AG48" s="66">
        <f t="shared" si="3"/>
        <v>0.12283213896624674</v>
      </c>
      <c r="AH48" s="66">
        <f t="shared" si="3"/>
        <v>0.13005903952050651</v>
      </c>
      <c r="AI48" s="66">
        <f t="shared" si="3"/>
        <v>0.10731346991956769</v>
      </c>
    </row>
    <row r="49" spans="1:35" x14ac:dyDescent="0.35">
      <c r="A49" s="51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</row>
    <row r="51" spans="1:35" ht="20.25" customHeight="1" x14ac:dyDescent="0.35">
      <c r="A51" s="52" t="s">
        <v>364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</row>
    <row r="52" spans="1:35" x14ac:dyDescent="0.35">
      <c r="A52" s="54" t="s">
        <v>369</v>
      </c>
      <c r="B52" s="55" t="s">
        <v>199</v>
      </c>
      <c r="C52" s="55" t="s">
        <v>616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x14ac:dyDescent="0.35">
      <c r="A53" s="54"/>
      <c r="B53" s="55"/>
      <c r="C53" s="79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x14ac:dyDescent="0.35">
      <c r="B54" s="51">
        <v>2017</v>
      </c>
      <c r="C54" s="51">
        <v>2018</v>
      </c>
      <c r="D54" s="51">
        <v>2019</v>
      </c>
      <c r="E54" s="51">
        <v>2020</v>
      </c>
      <c r="F54" s="51">
        <v>2021</v>
      </c>
      <c r="G54" s="51">
        <v>2022</v>
      </c>
      <c r="H54" s="51">
        <v>2023</v>
      </c>
      <c r="I54" s="51">
        <v>2024</v>
      </c>
      <c r="J54" s="51">
        <v>2025</v>
      </c>
      <c r="K54" s="51">
        <v>2026</v>
      </c>
      <c r="L54" s="51">
        <v>2027</v>
      </c>
      <c r="M54" s="51">
        <v>2028</v>
      </c>
      <c r="N54" s="51">
        <v>2029</v>
      </c>
      <c r="O54" s="51">
        <v>2030</v>
      </c>
      <c r="P54" s="51">
        <v>2031</v>
      </c>
      <c r="Q54" s="51">
        <v>2032</v>
      </c>
      <c r="R54" s="51">
        <v>2033</v>
      </c>
      <c r="S54" s="51">
        <v>2034</v>
      </c>
      <c r="T54" s="51">
        <v>2035</v>
      </c>
      <c r="U54" s="51">
        <v>2036</v>
      </c>
      <c r="V54" s="51">
        <v>2037</v>
      </c>
      <c r="W54" s="51">
        <v>2038</v>
      </c>
      <c r="X54" s="51">
        <v>2039</v>
      </c>
      <c r="Y54" s="51">
        <v>2040</v>
      </c>
      <c r="Z54" s="51">
        <v>2041</v>
      </c>
      <c r="AA54" s="51">
        <v>2042</v>
      </c>
      <c r="AB54" s="51">
        <v>2043</v>
      </c>
      <c r="AC54" s="51">
        <v>2044</v>
      </c>
      <c r="AD54" s="51">
        <v>2045</v>
      </c>
      <c r="AE54" s="51">
        <v>2046</v>
      </c>
      <c r="AF54" s="51">
        <v>2047</v>
      </c>
      <c r="AG54" s="51">
        <v>2048</v>
      </c>
      <c r="AH54" s="51">
        <v>2049</v>
      </c>
      <c r="AI54" s="51">
        <v>2050</v>
      </c>
    </row>
    <row r="55" spans="1:35" x14ac:dyDescent="0.35">
      <c r="A55" s="51" t="s">
        <v>17</v>
      </c>
      <c r="B55" s="50">
        <v>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</row>
    <row r="56" spans="1:35" x14ac:dyDescent="0.35">
      <c r="A56" s="51" t="s">
        <v>18</v>
      </c>
      <c r="B56" s="56" cm="1">
        <f t="array" ref="B56">(SUMPRODUCT(EuroStatData*($B$52=EurostatCategory)*($A56=EuroStat_EPS_Fuel)*(B$54=EuroStatYear))+SUMPRODUCT(EuroStatData*($C$52=EurostatCategory)*($A56=EuroStat_EPS_Fuel)*(B$54=EuroStatYear)))*BTU_per_TJ</f>
        <v>1769370385808722.5</v>
      </c>
      <c r="C56" s="56" cm="1">
        <f t="array" ref="C56">(SUMPRODUCT(EuroStatData*($B$52=EurostatCategory)*($A56=EuroStat_EPS_Fuel)*(C$54=EuroStatYear))+SUMPRODUCT(EuroStatData*($C$52=EurostatCategory)*($A56=EuroStat_EPS_Fuel)*(C$54=EuroStatYear)))*BTU_per_TJ</f>
        <v>1637837103797743.8</v>
      </c>
      <c r="D56" s="65">
        <f t="shared" ref="D56:AI56" si="4">C56*(1+D29)</f>
        <v>1622217478873840</v>
      </c>
      <c r="E56" s="65">
        <f t="shared" si="4"/>
        <v>1588926452354393.5</v>
      </c>
      <c r="F56" s="65">
        <f t="shared" si="4"/>
        <v>1569528137425072</v>
      </c>
      <c r="G56" s="65">
        <f t="shared" si="4"/>
        <v>1537152634160352</v>
      </c>
      <c r="H56" s="65">
        <f t="shared" si="4"/>
        <v>1502049293733137</v>
      </c>
      <c r="I56" s="65">
        <f t="shared" si="4"/>
        <v>1475945504939856.8</v>
      </c>
      <c r="J56" s="65">
        <f t="shared" si="4"/>
        <v>1459026050277868</v>
      </c>
      <c r="K56" s="65">
        <f t="shared" si="4"/>
        <v>1442314295449325.8</v>
      </c>
      <c r="L56" s="65">
        <f t="shared" si="4"/>
        <v>1435747587149315</v>
      </c>
      <c r="M56" s="65">
        <f t="shared" si="4"/>
        <v>1428982384409823.8</v>
      </c>
      <c r="N56" s="65">
        <f t="shared" si="4"/>
        <v>1424754626351211.3</v>
      </c>
      <c r="O56" s="65">
        <f t="shared" si="4"/>
        <v>1404973530210107.3</v>
      </c>
      <c r="P56" s="65">
        <f t="shared" si="4"/>
        <v>1389110576941582</v>
      </c>
      <c r="Q56" s="65">
        <f t="shared" si="4"/>
        <v>1358108908467217.5</v>
      </c>
      <c r="R56" s="65">
        <f t="shared" si="4"/>
        <v>1313014627439862.3</v>
      </c>
      <c r="S56" s="65">
        <f t="shared" si="4"/>
        <v>1274524658626238.5</v>
      </c>
      <c r="T56" s="65">
        <f t="shared" si="4"/>
        <v>1237177508450337</v>
      </c>
      <c r="U56" s="65">
        <f t="shared" si="4"/>
        <v>1213461904625393</v>
      </c>
      <c r="V56" s="65">
        <f t="shared" si="4"/>
        <v>1183452243661473.3</v>
      </c>
      <c r="W56" s="65">
        <f t="shared" si="4"/>
        <v>1148821160672864.8</v>
      </c>
      <c r="X56" s="65">
        <f t="shared" si="4"/>
        <v>1118652997998796.6</v>
      </c>
      <c r="Y56" s="65">
        <f t="shared" si="4"/>
        <v>1084703510260454.3</v>
      </c>
      <c r="Z56" s="65">
        <f t="shared" si="4"/>
        <v>1053937744309541</v>
      </c>
      <c r="AA56" s="65">
        <f t="shared" si="4"/>
        <v>1021079373673434.8</v>
      </c>
      <c r="AB56" s="65">
        <f t="shared" si="4"/>
        <v>984229149893302</v>
      </c>
      <c r="AC56" s="65">
        <f t="shared" si="4"/>
        <v>947448568686046.25</v>
      </c>
      <c r="AD56" s="65">
        <f t="shared" si="4"/>
        <v>920507664839333.25</v>
      </c>
      <c r="AE56" s="65">
        <f t="shared" si="4"/>
        <v>893370369831522.88</v>
      </c>
      <c r="AF56" s="65">
        <f t="shared" si="4"/>
        <v>844502371301923.88</v>
      </c>
      <c r="AG56" s="65">
        <f t="shared" si="4"/>
        <v>809559672510909.13</v>
      </c>
      <c r="AH56" s="65">
        <f t="shared" si="4"/>
        <v>756122948323887</v>
      </c>
      <c r="AI56" s="65">
        <f t="shared" si="4"/>
        <v>710417445494276.88</v>
      </c>
    </row>
    <row r="57" spans="1:35" x14ac:dyDescent="0.35">
      <c r="A57" s="51" t="s">
        <v>11</v>
      </c>
      <c r="B57" s="56" cm="1">
        <f t="array" ref="B57">(SUMPRODUCT(EuroStatData*($B$52=EurostatCategory)*($A57=EuroStat_EPS_Fuel)*(B$54=EuroStatYear))+SUMPRODUCT(EuroStatData*($C$52=EurostatCategory)*($A57=EuroStat_EPS_Fuel)*(B$54=EuroStatYear)))*BTU_per_TJ</f>
        <v>2643294057916052</v>
      </c>
      <c r="C57" s="56" cm="1">
        <f t="array" ref="C57">(SUMPRODUCT(EuroStatData*($B$52=EurostatCategory)*($A57=EuroStat_EPS_Fuel)*(C$54=EuroStatYear))+SUMPRODUCT(EuroStatData*($C$52=EurostatCategory)*($A57=EuroStat_EPS_Fuel)*(C$54=EuroStatYear)))*BTU_per_TJ</f>
        <v>2349065340802052</v>
      </c>
      <c r="D57" s="65">
        <f t="shared" ref="D57:AI57" si="5">C57*(1+D30)</f>
        <v>2316770982293060</v>
      </c>
      <c r="E57" s="65">
        <f t="shared" si="5"/>
        <v>2298939328559534.5</v>
      </c>
      <c r="F57" s="65">
        <f t="shared" si="5"/>
        <v>2289667275401012</v>
      </c>
      <c r="G57" s="65">
        <f t="shared" si="5"/>
        <v>2286435143435635</v>
      </c>
      <c r="H57" s="65">
        <f t="shared" si="5"/>
        <v>2293147782467713.5</v>
      </c>
      <c r="I57" s="65">
        <f t="shared" si="5"/>
        <v>2287485258821021.5</v>
      </c>
      <c r="J57" s="65">
        <f t="shared" si="5"/>
        <v>2291944353242185.5</v>
      </c>
      <c r="K57" s="65">
        <f t="shared" si="5"/>
        <v>2307784342367681.5</v>
      </c>
      <c r="L57" s="65">
        <f t="shared" si="5"/>
        <v>2338895420393821.5</v>
      </c>
      <c r="M57" s="65">
        <f t="shared" si="5"/>
        <v>2342497685047807</v>
      </c>
      <c r="N57" s="65">
        <f t="shared" si="5"/>
        <v>2370433908534909</v>
      </c>
      <c r="O57" s="65">
        <f t="shared" si="5"/>
        <v>2405197449896140</v>
      </c>
      <c r="P57" s="65">
        <f t="shared" si="5"/>
        <v>2423917533970659.5</v>
      </c>
      <c r="Q57" s="65">
        <f t="shared" si="5"/>
        <v>2424657102049146</v>
      </c>
      <c r="R57" s="65">
        <f t="shared" si="5"/>
        <v>2427816219024862.5</v>
      </c>
      <c r="S57" s="65">
        <f t="shared" si="5"/>
        <v>2428297525084399</v>
      </c>
      <c r="T57" s="65">
        <f t="shared" si="5"/>
        <v>2424250667150684.5</v>
      </c>
      <c r="U57" s="65">
        <f t="shared" si="5"/>
        <v>2427092071846419.5</v>
      </c>
      <c r="V57" s="65">
        <f t="shared" si="5"/>
        <v>2423447501776090</v>
      </c>
      <c r="W57" s="65">
        <f t="shared" si="5"/>
        <v>2420786798985007</v>
      </c>
      <c r="X57" s="65">
        <f t="shared" si="5"/>
        <v>2417533808779331.5</v>
      </c>
      <c r="Y57" s="65">
        <f t="shared" si="5"/>
        <v>2416155381824057.5</v>
      </c>
      <c r="Z57" s="65">
        <f t="shared" si="5"/>
        <v>2415990143169193</v>
      </c>
      <c r="AA57" s="65">
        <f t="shared" si="5"/>
        <v>2414022360002988.5</v>
      </c>
      <c r="AB57" s="65">
        <f t="shared" si="5"/>
        <v>2406523332380908</v>
      </c>
      <c r="AC57" s="65">
        <f t="shared" si="5"/>
        <v>2400446405092215</v>
      </c>
      <c r="AD57" s="65">
        <f t="shared" si="5"/>
        <v>2395211756331166</v>
      </c>
      <c r="AE57" s="65">
        <f t="shared" si="5"/>
        <v>2389152079432203.5</v>
      </c>
      <c r="AF57" s="65">
        <f t="shared" si="5"/>
        <v>2375902261111284.5</v>
      </c>
      <c r="AG57" s="65">
        <f t="shared" si="5"/>
        <v>2370836235671419</v>
      </c>
      <c r="AH57" s="65">
        <f t="shared" si="5"/>
        <v>2364211813562123</v>
      </c>
      <c r="AI57" s="65">
        <f t="shared" si="5"/>
        <v>2351789801503918.5</v>
      </c>
    </row>
    <row r="58" spans="1:35" x14ac:dyDescent="0.35">
      <c r="A58" s="51" t="s">
        <v>19</v>
      </c>
      <c r="B58" s="56" cm="1">
        <f t="array" ref="B58">(SUMPRODUCT(EuroStatData*($B$52=EurostatCategory)*($A58=EuroStat_EPS_Fuel)*(B$54=EuroStatYear))+SUMPRODUCT(EuroStatData*($C$52=EurostatCategory)*($A58=EuroStat_EPS_Fuel)*(B$54=EuroStatYear)))*BTU_per_TJ</f>
        <v>7734211723233765</v>
      </c>
      <c r="C58" s="56" cm="1">
        <f t="array" ref="C58">(SUMPRODUCT(EuroStatData*($B$52=EurostatCategory)*($A58=EuroStat_EPS_Fuel)*(C$54=EuroStatYear))+SUMPRODUCT(EuroStatData*($C$52=EurostatCategory)*($A58=EuroStat_EPS_Fuel)*(C$54=EuroStatYear)))*BTU_per_TJ</f>
        <v>7748051440784017</v>
      </c>
      <c r="D58" s="65">
        <f t="shared" ref="D58:AI58" si="6">C58*(1+D31)</f>
        <v>7611338766107667</v>
      </c>
      <c r="E58" s="65">
        <f t="shared" si="6"/>
        <v>7475119496425178</v>
      </c>
      <c r="F58" s="65">
        <f t="shared" si="6"/>
        <v>7438065119769475</v>
      </c>
      <c r="G58" s="65">
        <f t="shared" si="6"/>
        <v>7074219534574321</v>
      </c>
      <c r="H58" s="65">
        <f t="shared" si="6"/>
        <v>6712824667998105</v>
      </c>
      <c r="I58" s="65">
        <f t="shared" si="6"/>
        <v>6605388609337196</v>
      </c>
      <c r="J58" s="65">
        <f t="shared" si="6"/>
        <v>6623362987201407</v>
      </c>
      <c r="K58" s="65">
        <f t="shared" si="6"/>
        <v>6476381428450050</v>
      </c>
      <c r="L58" s="65">
        <f t="shared" si="6"/>
        <v>6510878820217056</v>
      </c>
      <c r="M58" s="65">
        <f t="shared" si="6"/>
        <v>6612163745001318</v>
      </c>
      <c r="N58" s="65">
        <f t="shared" si="6"/>
        <v>6495678842378020</v>
      </c>
      <c r="O58" s="65">
        <f t="shared" si="6"/>
        <v>6526122652131898</v>
      </c>
      <c r="P58" s="65">
        <f t="shared" si="6"/>
        <v>6542716984544829</v>
      </c>
      <c r="Q58" s="65">
        <f t="shared" si="6"/>
        <v>6499745389058235</v>
      </c>
      <c r="R58" s="65">
        <f t="shared" si="6"/>
        <v>6068217979498938</v>
      </c>
      <c r="S58" s="65">
        <f t="shared" si="6"/>
        <v>5795009365094978</v>
      </c>
      <c r="T58" s="65">
        <f t="shared" si="6"/>
        <v>5276723691459205</v>
      </c>
      <c r="U58" s="65">
        <f t="shared" si="6"/>
        <v>5220764348233450</v>
      </c>
      <c r="V58" s="65">
        <f t="shared" si="6"/>
        <v>5038188414971388</v>
      </c>
      <c r="W58" s="65">
        <f t="shared" si="6"/>
        <v>4880565518406295</v>
      </c>
      <c r="X58" s="65">
        <f t="shared" si="6"/>
        <v>4947021590177233</v>
      </c>
      <c r="Y58" s="65">
        <f t="shared" si="6"/>
        <v>5012179509190232</v>
      </c>
      <c r="Z58" s="65">
        <f t="shared" si="6"/>
        <v>4762942343541910</v>
      </c>
      <c r="AA58" s="65">
        <f t="shared" si="6"/>
        <v>4815909723494786</v>
      </c>
      <c r="AB58" s="65">
        <f t="shared" si="6"/>
        <v>4703321303146827</v>
      </c>
      <c r="AC58" s="65">
        <f t="shared" si="6"/>
        <v>4678530164015110</v>
      </c>
      <c r="AD58" s="65">
        <f t="shared" si="6"/>
        <v>4545083150320369</v>
      </c>
      <c r="AE58" s="65">
        <f t="shared" si="6"/>
        <v>4544367361003829</v>
      </c>
      <c r="AF58" s="65">
        <f t="shared" si="6"/>
        <v>4390336432977168</v>
      </c>
      <c r="AG58" s="65">
        <f t="shared" si="6"/>
        <v>4074172650177389</v>
      </c>
      <c r="AH58" s="65">
        <f t="shared" si="6"/>
        <v>3786374692786600</v>
      </c>
      <c r="AI58" s="65">
        <f t="shared" si="6"/>
        <v>3752786938931569</v>
      </c>
    </row>
    <row r="59" spans="1:35" x14ac:dyDescent="0.35">
      <c r="A59" s="51" t="s">
        <v>20</v>
      </c>
      <c r="B59" s="68">
        <f>About!$C$81</f>
        <v>0</v>
      </c>
      <c r="C59" s="68">
        <f>About!$C$81</f>
        <v>0</v>
      </c>
      <c r="D59" s="68">
        <f>About!$C$81</f>
        <v>0</v>
      </c>
      <c r="E59" s="68">
        <f>About!$C$81</f>
        <v>0</v>
      </c>
      <c r="F59" s="68">
        <f>About!$C$81</f>
        <v>0</v>
      </c>
      <c r="G59" s="68">
        <f>About!$C$81</f>
        <v>0</v>
      </c>
      <c r="H59" s="68">
        <f>About!$C$81</f>
        <v>0</v>
      </c>
      <c r="I59" s="68">
        <f>About!$C$81</f>
        <v>0</v>
      </c>
      <c r="J59" s="68">
        <f>About!$C$81</f>
        <v>0</v>
      </c>
      <c r="K59" s="68">
        <f>About!$C$81</f>
        <v>0</v>
      </c>
      <c r="L59" s="68">
        <f>About!$C$81</f>
        <v>0</v>
      </c>
      <c r="M59" s="68">
        <f>About!$C$81</f>
        <v>0</v>
      </c>
      <c r="N59" s="68">
        <f>About!$C$81</f>
        <v>0</v>
      </c>
      <c r="O59" s="68">
        <f>About!$C$81</f>
        <v>0</v>
      </c>
      <c r="P59" s="68">
        <f>About!$C$81</f>
        <v>0</v>
      </c>
      <c r="Q59" s="68">
        <f>About!$C$81</f>
        <v>0</v>
      </c>
      <c r="R59" s="68">
        <f>About!$C$81</f>
        <v>0</v>
      </c>
      <c r="S59" s="68">
        <f>About!$C$81</f>
        <v>0</v>
      </c>
      <c r="T59" s="68">
        <f>About!$C$81</f>
        <v>0</v>
      </c>
      <c r="U59" s="68">
        <f>About!$C$81</f>
        <v>0</v>
      </c>
      <c r="V59" s="68">
        <f>About!$C$81</f>
        <v>0</v>
      </c>
      <c r="W59" s="68">
        <f>About!$C$81</f>
        <v>0</v>
      </c>
      <c r="X59" s="68">
        <f>About!$C$81</f>
        <v>0</v>
      </c>
      <c r="Y59" s="68">
        <f>About!$C$81</f>
        <v>0</v>
      </c>
      <c r="Z59" s="68">
        <f>About!$C$81</f>
        <v>0</v>
      </c>
      <c r="AA59" s="68">
        <f>About!$C$81</f>
        <v>0</v>
      </c>
      <c r="AB59" s="68">
        <f>About!$C$81</f>
        <v>0</v>
      </c>
      <c r="AC59" s="68">
        <f>About!$C$81</f>
        <v>0</v>
      </c>
      <c r="AD59" s="68">
        <f>About!$C$81</f>
        <v>0</v>
      </c>
      <c r="AE59" s="68">
        <f>About!$C$81</f>
        <v>0</v>
      </c>
      <c r="AF59" s="68">
        <f>About!$C$81</f>
        <v>0</v>
      </c>
      <c r="AG59" s="68">
        <f>About!$C$81</f>
        <v>0</v>
      </c>
      <c r="AH59" s="68">
        <f>About!$C$81</f>
        <v>0</v>
      </c>
      <c r="AI59" s="68">
        <f>About!$C$81</f>
        <v>0</v>
      </c>
    </row>
    <row r="60" spans="1:35" x14ac:dyDescent="0.35">
      <c r="A60" s="51" t="s">
        <v>21</v>
      </c>
      <c r="B60" s="68">
        <f>About!$C$81</f>
        <v>0</v>
      </c>
      <c r="C60" s="68">
        <f>About!$C$81</f>
        <v>0</v>
      </c>
      <c r="D60" s="68">
        <f>About!$C$81</f>
        <v>0</v>
      </c>
      <c r="E60" s="68">
        <f>About!$C$81</f>
        <v>0</v>
      </c>
      <c r="F60" s="68">
        <f>About!$C$81</f>
        <v>0</v>
      </c>
      <c r="G60" s="68">
        <f>About!$C$81</f>
        <v>0</v>
      </c>
      <c r="H60" s="68">
        <f>About!$C$81</f>
        <v>0</v>
      </c>
      <c r="I60" s="68">
        <f>About!$C$81</f>
        <v>0</v>
      </c>
      <c r="J60" s="68">
        <f>About!$C$81</f>
        <v>0</v>
      </c>
      <c r="K60" s="68">
        <f>About!$C$81</f>
        <v>0</v>
      </c>
      <c r="L60" s="68">
        <f>About!$C$81</f>
        <v>0</v>
      </c>
      <c r="M60" s="68">
        <f>About!$C$81</f>
        <v>0</v>
      </c>
      <c r="N60" s="68">
        <f>About!$C$81</f>
        <v>0</v>
      </c>
      <c r="O60" s="68">
        <f>About!$C$81</f>
        <v>0</v>
      </c>
      <c r="P60" s="68">
        <f>About!$C$81</f>
        <v>0</v>
      </c>
      <c r="Q60" s="68">
        <f>About!$C$81</f>
        <v>0</v>
      </c>
      <c r="R60" s="68">
        <f>About!$C$81</f>
        <v>0</v>
      </c>
      <c r="S60" s="68">
        <f>About!$C$81</f>
        <v>0</v>
      </c>
      <c r="T60" s="68">
        <f>About!$C$81</f>
        <v>0</v>
      </c>
      <c r="U60" s="68">
        <f>About!$C$81</f>
        <v>0</v>
      </c>
      <c r="V60" s="68">
        <f>About!$C$81</f>
        <v>0</v>
      </c>
      <c r="W60" s="68">
        <f>About!$C$81</f>
        <v>0</v>
      </c>
      <c r="X60" s="68">
        <f>About!$C$81</f>
        <v>0</v>
      </c>
      <c r="Y60" s="68">
        <f>About!$C$81</f>
        <v>0</v>
      </c>
      <c r="Z60" s="68">
        <f>About!$C$81</f>
        <v>0</v>
      </c>
      <c r="AA60" s="68">
        <f>About!$C$81</f>
        <v>0</v>
      </c>
      <c r="AB60" s="68">
        <f>About!$C$81</f>
        <v>0</v>
      </c>
      <c r="AC60" s="68">
        <f>About!$C$81</f>
        <v>0</v>
      </c>
      <c r="AD60" s="68">
        <f>About!$C$81</f>
        <v>0</v>
      </c>
      <c r="AE60" s="68">
        <f>About!$C$81</f>
        <v>0</v>
      </c>
      <c r="AF60" s="68">
        <f>About!$C$81</f>
        <v>0</v>
      </c>
      <c r="AG60" s="68">
        <f>About!$C$81</f>
        <v>0</v>
      </c>
      <c r="AH60" s="68">
        <f>About!$C$81</f>
        <v>0</v>
      </c>
      <c r="AI60" s="68">
        <f>About!$C$81</f>
        <v>0</v>
      </c>
    </row>
    <row r="61" spans="1:35" x14ac:dyDescent="0.35">
      <c r="A61" s="51" t="s">
        <v>22</v>
      </c>
      <c r="B61" s="68">
        <f>About!$C$81</f>
        <v>0</v>
      </c>
      <c r="C61" s="68">
        <f>About!$C$81</f>
        <v>0</v>
      </c>
      <c r="D61" s="68">
        <f>About!$C$81</f>
        <v>0</v>
      </c>
      <c r="E61" s="68">
        <f>About!$C$81</f>
        <v>0</v>
      </c>
      <c r="F61" s="68">
        <f>About!$C$81</f>
        <v>0</v>
      </c>
      <c r="G61" s="68">
        <f>About!$C$81</f>
        <v>0</v>
      </c>
      <c r="H61" s="68">
        <f>About!$C$81</f>
        <v>0</v>
      </c>
      <c r="I61" s="68">
        <f>About!$C$81</f>
        <v>0</v>
      </c>
      <c r="J61" s="68">
        <f>About!$C$81</f>
        <v>0</v>
      </c>
      <c r="K61" s="68">
        <f>About!$C$81</f>
        <v>0</v>
      </c>
      <c r="L61" s="68">
        <f>About!$C$81</f>
        <v>0</v>
      </c>
      <c r="M61" s="68">
        <f>About!$C$81</f>
        <v>0</v>
      </c>
      <c r="N61" s="68">
        <f>About!$C$81</f>
        <v>0</v>
      </c>
      <c r="O61" s="68">
        <f>About!$C$81</f>
        <v>0</v>
      </c>
      <c r="P61" s="68">
        <f>About!$C$81</f>
        <v>0</v>
      </c>
      <c r="Q61" s="68">
        <f>About!$C$81</f>
        <v>0</v>
      </c>
      <c r="R61" s="68">
        <f>About!$C$81</f>
        <v>0</v>
      </c>
      <c r="S61" s="68">
        <f>About!$C$81</f>
        <v>0</v>
      </c>
      <c r="T61" s="68">
        <f>About!$C$81</f>
        <v>0</v>
      </c>
      <c r="U61" s="68">
        <f>About!$C$81</f>
        <v>0</v>
      </c>
      <c r="V61" s="68">
        <f>About!$C$81</f>
        <v>0</v>
      </c>
      <c r="W61" s="68">
        <f>About!$C$81</f>
        <v>0</v>
      </c>
      <c r="X61" s="68">
        <f>About!$C$81</f>
        <v>0</v>
      </c>
      <c r="Y61" s="68">
        <f>About!$C$81</f>
        <v>0</v>
      </c>
      <c r="Z61" s="68">
        <f>About!$C$81</f>
        <v>0</v>
      </c>
      <c r="AA61" s="68">
        <f>About!$C$81</f>
        <v>0</v>
      </c>
      <c r="AB61" s="68">
        <f>About!$C$81</f>
        <v>0</v>
      </c>
      <c r="AC61" s="68">
        <f>About!$C$81</f>
        <v>0</v>
      </c>
      <c r="AD61" s="68">
        <f>About!$C$81</f>
        <v>0</v>
      </c>
      <c r="AE61" s="68">
        <f>About!$C$81</f>
        <v>0</v>
      </c>
      <c r="AF61" s="68">
        <f>About!$C$81</f>
        <v>0</v>
      </c>
      <c r="AG61" s="68">
        <f>About!$C$81</f>
        <v>0</v>
      </c>
      <c r="AH61" s="68">
        <f>About!$C$81</f>
        <v>0</v>
      </c>
      <c r="AI61" s="68">
        <f>About!$C$81</f>
        <v>0</v>
      </c>
    </row>
    <row r="62" spans="1:35" x14ac:dyDescent="0.35">
      <c r="A62" s="51" t="s">
        <v>12</v>
      </c>
      <c r="B62" s="56" cm="1">
        <f t="array" ref="B62">(SUMPRODUCT(EuroStatData*($B$52=EurostatCategory)*($A62=EuroStat_EPS_Fuel)*(B$54=EuroStatYear))+SUMPRODUCT(EuroStatData*($C$52=EurostatCategory)*($A62=EuroStat_EPS_Fuel)*(B$54=EuroStatYear)))*BTU_per_TJ</f>
        <v>4140864933501798.5</v>
      </c>
      <c r="C62" s="56" cm="1">
        <f t="array" ref="C62">(SUMPRODUCT(EuroStatData*($B$52=EurostatCategory)*($A62=EuroStat_EPS_Fuel)*(C$54=EuroStatYear))+SUMPRODUCT(EuroStatData*($C$52=EurostatCategory)*($A62=EuroStat_EPS_Fuel)*(C$54=EuroStatYear)))*BTU_per_TJ</f>
        <v>4265455584957427.5</v>
      </c>
      <c r="D62" s="65">
        <f t="shared" ref="D62:AI64" si="7">C62*(1+D35)</f>
        <v>4263233428638738</v>
      </c>
      <c r="E62" s="65">
        <f t="shared" si="7"/>
        <v>4305233653290795</v>
      </c>
      <c r="F62" s="65">
        <f t="shared" si="7"/>
        <v>4334441282456525.5</v>
      </c>
      <c r="G62" s="65">
        <f t="shared" si="7"/>
        <v>4331392604304141</v>
      </c>
      <c r="H62" s="65">
        <f t="shared" si="7"/>
        <v>4232618089568847</v>
      </c>
      <c r="I62" s="65">
        <f t="shared" si="7"/>
        <v>4283791727637068</v>
      </c>
      <c r="J62" s="65">
        <f t="shared" si="7"/>
        <v>4310380364733710.5</v>
      </c>
      <c r="K62" s="65">
        <f t="shared" si="7"/>
        <v>4327574515119400.5</v>
      </c>
      <c r="L62" s="65">
        <f t="shared" si="7"/>
        <v>4324859107717233</v>
      </c>
      <c r="M62" s="65">
        <f t="shared" si="7"/>
        <v>4368239866192920.5</v>
      </c>
      <c r="N62" s="65">
        <f t="shared" si="7"/>
        <v>4391305794661601</v>
      </c>
      <c r="O62" s="65">
        <f t="shared" si="7"/>
        <v>4394743724556367</v>
      </c>
      <c r="P62" s="65">
        <f t="shared" si="7"/>
        <v>4458191482833976</v>
      </c>
      <c r="Q62" s="65">
        <f t="shared" si="7"/>
        <v>4496994552316160.5</v>
      </c>
      <c r="R62" s="65">
        <f t="shared" si="7"/>
        <v>4548247841688128</v>
      </c>
      <c r="S62" s="65">
        <f t="shared" si="7"/>
        <v>4598208934259507</v>
      </c>
      <c r="T62" s="65">
        <f t="shared" si="7"/>
        <v>4637231694234909</v>
      </c>
      <c r="U62" s="65">
        <f t="shared" si="7"/>
        <v>4666308678677493</v>
      </c>
      <c r="V62" s="65">
        <f t="shared" si="7"/>
        <v>4710631941421793</v>
      </c>
      <c r="W62" s="65">
        <f t="shared" si="7"/>
        <v>4745931147314358</v>
      </c>
      <c r="X62" s="65">
        <f t="shared" si="7"/>
        <v>4780597849094002</v>
      </c>
      <c r="Y62" s="65">
        <f t="shared" si="7"/>
        <v>4824224579687270</v>
      </c>
      <c r="Z62" s="65">
        <f t="shared" si="7"/>
        <v>4875329233760354</v>
      </c>
      <c r="AA62" s="65">
        <f t="shared" si="7"/>
        <v>4920098589329182</v>
      </c>
      <c r="AB62" s="65">
        <f t="shared" si="7"/>
        <v>4968893132789076</v>
      </c>
      <c r="AC62" s="65">
        <f t="shared" si="7"/>
        <v>5016054946185354</v>
      </c>
      <c r="AD62" s="65">
        <f t="shared" si="7"/>
        <v>5058901953275173</v>
      </c>
      <c r="AE62" s="65">
        <f t="shared" si="7"/>
        <v>5105787752984697</v>
      </c>
      <c r="AF62" s="65">
        <f t="shared" si="7"/>
        <v>5185471675106441</v>
      </c>
      <c r="AG62" s="65">
        <f t="shared" si="7"/>
        <v>5248334932038212</v>
      </c>
      <c r="AH62" s="65">
        <f t="shared" si="7"/>
        <v>5342660857471617</v>
      </c>
      <c r="AI62" s="65">
        <f t="shared" si="7"/>
        <v>5442367495550362</v>
      </c>
    </row>
    <row r="63" spans="1:35" x14ac:dyDescent="0.35">
      <c r="A63" s="51" t="s">
        <v>13</v>
      </c>
      <c r="B63" s="56" cm="1">
        <f t="array" ref="B63">(SUMPRODUCT(EuroStatData*($B$52=EurostatCategory)*($A63=EuroStat_EPS_Fuel)*(B$54=EuroStatYear))+SUMPRODUCT(EuroStatData*($C$52=EurostatCategory)*($A63=EuroStat_EPS_Fuel)*(B$54=EuroStatYear)))*BTU_per_TJ</f>
        <v>4199910079638187.5</v>
      </c>
      <c r="C63" s="56" cm="1">
        <f t="array" ref="C63">(SUMPRODUCT(EuroStatData*($B$52=EurostatCategory)*($A63=EuroStat_EPS_Fuel)*(C$54=EuroStatYear))+SUMPRODUCT(EuroStatData*($C$52=EurostatCategory)*($A63=EuroStat_EPS_Fuel)*(C$54=EuroStatYear)))*BTU_per_TJ</f>
        <v>4223113225650986.5</v>
      </c>
      <c r="D63" s="65">
        <f t="shared" si="7"/>
        <v>4143448276158703.5</v>
      </c>
      <c r="E63" s="65">
        <f t="shared" si="7"/>
        <v>4057959632268826</v>
      </c>
      <c r="F63" s="65">
        <f t="shared" si="7"/>
        <v>3966785278159709</v>
      </c>
      <c r="G63" s="65">
        <f t="shared" si="7"/>
        <v>3883266541509372</v>
      </c>
      <c r="H63" s="65">
        <f t="shared" si="7"/>
        <v>3800683202482901</v>
      </c>
      <c r="I63" s="65">
        <f t="shared" si="7"/>
        <v>3728521630263447.5</v>
      </c>
      <c r="J63" s="65">
        <f t="shared" si="7"/>
        <v>3670323548762415.5</v>
      </c>
      <c r="K63" s="65">
        <f t="shared" si="7"/>
        <v>3627539691332472.5</v>
      </c>
      <c r="L63" s="65">
        <f t="shared" si="7"/>
        <v>3595425068752786</v>
      </c>
      <c r="M63" s="65">
        <f t="shared" si="7"/>
        <v>3576919973371515</v>
      </c>
      <c r="N63" s="65">
        <f t="shared" si="7"/>
        <v>3564078468023684.5</v>
      </c>
      <c r="O63" s="65">
        <f t="shared" si="7"/>
        <v>3553933170880672</v>
      </c>
      <c r="P63" s="65">
        <f t="shared" si="7"/>
        <v>3545416769418257</v>
      </c>
      <c r="Q63" s="65">
        <f t="shared" si="7"/>
        <v>3534040407035401</v>
      </c>
      <c r="R63" s="65">
        <f t="shared" si="7"/>
        <v>3518943202959254</v>
      </c>
      <c r="S63" s="65">
        <f t="shared" si="7"/>
        <v>3500458076078656.5</v>
      </c>
      <c r="T63" s="65">
        <f t="shared" si="7"/>
        <v>3478477778822635</v>
      </c>
      <c r="U63" s="65">
        <f t="shared" si="7"/>
        <v>3453257391551964.5</v>
      </c>
      <c r="V63" s="65">
        <f t="shared" si="7"/>
        <v>3425320562867446</v>
      </c>
      <c r="W63" s="65">
        <f t="shared" si="7"/>
        <v>3395130203340232.5</v>
      </c>
      <c r="X63" s="65">
        <f t="shared" si="7"/>
        <v>3363093517012057</v>
      </c>
      <c r="Y63" s="65">
        <f t="shared" si="7"/>
        <v>3330120676200518.5</v>
      </c>
      <c r="Z63" s="65">
        <f t="shared" si="7"/>
        <v>3298002917844436.5</v>
      </c>
      <c r="AA63" s="65">
        <f t="shared" si="7"/>
        <v>3265380012429056.5</v>
      </c>
      <c r="AB63" s="65">
        <f t="shared" si="7"/>
        <v>3233308297951761</v>
      </c>
      <c r="AC63" s="65">
        <f t="shared" si="7"/>
        <v>3201241495952999.5</v>
      </c>
      <c r="AD63" s="65">
        <f t="shared" si="7"/>
        <v>3171212588054555</v>
      </c>
      <c r="AE63" s="65">
        <f t="shared" si="7"/>
        <v>3142660412900387.5</v>
      </c>
      <c r="AF63" s="65">
        <f t="shared" si="7"/>
        <v>3116213956412473.5</v>
      </c>
      <c r="AG63" s="65">
        <f t="shared" si="7"/>
        <v>3091938250115537</v>
      </c>
      <c r="AH63" s="65">
        <f t="shared" si="7"/>
        <v>3070967759921053</v>
      </c>
      <c r="AI63" s="65">
        <f t="shared" si="7"/>
        <v>3053045882542256.5</v>
      </c>
    </row>
    <row r="64" spans="1:35" x14ac:dyDescent="0.35">
      <c r="A64" s="51" t="s">
        <v>23</v>
      </c>
      <c r="B64" s="56" cm="1">
        <f t="array" ref="B64">(SUMPRODUCT(EuroStatData*($B$52=EurostatCategory)*($A64=EuroStat_EPS_Fuel)*(B$54=EuroStatYear))+SUMPRODUCT(EuroStatData*($C$52=EurostatCategory)*($A64=EuroStat_EPS_Fuel)*(B$54=EuroStatYear)))*BTU_per_TJ</f>
        <v>9412224478296548</v>
      </c>
      <c r="C64" s="56" cm="1">
        <f t="array" ref="C64">(SUMPRODUCT(EuroStatData*($B$52=EurostatCategory)*($A64=EuroStat_EPS_Fuel)*(C$54=EuroStatYear))+SUMPRODUCT(EuroStatData*($C$52=EurostatCategory)*($A64=EuroStat_EPS_Fuel)*(C$54=EuroStatYear)))*BTU_per_TJ</f>
        <v>9220582990788662</v>
      </c>
      <c r="D64" s="65">
        <f t="shared" si="7"/>
        <v>9209463190528728</v>
      </c>
      <c r="E64" s="65">
        <f t="shared" si="7"/>
        <v>9158040107912112</v>
      </c>
      <c r="F64" s="65">
        <f t="shared" si="7"/>
        <v>9077107509430934</v>
      </c>
      <c r="G64" s="65">
        <f t="shared" si="7"/>
        <v>8983800152455725</v>
      </c>
      <c r="H64" s="65">
        <f t="shared" si="7"/>
        <v>8914357888447645</v>
      </c>
      <c r="I64" s="65">
        <f t="shared" si="7"/>
        <v>8760711034522991</v>
      </c>
      <c r="J64" s="65">
        <f t="shared" si="7"/>
        <v>8625711446578728</v>
      </c>
      <c r="K64" s="65">
        <f t="shared" si="7"/>
        <v>8523642389570048</v>
      </c>
      <c r="L64" s="65">
        <f t="shared" si="7"/>
        <v>8397598114702251</v>
      </c>
      <c r="M64" s="65">
        <f t="shared" si="7"/>
        <v>8307464627090135</v>
      </c>
      <c r="N64" s="65">
        <f t="shared" si="7"/>
        <v>8206783420845183</v>
      </c>
      <c r="O64" s="65">
        <f t="shared" si="7"/>
        <v>8092208243332640</v>
      </c>
      <c r="P64" s="65">
        <f t="shared" si="7"/>
        <v>8016349515941894</v>
      </c>
      <c r="Q64" s="65">
        <f t="shared" si="7"/>
        <v>7937900864740347</v>
      </c>
      <c r="R64" s="65">
        <f t="shared" si="7"/>
        <v>7836083446120184</v>
      </c>
      <c r="S64" s="65">
        <f t="shared" si="7"/>
        <v>7733413180747812</v>
      </c>
      <c r="T64" s="65">
        <f t="shared" si="7"/>
        <v>7626407886584233</v>
      </c>
      <c r="U64" s="65">
        <f t="shared" si="7"/>
        <v>7530735403552381</v>
      </c>
      <c r="V64" s="65">
        <f t="shared" si="7"/>
        <v>7425482253554654</v>
      </c>
      <c r="W64" s="65">
        <f t="shared" si="7"/>
        <v>7315910778456252</v>
      </c>
      <c r="X64" s="65">
        <f t="shared" si="7"/>
        <v>7202484892929494</v>
      </c>
      <c r="Y64" s="65">
        <f t="shared" si="7"/>
        <v>7086268805376361</v>
      </c>
      <c r="Z64" s="65">
        <f t="shared" si="7"/>
        <v>6971761817597871</v>
      </c>
      <c r="AA64" s="65">
        <f t="shared" si="7"/>
        <v>6859919676055200</v>
      </c>
      <c r="AB64" s="65">
        <f t="shared" si="7"/>
        <v>6743377591870321</v>
      </c>
      <c r="AC64" s="65">
        <f t="shared" si="7"/>
        <v>6628378087883368</v>
      </c>
      <c r="AD64" s="65">
        <f t="shared" si="7"/>
        <v>6514502305883849</v>
      </c>
      <c r="AE64" s="65">
        <f t="shared" si="7"/>
        <v>6404493520726869</v>
      </c>
      <c r="AF64" s="65">
        <f t="shared" si="7"/>
        <v>6293717903124666</v>
      </c>
      <c r="AG64" s="65">
        <f t="shared" si="7"/>
        <v>6188608722003645</v>
      </c>
      <c r="AH64" s="65">
        <f t="shared" si="7"/>
        <v>6079055290090300</v>
      </c>
      <c r="AI64" s="65">
        <f t="shared" si="7"/>
        <v>5968812341106074</v>
      </c>
    </row>
    <row r="65" spans="1:35" x14ac:dyDescent="0.35">
      <c r="A65" s="51" t="s">
        <v>24</v>
      </c>
      <c r="B65" s="56" cm="1">
        <f t="array" ref="B65">(SUMPRODUCT(EuroStatData*($B$52=EurostatCategory)*($A65=EuroStat_EPS_Fuel)*(B$54=EuroStatYear))+SUMPRODUCT(EuroStatData*($C$52=EurostatCategory)*($A65=EuroStat_EPS_Fuel)*(B$54=EuroStatYear)))*BTU_per_TJ</f>
        <v>89832416705370.688</v>
      </c>
      <c r="C65" s="56" cm="1">
        <f t="array" ref="C65">(SUMPRODUCT(EuroStatData*($B$52=EurostatCategory)*($A65=EuroStat_EPS_Fuel)*(C$54=EuroStatYear))+SUMPRODUCT(EuroStatData*($C$52=EurostatCategory)*($A65=EuroStat_EPS_Fuel)*(C$54=EuroStatYear)))*BTU_per_TJ</f>
        <v>93958199230713.25</v>
      </c>
      <c r="D65" s="65">
        <f t="shared" ref="D65:AI65" si="8">C65*(1+D38)</f>
        <v>93382956786822.344</v>
      </c>
      <c r="E65" s="65">
        <f t="shared" si="8"/>
        <v>92856974298666.609</v>
      </c>
      <c r="F65" s="65">
        <f t="shared" si="8"/>
        <v>92267124079381.797</v>
      </c>
      <c r="G65" s="65">
        <f t="shared" si="8"/>
        <v>91831698736520.266</v>
      </c>
      <c r="H65" s="65">
        <f t="shared" si="8"/>
        <v>91450795218588.422</v>
      </c>
      <c r="I65" s="65">
        <f t="shared" si="8"/>
        <v>91439042672533.125</v>
      </c>
      <c r="J65" s="65">
        <f t="shared" si="8"/>
        <v>91816534843716.234</v>
      </c>
      <c r="K65" s="65">
        <f t="shared" si="8"/>
        <v>92601349837934.922</v>
      </c>
      <c r="L65" s="65">
        <f t="shared" si="8"/>
        <v>93720698010040.719</v>
      </c>
      <c r="M65" s="65">
        <f t="shared" si="8"/>
        <v>95248436078403.422</v>
      </c>
      <c r="N65" s="65">
        <f t="shared" si="8"/>
        <v>97043894884060.563</v>
      </c>
      <c r="O65" s="65">
        <f t="shared" si="8"/>
        <v>99065453324284.938</v>
      </c>
      <c r="P65" s="65">
        <f t="shared" si="8"/>
        <v>100362227281235.42</v>
      </c>
      <c r="Q65" s="65">
        <f t="shared" si="8"/>
        <v>101667396099067.61</v>
      </c>
      <c r="R65" s="65">
        <f t="shared" si="8"/>
        <v>102967087551942.72</v>
      </c>
      <c r="S65" s="65">
        <f t="shared" si="8"/>
        <v>104261874027995.11</v>
      </c>
      <c r="T65" s="65">
        <f t="shared" si="8"/>
        <v>105578430512609.25</v>
      </c>
      <c r="U65" s="65">
        <f t="shared" si="8"/>
        <v>106917988886416.5</v>
      </c>
      <c r="V65" s="65">
        <f t="shared" si="8"/>
        <v>108314418147991.88</v>
      </c>
      <c r="W65" s="65">
        <f t="shared" si="8"/>
        <v>109790042638653.63</v>
      </c>
      <c r="X65" s="65">
        <f t="shared" si="8"/>
        <v>111350683770838.06</v>
      </c>
      <c r="Y65" s="65">
        <f t="shared" si="8"/>
        <v>113035980997748.41</v>
      </c>
      <c r="Z65" s="65">
        <f t="shared" si="8"/>
        <v>114885508215643.95</v>
      </c>
      <c r="AA65" s="65">
        <f t="shared" si="8"/>
        <v>116847042459966.08</v>
      </c>
      <c r="AB65" s="65">
        <f t="shared" si="8"/>
        <v>118951747442330.97</v>
      </c>
      <c r="AC65" s="65">
        <f t="shared" si="8"/>
        <v>121171807910335.42</v>
      </c>
      <c r="AD65" s="65">
        <f t="shared" si="8"/>
        <v>123572431855090.17</v>
      </c>
      <c r="AE65" s="65">
        <f t="shared" si="8"/>
        <v>126103726113455.98</v>
      </c>
      <c r="AF65" s="65">
        <f t="shared" si="8"/>
        <v>128783147609839.05</v>
      </c>
      <c r="AG65" s="65">
        <f t="shared" si="8"/>
        <v>131611794839309.66</v>
      </c>
      <c r="AH65" s="65">
        <f t="shared" si="8"/>
        <v>134624676203365.67</v>
      </c>
      <c r="AI65" s="65">
        <f t="shared" si="8"/>
        <v>137817283399423.23</v>
      </c>
    </row>
    <row r="66" spans="1:35" x14ac:dyDescent="0.35">
      <c r="A66" s="51" t="s">
        <v>25</v>
      </c>
      <c r="B66" s="56" cm="1">
        <f t="array" ref="B66">(SUMPRODUCT(EuroStatData*($B$52=EurostatCategory)*($A66=EuroStat_EPS_Fuel)*(B$54=EuroStatYear))+SUMPRODUCT(EuroStatData*($C$52=EurostatCategory)*($A66=EuroStat_EPS_Fuel)*(B$54=EuroStatYear)))*BTU_per_TJ</f>
        <v>452615205928812.31</v>
      </c>
      <c r="C66" s="56" cm="1">
        <f t="array" ref="C66">(SUMPRODUCT(EuroStatData*($B$52=EurostatCategory)*($A66=EuroStat_EPS_Fuel)*(C$54=EuroStatYear))+SUMPRODUCT(EuroStatData*($C$52=EurostatCategory)*($A66=EuroStat_EPS_Fuel)*(C$54=EuroStatYear)))*BTU_per_TJ</f>
        <v>476273165778062.19</v>
      </c>
      <c r="D66" s="65">
        <f t="shared" ref="D66:AI67" si="9">C66*(1+D39)</f>
        <v>489625078626086.5</v>
      </c>
      <c r="E66" s="65">
        <f t="shared" si="9"/>
        <v>500220104951457.25</v>
      </c>
      <c r="F66" s="65">
        <f t="shared" si="9"/>
        <v>505729589111333.38</v>
      </c>
      <c r="G66" s="65">
        <f t="shared" si="9"/>
        <v>510153373180589.31</v>
      </c>
      <c r="H66" s="65">
        <f t="shared" si="9"/>
        <v>509815519595743.56</v>
      </c>
      <c r="I66" s="65">
        <f t="shared" si="9"/>
        <v>507691412398087.56</v>
      </c>
      <c r="J66" s="65">
        <f t="shared" si="9"/>
        <v>505889808234656</v>
      </c>
      <c r="K66" s="65">
        <f t="shared" si="9"/>
        <v>504950184499664.63</v>
      </c>
      <c r="L66" s="65">
        <f t="shared" si="9"/>
        <v>503965406833629.69</v>
      </c>
      <c r="M66" s="65">
        <f t="shared" si="9"/>
        <v>503940635001357.63</v>
      </c>
      <c r="N66" s="65">
        <f t="shared" si="9"/>
        <v>504371415782618.44</v>
      </c>
      <c r="O66" s="65">
        <f t="shared" si="9"/>
        <v>504799149120477.44</v>
      </c>
      <c r="P66" s="65">
        <f t="shared" si="9"/>
        <v>504032548334335.75</v>
      </c>
      <c r="Q66" s="65">
        <f t="shared" si="9"/>
        <v>503040296115207.69</v>
      </c>
      <c r="R66" s="65">
        <f t="shared" si="9"/>
        <v>501255455044293.94</v>
      </c>
      <c r="S66" s="65">
        <f t="shared" si="9"/>
        <v>499201822963266.81</v>
      </c>
      <c r="T66" s="65">
        <f t="shared" si="9"/>
        <v>496723409654604.19</v>
      </c>
      <c r="U66" s="65">
        <f t="shared" si="9"/>
        <v>493967064200355.13</v>
      </c>
      <c r="V66" s="65">
        <f t="shared" si="9"/>
        <v>490704322592484.13</v>
      </c>
      <c r="W66" s="65">
        <f t="shared" si="9"/>
        <v>487028696054332</v>
      </c>
      <c r="X66" s="65">
        <f t="shared" si="9"/>
        <v>482947649997071.75</v>
      </c>
      <c r="Y66" s="65">
        <f t="shared" si="9"/>
        <v>478596696507670.5</v>
      </c>
      <c r="Z66" s="65">
        <f t="shared" si="9"/>
        <v>474253426813353.75</v>
      </c>
      <c r="AA66" s="65">
        <f t="shared" si="9"/>
        <v>469788162488223.31</v>
      </c>
      <c r="AB66" s="65">
        <f t="shared" si="9"/>
        <v>465150373674816.31</v>
      </c>
      <c r="AC66" s="65">
        <f t="shared" si="9"/>
        <v>460463209214575.81</v>
      </c>
      <c r="AD66" s="65">
        <f t="shared" si="9"/>
        <v>455733569754616.69</v>
      </c>
      <c r="AE66" s="65">
        <f t="shared" si="9"/>
        <v>450999326772164.31</v>
      </c>
      <c r="AF66" s="65">
        <f t="shared" si="9"/>
        <v>446200417969125.75</v>
      </c>
      <c r="AG66" s="65">
        <f t="shared" si="9"/>
        <v>441355385969045.38</v>
      </c>
      <c r="AH66" s="65">
        <f t="shared" si="9"/>
        <v>436339706411899</v>
      </c>
      <c r="AI66" s="65">
        <f t="shared" si="9"/>
        <v>431307388118868.75</v>
      </c>
    </row>
    <row r="67" spans="1:35" x14ac:dyDescent="0.35">
      <c r="A67" s="51" t="s">
        <v>14</v>
      </c>
      <c r="B67" s="56" cm="1">
        <f t="array" ref="B67">(SUMPRODUCT(EuroStatData*($B$52=EurostatCategory)*($A67=EuroStat_EPS_Fuel)*(B$54=EuroStatYear))+SUMPRODUCT(EuroStatData*($C$52=EurostatCategory)*($A67=EuroStat_EPS_Fuel)*(B$54=EuroStatYear)))*BTU_per_TJ</f>
        <v>1242913561157512.5</v>
      </c>
      <c r="C67" s="56" cm="1">
        <f t="array" ref="C67">(SUMPRODUCT(EuroStatData*($B$52=EurostatCategory)*($A67=EuroStat_EPS_Fuel)*(C$54=EuroStatYear))+SUMPRODUCT(EuroStatData*($C$52=EurostatCategory)*($A67=EuroStat_EPS_Fuel)*(C$54=EuroStatYear)))*BTU_per_TJ</f>
        <v>1367647033488099</v>
      </c>
      <c r="D67" s="65">
        <f t="shared" si="9"/>
        <v>1408990312818198.3</v>
      </c>
      <c r="E67" s="65">
        <f t="shared" si="9"/>
        <v>1444687373653257.5</v>
      </c>
      <c r="F67" s="65">
        <f t="shared" si="9"/>
        <v>1479793289047147.8</v>
      </c>
      <c r="G67" s="65">
        <f t="shared" si="9"/>
        <v>1509994982761981</v>
      </c>
      <c r="H67" s="65">
        <f t="shared" si="9"/>
        <v>1535966416690228.3</v>
      </c>
      <c r="I67" s="65">
        <f t="shared" si="9"/>
        <v>1555170640761008.8</v>
      </c>
      <c r="J67" s="65">
        <f t="shared" si="9"/>
        <v>1574402642082520.3</v>
      </c>
      <c r="K67" s="65">
        <f t="shared" si="9"/>
        <v>1594212584599955.8</v>
      </c>
      <c r="L67" s="65">
        <f t="shared" si="9"/>
        <v>1615917480421472.8</v>
      </c>
      <c r="M67" s="65">
        <f t="shared" si="9"/>
        <v>1640855081465673.5</v>
      </c>
      <c r="N67" s="65">
        <f t="shared" si="9"/>
        <v>1663223693383434</v>
      </c>
      <c r="O67" s="65">
        <f t="shared" si="9"/>
        <v>1684643882507096.5</v>
      </c>
      <c r="P67" s="65">
        <f t="shared" si="9"/>
        <v>1707923956863220.8</v>
      </c>
      <c r="Q67" s="65">
        <f t="shared" si="9"/>
        <v>1727580236561329.5</v>
      </c>
      <c r="R67" s="65">
        <f t="shared" si="9"/>
        <v>1745371346582250</v>
      </c>
      <c r="S67" s="65">
        <f t="shared" si="9"/>
        <v>1760206944276313.3</v>
      </c>
      <c r="T67" s="65">
        <f t="shared" si="9"/>
        <v>1773957454527627.8</v>
      </c>
      <c r="U67" s="65">
        <f t="shared" si="9"/>
        <v>1788911521264021.5</v>
      </c>
      <c r="V67" s="65">
        <f t="shared" si="9"/>
        <v>1800476934653787.5</v>
      </c>
      <c r="W67" s="65">
        <f t="shared" si="9"/>
        <v>1814347290283692.3</v>
      </c>
      <c r="X67" s="65">
        <f t="shared" si="9"/>
        <v>1824780503220962.3</v>
      </c>
      <c r="Y67" s="65">
        <f t="shared" si="9"/>
        <v>1835634730479923.8</v>
      </c>
      <c r="Z67" s="65">
        <f t="shared" si="9"/>
        <v>1847890306736033.8</v>
      </c>
      <c r="AA67" s="65">
        <f t="shared" si="9"/>
        <v>1858789071115107.8</v>
      </c>
      <c r="AB67" s="65">
        <f t="shared" si="9"/>
        <v>1868316021013415</v>
      </c>
      <c r="AC67" s="65">
        <f t="shared" si="9"/>
        <v>1875068501571386</v>
      </c>
      <c r="AD67" s="65">
        <f t="shared" si="9"/>
        <v>1884468293235922.3</v>
      </c>
      <c r="AE67" s="65">
        <f t="shared" si="9"/>
        <v>1890540546496253.3</v>
      </c>
      <c r="AF67" s="65">
        <f t="shared" si="9"/>
        <v>1886749939088334</v>
      </c>
      <c r="AG67" s="65">
        <f t="shared" si="9"/>
        <v>1887870104036839</v>
      </c>
      <c r="AH67" s="65">
        <f t="shared" si="9"/>
        <v>1877134044598157.8</v>
      </c>
      <c r="AI67" s="65">
        <f t="shared" si="9"/>
        <v>1861578920765489.5</v>
      </c>
    </row>
    <row r="68" spans="1:35" x14ac:dyDescent="0.35">
      <c r="A68" s="51" t="s">
        <v>26</v>
      </c>
      <c r="B68" s="50">
        <v>0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</row>
    <row r="69" spans="1:35" x14ac:dyDescent="0.35">
      <c r="A69" s="51" t="s">
        <v>27</v>
      </c>
      <c r="B69" s="68">
        <f>About!$C$81</f>
        <v>0</v>
      </c>
      <c r="C69" s="68">
        <f>About!$C$81</f>
        <v>0</v>
      </c>
      <c r="D69" s="68">
        <f>About!$C$81</f>
        <v>0</v>
      </c>
      <c r="E69" s="68">
        <f>About!$C$81</f>
        <v>0</v>
      </c>
      <c r="F69" s="68">
        <f>About!$C$81</f>
        <v>0</v>
      </c>
      <c r="G69" s="68">
        <f>About!$C$81</f>
        <v>0</v>
      </c>
      <c r="H69" s="68">
        <f>About!$C$81</f>
        <v>0</v>
      </c>
      <c r="I69" s="68">
        <f>About!$C$81</f>
        <v>0</v>
      </c>
      <c r="J69" s="68">
        <f>About!$C$81</f>
        <v>0</v>
      </c>
      <c r="K69" s="68">
        <f>About!$C$81</f>
        <v>0</v>
      </c>
      <c r="L69" s="68">
        <f>About!$C$81</f>
        <v>0</v>
      </c>
      <c r="M69" s="68">
        <f>About!$C$81</f>
        <v>0</v>
      </c>
      <c r="N69" s="68">
        <f>About!$C$81</f>
        <v>0</v>
      </c>
      <c r="O69" s="68">
        <f>About!$C$81</f>
        <v>0</v>
      </c>
      <c r="P69" s="68">
        <f>About!$C$81</f>
        <v>0</v>
      </c>
      <c r="Q69" s="68">
        <f>About!$C$81</f>
        <v>0</v>
      </c>
      <c r="R69" s="68">
        <f>About!$C$81</f>
        <v>0</v>
      </c>
      <c r="S69" s="68">
        <f>About!$C$81</f>
        <v>0</v>
      </c>
      <c r="T69" s="68">
        <f>About!$C$81</f>
        <v>0</v>
      </c>
      <c r="U69" s="68">
        <f>About!$C$81</f>
        <v>0</v>
      </c>
      <c r="V69" s="68">
        <f>About!$C$81</f>
        <v>0</v>
      </c>
      <c r="W69" s="68">
        <f>About!$C$81</f>
        <v>0</v>
      </c>
      <c r="X69" s="68">
        <f>About!$C$81</f>
        <v>0</v>
      </c>
      <c r="Y69" s="68">
        <f>About!$C$81</f>
        <v>0</v>
      </c>
      <c r="Z69" s="68">
        <f>About!$C$81</f>
        <v>0</v>
      </c>
      <c r="AA69" s="68">
        <f>About!$C$81</f>
        <v>0</v>
      </c>
      <c r="AB69" s="68">
        <f>About!$C$81</f>
        <v>0</v>
      </c>
      <c r="AC69" s="68">
        <f>About!$C$81</f>
        <v>0</v>
      </c>
      <c r="AD69" s="68">
        <f>About!$C$81</f>
        <v>0</v>
      </c>
      <c r="AE69" s="68">
        <f>About!$C$81</f>
        <v>0</v>
      </c>
      <c r="AF69" s="68">
        <f>About!$C$81</f>
        <v>0</v>
      </c>
      <c r="AG69" s="68">
        <f>About!$C$81</f>
        <v>0</v>
      </c>
      <c r="AH69" s="68">
        <f>About!$C$81</f>
        <v>0</v>
      </c>
      <c r="AI69" s="68">
        <f>About!$C$81</f>
        <v>0</v>
      </c>
    </row>
    <row r="70" spans="1:35" x14ac:dyDescent="0.35">
      <c r="A70" s="51" t="s">
        <v>28</v>
      </c>
      <c r="B70" s="56" cm="1">
        <f t="array" ref="B70">(SUMPRODUCT(EuroStatData*($B$52=EurostatCategory)*($A70=EuroStat_EPS_Fuel)*(B$54=EuroStatYear))+SUMPRODUCT(EuroStatData*($C$52=EurostatCategory)*($A70=EuroStat_EPS_Fuel)*(B$54=EuroStatYear)))*BTU_per_TJ</f>
        <v>3160571929646474.5</v>
      </c>
      <c r="C70" s="56" cm="1">
        <f t="array" ref="C70">(SUMPRODUCT(EuroStatData*($B$52=EurostatCategory)*($A70=EuroStat_EPS_Fuel)*(C$54=EuroStatYear))+SUMPRODUCT(EuroStatData*($C$52=EurostatCategory)*($A70=EuroStat_EPS_Fuel)*(C$54=EuroStatYear)))*BTU_per_TJ</f>
        <v>3082731931132596</v>
      </c>
      <c r="D70" s="65">
        <f t="shared" ref="D70:AI70" si="10">C70*(1+D43)</f>
        <v>3053494659201991</v>
      </c>
      <c r="E70" s="65">
        <f t="shared" si="10"/>
        <v>3008659538502640</v>
      </c>
      <c r="F70" s="65">
        <f t="shared" si="10"/>
        <v>3007289213108207.5</v>
      </c>
      <c r="G70" s="65">
        <f t="shared" si="10"/>
        <v>2869784989541282</v>
      </c>
      <c r="H70" s="65">
        <f t="shared" si="10"/>
        <v>2734972468593144.5</v>
      </c>
      <c r="I70" s="65">
        <f t="shared" si="10"/>
        <v>2568990120347209.5</v>
      </c>
      <c r="J70" s="65">
        <f t="shared" si="10"/>
        <v>2454305725134915</v>
      </c>
      <c r="K70" s="65">
        <f t="shared" si="10"/>
        <v>2234265534388346.8</v>
      </c>
      <c r="L70" s="65">
        <f t="shared" si="10"/>
        <v>2079007557521418</v>
      </c>
      <c r="M70" s="65">
        <f t="shared" si="10"/>
        <v>1997299682554845.8</v>
      </c>
      <c r="N70" s="65">
        <f t="shared" si="10"/>
        <v>1934292005956545.3</v>
      </c>
      <c r="O70" s="65">
        <f t="shared" si="10"/>
        <v>1859406383668380</v>
      </c>
      <c r="P70" s="65">
        <f t="shared" si="10"/>
        <v>1817219542797526.3</v>
      </c>
      <c r="Q70" s="65">
        <f t="shared" si="10"/>
        <v>1726030100630770</v>
      </c>
      <c r="R70" s="65">
        <f t="shared" si="10"/>
        <v>1607914099995340.8</v>
      </c>
      <c r="S70" s="65">
        <f t="shared" si="10"/>
        <v>1501001353666602</v>
      </c>
      <c r="T70" s="65">
        <f t="shared" si="10"/>
        <v>1426856782566744.3</v>
      </c>
      <c r="U70" s="65">
        <f t="shared" si="10"/>
        <v>1379650179145054.8</v>
      </c>
      <c r="V70" s="65">
        <f t="shared" si="10"/>
        <v>1289906192946716.8</v>
      </c>
      <c r="W70" s="65">
        <f t="shared" si="10"/>
        <v>1247306870757712.5</v>
      </c>
      <c r="X70" s="65">
        <f t="shared" si="10"/>
        <v>1180555178648676.3</v>
      </c>
      <c r="Y70" s="65">
        <f t="shared" si="10"/>
        <v>1121389140856667.4</v>
      </c>
      <c r="Z70" s="65">
        <f t="shared" si="10"/>
        <v>1055508167429666</v>
      </c>
      <c r="AA70" s="65">
        <f t="shared" si="10"/>
        <v>963879302279907.25</v>
      </c>
      <c r="AB70" s="65">
        <f t="shared" si="10"/>
        <v>895467939666863</v>
      </c>
      <c r="AC70" s="65">
        <f t="shared" si="10"/>
        <v>804635598253536.38</v>
      </c>
      <c r="AD70" s="65">
        <f t="shared" si="10"/>
        <v>766647391212765.88</v>
      </c>
      <c r="AE70" s="65">
        <f t="shared" si="10"/>
        <v>735474832706474.38</v>
      </c>
      <c r="AF70" s="65">
        <f t="shared" si="10"/>
        <v>613105657342446.13</v>
      </c>
      <c r="AG70" s="65">
        <f t="shared" si="10"/>
        <v>563619868374328.63</v>
      </c>
      <c r="AH70" s="65">
        <f t="shared" si="10"/>
        <v>528010039070109.13</v>
      </c>
      <c r="AI70" s="65">
        <f t="shared" si="10"/>
        <v>447800613207901</v>
      </c>
    </row>
    <row r="71" spans="1:35" x14ac:dyDescent="0.35">
      <c r="A71" s="51" t="s">
        <v>15</v>
      </c>
      <c r="B71" s="56" cm="1">
        <f t="array" ref="B71">(SUMPRODUCT(EuroStatData*($B$52=EurostatCategory)*($A71=EuroStat_EPS_Fuel)*(B$54=EuroStatYear))+SUMPRODUCT(EuroStatData*($C$52=EurostatCategory)*($A71=EuroStat_EPS_Fuel)*(B$54=EuroStatYear)))*BTU_per_TJ</f>
        <v>875407792588829.88</v>
      </c>
      <c r="C71" s="56" cm="1">
        <f t="array" ref="C71">(SUMPRODUCT(EuroStatData*($B$52=EurostatCategory)*($A71=EuroStat_EPS_Fuel)*(C$54=EuroStatYear))+SUMPRODUCT(EuroStatData*($C$52=EurostatCategory)*($A71=EuroStat_EPS_Fuel)*(C$54=EuroStatYear)))*BTU_per_TJ</f>
        <v>848761383367757.5</v>
      </c>
      <c r="D71" s="65">
        <f t="shared" ref="D71:AI71" si="11">C71*(1+D44)</f>
        <v>838191156650725.5</v>
      </c>
      <c r="E71" s="65">
        <f t="shared" si="11"/>
        <v>844513091026156.38</v>
      </c>
      <c r="F71" s="65">
        <f t="shared" si="11"/>
        <v>671144611005985.88</v>
      </c>
      <c r="G71" s="65">
        <f t="shared" si="11"/>
        <v>469163933915121.69</v>
      </c>
      <c r="H71" s="65">
        <f t="shared" si="11"/>
        <v>268582634766060.47</v>
      </c>
      <c r="I71" s="65">
        <f t="shared" si="11"/>
        <v>267617419316095.91</v>
      </c>
      <c r="J71" s="65">
        <f t="shared" si="11"/>
        <v>267659638022564.09</v>
      </c>
      <c r="K71" s="65">
        <f t="shared" si="11"/>
        <v>268146724364543.53</v>
      </c>
      <c r="L71" s="65">
        <f t="shared" si="11"/>
        <v>268749155067668.06</v>
      </c>
      <c r="M71" s="65">
        <f t="shared" si="11"/>
        <v>269373036558984.16</v>
      </c>
      <c r="N71" s="65">
        <f t="shared" si="11"/>
        <v>172576548296939.63</v>
      </c>
      <c r="O71" s="65">
        <f t="shared" si="11"/>
        <v>172263528044334.59</v>
      </c>
      <c r="P71" s="65">
        <f t="shared" si="11"/>
        <v>77897377775415.328</v>
      </c>
      <c r="Q71" s="65">
        <f t="shared" si="11"/>
        <v>76989476326248.875</v>
      </c>
      <c r="R71" s="65">
        <f t="shared" si="11"/>
        <v>76208857974871.922</v>
      </c>
      <c r="S71" s="65">
        <f t="shared" si="11"/>
        <v>75096862390010.734</v>
      </c>
      <c r="T71" s="65">
        <f t="shared" si="11"/>
        <v>74290810741862.781</v>
      </c>
      <c r="U71" s="65">
        <f t="shared" si="11"/>
        <v>73800468299994.578</v>
      </c>
      <c r="V71" s="65">
        <f t="shared" si="11"/>
        <v>73014864816727.828</v>
      </c>
      <c r="W71" s="65">
        <f t="shared" si="11"/>
        <v>72410450404434.531</v>
      </c>
      <c r="X71" s="65">
        <f t="shared" si="11"/>
        <v>71966259320662.188</v>
      </c>
      <c r="Y71" s="65">
        <f t="shared" si="11"/>
        <v>71601793973722.297</v>
      </c>
      <c r="Z71" s="65">
        <f t="shared" si="11"/>
        <v>41802826083015.375</v>
      </c>
      <c r="AA71" s="65">
        <f t="shared" si="11"/>
        <v>25165459442809.473</v>
      </c>
      <c r="AB71" s="65">
        <f t="shared" si="11"/>
        <v>12046465168227.49</v>
      </c>
      <c r="AC71" s="65">
        <f t="shared" si="11"/>
        <v>11400362487786.84</v>
      </c>
      <c r="AD71" s="65">
        <f t="shared" si="11"/>
        <v>10679762159261.898</v>
      </c>
      <c r="AE71" s="65">
        <f t="shared" si="11"/>
        <v>9715234433144.6172</v>
      </c>
      <c r="AF71" s="65">
        <f t="shared" si="11"/>
        <v>8782637113271.8516</v>
      </c>
      <c r="AG71" s="65">
        <f t="shared" si="11"/>
        <v>7976544962377.3691</v>
      </c>
      <c r="AH71" s="65">
        <f t="shared" si="11"/>
        <v>3618529493375.5146</v>
      </c>
      <c r="AI71" s="65">
        <f t="shared" si="11"/>
        <v>3287294387691.4399</v>
      </c>
    </row>
    <row r="72" spans="1:35" x14ac:dyDescent="0.35">
      <c r="A72" s="51" t="s">
        <v>29</v>
      </c>
      <c r="B72" s="56" cm="1">
        <f t="array" ref="B72">(SUMPRODUCT(EuroStatData*($B$52=EurostatCategory)*($A72=EuroStat_EPS_Fuel)*(B$54=EuroStatYear))+SUMPRODUCT(EuroStatData*($C$52=EurostatCategory)*($A72=EuroStat_EPS_Fuel)*(B$54=EuroStatYear)))*BTU_per_TJ</f>
        <v>2803104386991329.5</v>
      </c>
      <c r="C72" s="56" cm="1">
        <f t="array" ref="C72">(SUMPRODUCT(EuroStatData*($B$52=EurostatCategory)*($A72=EuroStat_EPS_Fuel)*(C$54=EuroStatYear))+SUMPRODUCT(EuroStatData*($C$52=EurostatCategory)*($A72=EuroStat_EPS_Fuel)*(C$54=EuroStatYear)))*BTU_per_TJ</f>
        <v>2753063284552163</v>
      </c>
      <c r="D72" s="65">
        <f t="shared" ref="D72:D73" si="12">C72*(1+D45)</f>
        <v>2686694138903953</v>
      </c>
      <c r="E72" s="65">
        <f t="shared" ref="E72:E73" si="13">D72*(1+E45)</f>
        <v>2635620424227872.5</v>
      </c>
      <c r="F72" s="65">
        <f t="shared" ref="F72:F73" si="14">E72*(1+F45)</f>
        <v>2610879086749742</v>
      </c>
      <c r="G72" s="65">
        <f t="shared" ref="G72:G73" si="15">F72*(1+G45)</f>
        <v>2553451923060197.5</v>
      </c>
      <c r="H72" s="65">
        <f t="shared" ref="H72:H73" si="16">G72*(1+H45)</f>
        <v>2441175959211775.5</v>
      </c>
      <c r="I72" s="65">
        <f t="shared" ref="I72:I73" si="17">H72*(1+I45)</f>
        <v>2394476300689224</v>
      </c>
      <c r="J72" s="65">
        <f t="shared" ref="J72:J73" si="18">I72*(1+J45)</f>
        <v>2313933730837180</v>
      </c>
      <c r="K72" s="65">
        <f t="shared" ref="K72:K73" si="19">J72*(1+K45)</f>
        <v>2233958979648068.3</v>
      </c>
      <c r="L72" s="65">
        <f t="shared" ref="L72:L73" si="20">K72*(1+L45)</f>
        <v>2121658572824395</v>
      </c>
      <c r="M72" s="65">
        <f t="shared" ref="M72:M73" si="21">L72*(1+M45)</f>
        <v>2056123474355978</v>
      </c>
      <c r="N72" s="65">
        <f t="shared" ref="N72:N73" si="22">M72*(1+N45)</f>
        <v>2015165874623781.8</v>
      </c>
      <c r="O72" s="65">
        <f t="shared" ref="O72:O73" si="23">N72*(1+O45)</f>
        <v>1896968525163933.3</v>
      </c>
      <c r="P72" s="65">
        <f t="shared" ref="P72:P73" si="24">O72*(1+P45)</f>
        <v>1828232711741104.8</v>
      </c>
      <c r="Q72" s="65">
        <f t="shared" ref="Q72:Q73" si="25">P72*(1+Q45)</f>
        <v>1732210187431955.8</v>
      </c>
      <c r="R72" s="65">
        <f t="shared" ref="R72:R73" si="26">Q72*(1+R45)</f>
        <v>1637658848685340</v>
      </c>
      <c r="S72" s="65">
        <f t="shared" ref="S72:S73" si="27">R72*(1+S45)</f>
        <v>1541783164360958.8</v>
      </c>
      <c r="T72" s="65">
        <f t="shared" ref="T72:T73" si="28">S72*(1+T45)</f>
        <v>1466859995252020.8</v>
      </c>
      <c r="U72" s="65">
        <f t="shared" ref="U72:U73" si="29">T72*(1+U45)</f>
        <v>1449271931332890.3</v>
      </c>
      <c r="V72" s="65">
        <f t="shared" ref="V72:V73" si="30">U72*(1+V45)</f>
        <v>1379260548400316.5</v>
      </c>
      <c r="W72" s="65">
        <f t="shared" ref="W72:W73" si="31">V72*(1+W45)</f>
        <v>1340202154613485.8</v>
      </c>
      <c r="X72" s="65">
        <f t="shared" ref="X72:X73" si="32">W72*(1+X45)</f>
        <v>1301572736105444</v>
      </c>
      <c r="Y72" s="65">
        <f t="shared" ref="Y72:Y73" si="33">X72*(1+Y45)</f>
        <v>1269144843427410.5</v>
      </c>
      <c r="Z72" s="65">
        <f t="shared" ref="Z72:Z73" si="34">Y72*(1+Z45)</f>
        <v>1228393902970931.8</v>
      </c>
      <c r="AA72" s="65">
        <f t="shared" ref="AA72:AA73" si="35">Z72*(1+AA45)</f>
        <v>1194617065150107</v>
      </c>
      <c r="AB72" s="65">
        <f t="shared" ref="AB72:AB73" si="36">AA72*(1+AB45)</f>
        <v>1147128902131077.5</v>
      </c>
      <c r="AC72" s="65">
        <f t="shared" ref="AC72:AC73" si="37">AB72*(1+AC45)</f>
        <v>1119585366048582</v>
      </c>
      <c r="AD72" s="65">
        <f t="shared" ref="AD72:AD73" si="38">AC72*(1+AD45)</f>
        <v>1076908054243739.5</v>
      </c>
      <c r="AE72" s="65">
        <f t="shared" ref="AE72:AE73" si="39">AD72*(1+AE45)</f>
        <v>1049543677489172</v>
      </c>
      <c r="AF72" s="65">
        <f t="shared" ref="AF72:AF73" si="40">AE72*(1+AF45)</f>
        <v>1005720412380607.6</v>
      </c>
      <c r="AG72" s="65">
        <f t="shared" ref="AG72:AG73" si="41">AF72*(1+AG45)</f>
        <v>984169649199036.38</v>
      </c>
      <c r="AH72" s="65">
        <f t="shared" ref="AH72:AH73" si="42">AG72*(1+AH45)</f>
        <v>969078967616242.5</v>
      </c>
      <c r="AI72" s="65">
        <f t="shared" ref="AI72:AI73" si="43">AH72*(1+AI45)</f>
        <v>942864509504091.13</v>
      </c>
    </row>
    <row r="73" spans="1:35" x14ac:dyDescent="0.35">
      <c r="A73" s="51" t="s">
        <v>16</v>
      </c>
      <c r="B73" s="56" cm="1">
        <f t="array" ref="B73">(SUMPRODUCT(EuroStatData*($B$52=EurostatCategory)*($A73=EuroStat_EPS_Fuel)*(B$54=EuroStatYear))+SUMPRODUCT(EuroStatData*($C$52=EurostatCategory)*($A73=EuroStat_EPS_Fuel)*(B$54=EuroStatYear)))*BTU_per_TJ</f>
        <v>629592926621341</v>
      </c>
      <c r="C73" s="56" cm="1">
        <f t="array" ref="C73">(SUMPRODUCT(EuroStatData*($B$52=EurostatCategory)*($A73=EuroStat_EPS_Fuel)*(C$54=EuroStatYear))+SUMPRODUCT(EuroStatData*($C$52=EurostatCategory)*($A73=EuroStat_EPS_Fuel)*(C$54=EuroStatYear)))*BTU_per_TJ</f>
        <v>608110293314568.13</v>
      </c>
      <c r="D73" s="65">
        <f t="shared" si="12"/>
        <v>604171127839727.5</v>
      </c>
      <c r="E73" s="65">
        <f t="shared" si="13"/>
        <v>594188473476707.13</v>
      </c>
      <c r="F73" s="65">
        <f t="shared" si="14"/>
        <v>581220790532799.88</v>
      </c>
      <c r="G73" s="65">
        <f t="shared" si="15"/>
        <v>568229207249956.25</v>
      </c>
      <c r="H73" s="65">
        <f t="shared" si="16"/>
        <v>538379637896322.81</v>
      </c>
      <c r="I73" s="65">
        <f t="shared" si="17"/>
        <v>532368816866008.13</v>
      </c>
      <c r="J73" s="65">
        <f t="shared" si="18"/>
        <v>525992178091957.75</v>
      </c>
      <c r="K73" s="65">
        <f t="shared" si="19"/>
        <v>522223142256855.44</v>
      </c>
      <c r="L73" s="65">
        <f t="shared" si="20"/>
        <v>505790153148975.94</v>
      </c>
      <c r="M73" s="65">
        <f t="shared" si="21"/>
        <v>508498374898906.38</v>
      </c>
      <c r="N73" s="65">
        <f t="shared" si="22"/>
        <v>505547936970557</v>
      </c>
      <c r="O73" s="65">
        <f t="shared" si="23"/>
        <v>503462842176468.5</v>
      </c>
      <c r="P73" s="65">
        <f t="shared" si="24"/>
        <v>505533481319376.31</v>
      </c>
      <c r="Q73" s="65">
        <f t="shared" si="25"/>
        <v>502628077252840.13</v>
      </c>
      <c r="R73" s="65">
        <f t="shared" si="26"/>
        <v>498631580756354.63</v>
      </c>
      <c r="S73" s="65">
        <f t="shared" si="27"/>
        <v>494168722620030.81</v>
      </c>
      <c r="T73" s="65">
        <f t="shared" si="28"/>
        <v>489075709852739.31</v>
      </c>
      <c r="U73" s="65">
        <f t="shared" si="29"/>
        <v>484549670043842.44</v>
      </c>
      <c r="V73" s="65">
        <f t="shared" si="30"/>
        <v>479051270454990.94</v>
      </c>
      <c r="W73" s="65">
        <f t="shared" si="31"/>
        <v>473652043997486.06</v>
      </c>
      <c r="X73" s="65">
        <f t="shared" si="32"/>
        <v>467714145058037.63</v>
      </c>
      <c r="Y73" s="65">
        <f t="shared" si="33"/>
        <v>461744094308203.81</v>
      </c>
      <c r="Z73" s="65">
        <f t="shared" si="34"/>
        <v>456433305564789</v>
      </c>
      <c r="AA73" s="65">
        <f t="shared" si="35"/>
        <v>450219088271061.81</v>
      </c>
      <c r="AB73" s="65">
        <f t="shared" si="36"/>
        <v>443579032886316.31</v>
      </c>
      <c r="AC73" s="65">
        <f t="shared" si="37"/>
        <v>437033397249630.5</v>
      </c>
      <c r="AD73" s="65">
        <f t="shared" si="38"/>
        <v>430645041147866.88</v>
      </c>
      <c r="AE73" s="65">
        <f t="shared" si="39"/>
        <v>424858551489748.56</v>
      </c>
      <c r="AF73" s="65">
        <f t="shared" si="40"/>
        <v>418533647788166.56</v>
      </c>
      <c r="AG73" s="65">
        <f t="shared" si="41"/>
        <v>413229320615694.25</v>
      </c>
      <c r="AH73" s="65">
        <f t="shared" si="42"/>
        <v>407535918575814.81</v>
      </c>
      <c r="AI73" s="65">
        <f t="shared" si="43"/>
        <v>401689294821173.5</v>
      </c>
    </row>
    <row r="74" spans="1:35" x14ac:dyDescent="0.35">
      <c r="A74" s="51" t="s">
        <v>30</v>
      </c>
      <c r="B74" s="56" cm="1">
        <f t="array" ref="B74">(SUMPRODUCT(EuroStatData*($B$52=EurostatCategory)*($A74=EuroStat_EPS_Fuel)*(B$54=EuroStatYear))+SUMPRODUCT(EuroStatData*($C$52=EurostatCategory)*($A74=EuroStat_EPS_Fuel)*(B$54=EuroStatYear)))*BTU_per_TJ</f>
        <v>888479093947666.13</v>
      </c>
      <c r="C74" s="56" cm="1">
        <f t="array" ref="C74">(SUMPRODUCT(EuroStatData*($B$52=EurostatCategory)*($A74=EuroStat_EPS_Fuel)*(C$54=EuroStatYear))+SUMPRODUCT(EuroStatData*($C$52=EurostatCategory)*($A74=EuroStat_EPS_Fuel)*(C$54=EuroStatYear)))*BTU_per_TJ</f>
        <v>885448161516876.88</v>
      </c>
      <c r="D74" s="65">
        <f t="shared" ref="D74:AH74" si="44">C74*(1+D47)</f>
        <v>870126604749384.5</v>
      </c>
      <c r="E74" s="65">
        <f t="shared" si="44"/>
        <v>860013454810452.25</v>
      </c>
      <c r="F74" s="65">
        <f t="shared" si="44"/>
        <v>865140280995282.38</v>
      </c>
      <c r="G74" s="65">
        <f t="shared" si="44"/>
        <v>857570698390853.88</v>
      </c>
      <c r="H74" s="65">
        <f t="shared" si="44"/>
        <v>842609174388035.5</v>
      </c>
      <c r="I74" s="65">
        <f t="shared" si="44"/>
        <v>837739725189834.5</v>
      </c>
      <c r="J74" s="65">
        <f t="shared" si="44"/>
        <v>838757176409416.88</v>
      </c>
      <c r="K74" s="65">
        <f t="shared" si="44"/>
        <v>846745974621828.13</v>
      </c>
      <c r="L74" s="65">
        <f t="shared" si="44"/>
        <v>847345024082997</v>
      </c>
      <c r="M74" s="65">
        <f t="shared" si="44"/>
        <v>854232355641532.13</v>
      </c>
      <c r="N74" s="65">
        <f t="shared" si="44"/>
        <v>854509198567539.88</v>
      </c>
      <c r="O74" s="65">
        <f t="shared" si="44"/>
        <v>839391700715080.5</v>
      </c>
      <c r="P74" s="65">
        <f t="shared" si="44"/>
        <v>839038754213779.75</v>
      </c>
      <c r="Q74" s="65">
        <f t="shared" si="44"/>
        <v>838456513559092.25</v>
      </c>
      <c r="R74" s="65">
        <f t="shared" si="44"/>
        <v>837805959794170.88</v>
      </c>
      <c r="S74" s="65">
        <f t="shared" si="44"/>
        <v>832780856211903.13</v>
      </c>
      <c r="T74" s="65">
        <f t="shared" si="44"/>
        <v>828796825852296.13</v>
      </c>
      <c r="U74" s="65">
        <f t="shared" si="44"/>
        <v>830561482730909.63</v>
      </c>
      <c r="V74" s="65">
        <f t="shared" si="44"/>
        <v>832769242075164.5</v>
      </c>
      <c r="W74" s="65">
        <f t="shared" si="44"/>
        <v>830185906672567.75</v>
      </c>
      <c r="X74" s="65">
        <f t="shared" si="44"/>
        <v>834988282141519</v>
      </c>
      <c r="Y74" s="65">
        <f t="shared" si="44"/>
        <v>840886341268923.88</v>
      </c>
      <c r="Z74" s="65">
        <f t="shared" si="44"/>
        <v>848591583492917.63</v>
      </c>
      <c r="AA74" s="65">
        <f t="shared" si="44"/>
        <v>859515537645315.88</v>
      </c>
      <c r="AB74" s="65">
        <f t="shared" si="44"/>
        <v>861688212700038</v>
      </c>
      <c r="AC74" s="65">
        <f t="shared" si="44"/>
        <v>863612529662551.5</v>
      </c>
      <c r="AD74" s="65">
        <f t="shared" si="44"/>
        <v>862678073396400.5</v>
      </c>
      <c r="AE74" s="65">
        <f t="shared" si="44"/>
        <v>860389195809575.88</v>
      </c>
      <c r="AF74" s="65">
        <f t="shared" si="44"/>
        <v>836821288996858.75</v>
      </c>
      <c r="AG74" s="65">
        <f t="shared" si="44"/>
        <v>832459208025065.25</v>
      </c>
      <c r="AH74" s="65">
        <f t="shared" si="44"/>
        <v>822622582766318.38</v>
      </c>
      <c r="AI74" s="65">
        <f>AH74*(1+AI47)</f>
        <v>794704900081050</v>
      </c>
    </row>
    <row r="75" spans="1:35" x14ac:dyDescent="0.35">
      <c r="A75" s="51" t="s">
        <v>31</v>
      </c>
      <c r="B75" s="93">
        <f>EU27_CFENE!U83*BTU_per_ktoe</f>
        <v>1092197052.5324829</v>
      </c>
      <c r="C75" s="93">
        <f>EU27_CFENE!V83*BTU_per_ktoe</f>
        <v>2060073770.1024163</v>
      </c>
      <c r="D75" s="93">
        <f>EU27_CFENE!W83*BTU_per_ktoe</f>
        <v>4020808125.6050892</v>
      </c>
      <c r="E75" s="93">
        <f>EU27_CFENE!X83*BTU_per_ktoe</f>
        <v>9968570822.3393593</v>
      </c>
      <c r="F75" s="93">
        <f>EU27_CFENE!Y83*BTU_per_ktoe</f>
        <v>13381341398.533669</v>
      </c>
      <c r="G75" s="93">
        <f>EU27_CFENE!Z83*BTU_per_ktoe</f>
        <v>14285870906.748632</v>
      </c>
      <c r="H75" s="93">
        <f>EU27_CFENE!AA83*BTU_per_ktoe</f>
        <v>15031245758.292931</v>
      </c>
      <c r="I75" s="93">
        <f>EU27_CFENE!AB83*BTU_per_ktoe</f>
        <v>15610716656.655367</v>
      </c>
      <c r="J75" s="93">
        <f>EU27_CFENE!AC83*BTU_per_ktoe</f>
        <v>15963309684.171541</v>
      </c>
      <c r="K75" s="93">
        <f>EU27_CFENE!AD83*BTU_per_ktoe</f>
        <v>16101475233.625071</v>
      </c>
      <c r="L75" s="93">
        <f>EU27_CFENE!AE83*BTU_per_ktoe</f>
        <v>16053365070.036526</v>
      </c>
      <c r="M75" s="93">
        <f>EU27_CFENE!AF83*BTU_per_ktoe</f>
        <v>15974444855.419291</v>
      </c>
      <c r="N75" s="93">
        <f>EU27_CFENE!AG83*BTU_per_ktoe</f>
        <v>20618873314.92585</v>
      </c>
      <c r="O75" s="93">
        <f>EU27_CFENE!AH83*BTU_per_ktoe</f>
        <v>200903561603.54245</v>
      </c>
      <c r="P75" s="93">
        <f>EU27_CFENE!AI83*BTU_per_ktoe</f>
        <v>774464665268.56433</v>
      </c>
      <c r="Q75" s="93">
        <f>EU27_CFENE!AJ83*BTU_per_ktoe</f>
        <v>1837301684220.7883</v>
      </c>
      <c r="R75" s="93">
        <f>EU27_CFENE!AK83*BTU_per_ktoe</f>
        <v>3491830559057.5815</v>
      </c>
      <c r="S75" s="93">
        <f>EU27_CFENE!AL83*BTU_per_ktoe</f>
        <v>5811370217063.2979</v>
      </c>
      <c r="T75" s="93">
        <f>EU27_CFENE!AM83*BTU_per_ktoe</f>
        <v>8871105020317.502</v>
      </c>
      <c r="U75" s="93">
        <f>EU27_CFENE!AN83*BTU_per_ktoe</f>
        <v>12695539277452.775</v>
      </c>
      <c r="V75" s="93">
        <f>EU27_CFENE!AO83*BTU_per_ktoe</f>
        <v>17337645933585.781</v>
      </c>
      <c r="W75" s="93">
        <f>EU27_CFENE!AP83*BTU_per_ktoe</f>
        <v>22704006976711.82</v>
      </c>
      <c r="X75" s="93">
        <f>EU27_CFENE!AQ83*BTU_per_ktoe</f>
        <v>28832269612776.281</v>
      </c>
      <c r="Y75" s="93">
        <f>EU27_CFENE!AR83*BTU_per_ktoe</f>
        <v>35764594058032.5</v>
      </c>
      <c r="Z75" s="93">
        <f>EU27_CFENE!AS83*BTU_per_ktoe</f>
        <v>43553567366595.117</v>
      </c>
      <c r="AA75" s="93">
        <f>EU27_CFENE!AT83*BTU_per_ktoe</f>
        <v>52191062818279.75</v>
      </c>
      <c r="AB75" s="93">
        <f>EU27_CFENE!AU83*BTU_per_ktoe</f>
        <v>61577450050107.711</v>
      </c>
      <c r="AC75" s="93">
        <f>EU27_CFENE!AV83*BTU_per_ktoe</f>
        <v>71787996342949.078</v>
      </c>
      <c r="AD75" s="93">
        <f>EU27_CFENE!AW83*BTU_per_ktoe</f>
        <v>82728702082868.531</v>
      </c>
      <c r="AE75" s="93">
        <f>EU27_CFENE!AX83*BTU_per_ktoe</f>
        <v>94402228604854.047</v>
      </c>
      <c r="AF75" s="93">
        <f>EU27_CFENE!AY83*BTU_per_ktoe</f>
        <v>107036524167940.53</v>
      </c>
      <c r="AG75" s="93">
        <f>EU27_CFENE!AZ83*BTU_per_ktoe</f>
        <v>120184049379001.03</v>
      </c>
      <c r="AH75" s="93">
        <f>EU27_CFENE!BA83*BTU_per_ktoe</f>
        <v>135815071406919.03</v>
      </c>
      <c r="AI75" s="93">
        <f>EU27_CFENE!BB83*BTU_per_ktoe</f>
        <v>150389857986969.38</v>
      </c>
    </row>
    <row r="76" spans="1:35" x14ac:dyDescent="0.35">
      <c r="A76" s="51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</row>
    <row r="78" spans="1:35" ht="20.25" customHeight="1" x14ac:dyDescent="0.35">
      <c r="A78" s="52" t="s">
        <v>365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</row>
    <row r="79" spans="1:35" x14ac:dyDescent="0.35">
      <c r="A79" s="54" t="s">
        <v>369</v>
      </c>
      <c r="B79" s="55" t="s">
        <v>198</v>
      </c>
    </row>
    <row r="80" spans="1:35" x14ac:dyDescent="0.35">
      <c r="A80" s="54"/>
      <c r="B80" s="55"/>
    </row>
    <row r="81" spans="1:35" x14ac:dyDescent="0.35">
      <c r="A81" s="51" t="s">
        <v>60</v>
      </c>
      <c r="B81" s="51">
        <f>B54</f>
        <v>2017</v>
      </c>
      <c r="C81" s="51">
        <f t="shared" ref="C81:AI81" si="45">C54</f>
        <v>2018</v>
      </c>
      <c r="D81" s="51">
        <f t="shared" si="45"/>
        <v>2019</v>
      </c>
      <c r="E81" s="51">
        <f t="shared" si="45"/>
        <v>2020</v>
      </c>
      <c r="F81" s="51">
        <f t="shared" si="45"/>
        <v>2021</v>
      </c>
      <c r="G81" s="51">
        <f t="shared" si="45"/>
        <v>2022</v>
      </c>
      <c r="H81" s="51">
        <f t="shared" si="45"/>
        <v>2023</v>
      </c>
      <c r="I81" s="51">
        <f t="shared" si="45"/>
        <v>2024</v>
      </c>
      <c r="J81" s="51">
        <f t="shared" si="45"/>
        <v>2025</v>
      </c>
      <c r="K81" s="51">
        <f t="shared" si="45"/>
        <v>2026</v>
      </c>
      <c r="L81" s="51">
        <f t="shared" si="45"/>
        <v>2027</v>
      </c>
      <c r="M81" s="51">
        <f t="shared" si="45"/>
        <v>2028</v>
      </c>
      <c r="N81" s="51">
        <f t="shared" si="45"/>
        <v>2029</v>
      </c>
      <c r="O81" s="51">
        <f t="shared" si="45"/>
        <v>2030</v>
      </c>
      <c r="P81" s="51">
        <f t="shared" si="45"/>
        <v>2031</v>
      </c>
      <c r="Q81" s="51">
        <f t="shared" si="45"/>
        <v>2032</v>
      </c>
      <c r="R81" s="51">
        <f t="shared" si="45"/>
        <v>2033</v>
      </c>
      <c r="S81" s="51">
        <f t="shared" si="45"/>
        <v>2034</v>
      </c>
      <c r="T81" s="51">
        <f t="shared" si="45"/>
        <v>2035</v>
      </c>
      <c r="U81" s="51">
        <f t="shared" si="45"/>
        <v>2036</v>
      </c>
      <c r="V81" s="51">
        <f t="shared" si="45"/>
        <v>2037</v>
      </c>
      <c r="W81" s="51">
        <f t="shared" si="45"/>
        <v>2038</v>
      </c>
      <c r="X81" s="51">
        <f t="shared" si="45"/>
        <v>2039</v>
      </c>
      <c r="Y81" s="51">
        <f t="shared" si="45"/>
        <v>2040</v>
      </c>
      <c r="Z81" s="51">
        <f t="shared" si="45"/>
        <v>2041</v>
      </c>
      <c r="AA81" s="51">
        <f t="shared" si="45"/>
        <v>2042</v>
      </c>
      <c r="AB81" s="51">
        <f t="shared" si="45"/>
        <v>2043</v>
      </c>
      <c r="AC81" s="51">
        <f t="shared" si="45"/>
        <v>2044</v>
      </c>
      <c r="AD81" s="51">
        <f t="shared" si="45"/>
        <v>2045</v>
      </c>
      <c r="AE81" s="51">
        <f t="shared" si="45"/>
        <v>2046</v>
      </c>
      <c r="AF81" s="51">
        <f t="shared" si="45"/>
        <v>2047</v>
      </c>
      <c r="AG81" s="51">
        <f t="shared" si="45"/>
        <v>2048</v>
      </c>
      <c r="AH81" s="51">
        <f t="shared" si="45"/>
        <v>2049</v>
      </c>
      <c r="AI81" s="51">
        <f t="shared" si="45"/>
        <v>2050</v>
      </c>
    </row>
    <row r="82" spans="1:35" x14ac:dyDescent="0.35">
      <c r="A82" s="51" t="s">
        <v>17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</row>
    <row r="83" spans="1:35" x14ac:dyDescent="0.35">
      <c r="A83" s="51" t="s">
        <v>18</v>
      </c>
      <c r="B83" s="56" cm="1">
        <f t="array" ref="B83">SUMPRODUCT(EuroStatData*($B$79=EurostatCategory)*($A83=EuroStat_EPS_Fuel)*(B$54=EuroStatYear))*BTU_per_TJ</f>
        <v>4295333689440445.5</v>
      </c>
      <c r="C83" s="56" cm="1">
        <f t="array" ref="C83">SUMPRODUCT(EuroStatData*($B$79=EurostatCategory)*($A83=EuroStat_EPS_Fuel)*(C$54=EuroStatYear))*BTU_per_TJ</f>
        <v>4128668602882859</v>
      </c>
      <c r="D83" s="65">
        <f>C83*(1+D29)</f>
        <v>4089294568149737</v>
      </c>
      <c r="E83" s="65">
        <f t="shared" ref="E83:AI85" si="46">D83*(1+E29)</f>
        <v>4005374368985930</v>
      </c>
      <c r="F83" s="65">
        <f t="shared" si="46"/>
        <v>3956474992111504.5</v>
      </c>
      <c r="G83" s="65">
        <f t="shared" si="46"/>
        <v>3874862648904943.5</v>
      </c>
      <c r="H83" s="65">
        <f t="shared" si="46"/>
        <v>3786373959069981</v>
      </c>
      <c r="I83" s="65">
        <f t="shared" si="46"/>
        <v>3720571387521687</v>
      </c>
      <c r="J83" s="65">
        <f t="shared" si="46"/>
        <v>3677920734975792</v>
      </c>
      <c r="K83" s="65">
        <f t="shared" si="46"/>
        <v>3635793653290018.5</v>
      </c>
      <c r="L83" s="65">
        <f t="shared" si="46"/>
        <v>3619240259598009</v>
      </c>
      <c r="M83" s="65">
        <f t="shared" si="46"/>
        <v>3602186500052625</v>
      </c>
      <c r="N83" s="65">
        <f t="shared" si="46"/>
        <v>3591529144741340</v>
      </c>
      <c r="O83" s="65">
        <f t="shared" si="46"/>
        <v>3541664850924201</v>
      </c>
      <c r="P83" s="65">
        <f t="shared" si="46"/>
        <v>3501677432787869.5</v>
      </c>
      <c r="Q83" s="65">
        <f t="shared" si="46"/>
        <v>3423528259728899.5</v>
      </c>
      <c r="R83" s="65">
        <f t="shared" si="46"/>
        <v>3309854352955440</v>
      </c>
      <c r="S83" s="65">
        <f t="shared" si="46"/>
        <v>3212828632022466.5</v>
      </c>
      <c r="T83" s="65">
        <f t="shared" si="46"/>
        <v>3118683734473829</v>
      </c>
      <c r="U83" s="65">
        <f t="shared" si="46"/>
        <v>3058901312471411</v>
      </c>
      <c r="V83" s="65">
        <f t="shared" si="46"/>
        <v>2983252797293924</v>
      </c>
      <c r="W83" s="65">
        <f t="shared" si="46"/>
        <v>2895954576556732</v>
      </c>
      <c r="X83" s="65">
        <f t="shared" si="46"/>
        <v>2819906509413622</v>
      </c>
      <c r="Y83" s="65">
        <f t="shared" si="46"/>
        <v>2734326457658634</v>
      </c>
      <c r="Z83" s="65">
        <f t="shared" si="46"/>
        <v>2656771948952826</v>
      </c>
      <c r="AA83" s="65">
        <f t="shared" si="46"/>
        <v>2573942391072732.5</v>
      </c>
      <c r="AB83" s="65">
        <f t="shared" si="46"/>
        <v>2481050148262101</v>
      </c>
      <c r="AC83" s="65">
        <f t="shared" si="46"/>
        <v>2388333460824708.5</v>
      </c>
      <c r="AD83" s="65">
        <f t="shared" si="46"/>
        <v>2320420685135786.5</v>
      </c>
      <c r="AE83" s="65">
        <f t="shared" si="46"/>
        <v>2252012845548979.5</v>
      </c>
      <c r="AF83" s="65">
        <f t="shared" si="46"/>
        <v>2128826131347030</v>
      </c>
      <c r="AG83" s="65">
        <f t="shared" si="46"/>
        <v>2040742387814821.8</v>
      </c>
      <c r="AH83" s="65">
        <f t="shared" si="46"/>
        <v>1906038805339922.5</v>
      </c>
      <c r="AI83" s="65">
        <f t="shared" si="46"/>
        <v>1790824127351477.3</v>
      </c>
    </row>
    <row r="84" spans="1:35" x14ac:dyDescent="0.35">
      <c r="A84" s="51" t="s">
        <v>11</v>
      </c>
      <c r="B84" s="56" cm="1">
        <f t="array" ref="B84">SUMPRODUCT(EuroStatData*($B$79=EurostatCategory)*($A84=EuroStat_EPS_Fuel)*(B$54=EuroStatYear))*BTU_per_TJ</f>
        <v>1.395989482492806E+16</v>
      </c>
      <c r="C84" s="56" cm="1">
        <f t="array" ref="C84">SUMPRODUCT(EuroStatData*($B$79=EurostatCategory)*($A84=EuroStat_EPS_Fuel)*(C$54=EuroStatYear))*BTU_per_TJ</f>
        <v>1.3091493628228578E+16</v>
      </c>
      <c r="D84" s="65">
        <f t="shared" ref="D84:S85" si="47">C84*(1+D30)</f>
        <v>1.291151507194719E+16</v>
      </c>
      <c r="E84" s="65">
        <f t="shared" si="47"/>
        <v>1.2812138108191246E+16</v>
      </c>
      <c r="F84" s="65">
        <f t="shared" si="47"/>
        <v>1.2760464354065722E+16</v>
      </c>
      <c r="G84" s="65">
        <f t="shared" si="47"/>
        <v>1.2742451472816586E+16</v>
      </c>
      <c r="H84" s="65">
        <f t="shared" si="47"/>
        <v>1.2779861445877212E+16</v>
      </c>
      <c r="I84" s="65">
        <f t="shared" si="47"/>
        <v>1.2748303834025064E+16</v>
      </c>
      <c r="J84" s="65">
        <f t="shared" si="47"/>
        <v>1.2773154656685622E+16</v>
      </c>
      <c r="K84" s="65">
        <f t="shared" si="47"/>
        <v>1.286143194429689E+16</v>
      </c>
      <c r="L84" s="65">
        <f t="shared" si="47"/>
        <v>1.303481600163753E+16</v>
      </c>
      <c r="M84" s="65">
        <f t="shared" si="47"/>
        <v>1.3054891656386556E+16</v>
      </c>
      <c r="N84" s="65">
        <f t="shared" si="47"/>
        <v>1.3210582043293074E+16</v>
      </c>
      <c r="O84" s="65">
        <f t="shared" si="47"/>
        <v>1.3404321515891068E+16</v>
      </c>
      <c r="P84" s="65">
        <f t="shared" si="47"/>
        <v>1.3508649759607692E+16</v>
      </c>
      <c r="Q84" s="65">
        <f t="shared" si="47"/>
        <v>1.3512771420516384E+16</v>
      </c>
      <c r="R84" s="65">
        <f t="shared" si="47"/>
        <v>1.3530377384488548E+16</v>
      </c>
      <c r="S84" s="65">
        <f t="shared" si="47"/>
        <v>1.3533059734401172E+16</v>
      </c>
      <c r="T84" s="65">
        <f t="shared" si="46"/>
        <v>1.351050633244451E+16</v>
      </c>
      <c r="U84" s="65">
        <f t="shared" si="46"/>
        <v>1.3526341665256808E+16</v>
      </c>
      <c r="V84" s="65">
        <f t="shared" si="46"/>
        <v>1.3506030239676344E+16</v>
      </c>
      <c r="W84" s="65">
        <f t="shared" si="46"/>
        <v>1.3491201970308502E+16</v>
      </c>
      <c r="X84" s="65">
        <f t="shared" si="46"/>
        <v>1.347307284473222E+16</v>
      </c>
      <c r="Y84" s="65">
        <f t="shared" si="46"/>
        <v>1.34653907818332E+16</v>
      </c>
      <c r="Z84" s="65">
        <f t="shared" si="46"/>
        <v>1.3464469896083568E+16</v>
      </c>
      <c r="AA84" s="65">
        <f t="shared" si="46"/>
        <v>1.3453503312764388E+16</v>
      </c>
      <c r="AB84" s="65">
        <f t="shared" si="46"/>
        <v>1.3411710745045154E+16</v>
      </c>
      <c r="AC84" s="65">
        <f t="shared" si="46"/>
        <v>1.3377843634796118E+16</v>
      </c>
      <c r="AD84" s="65">
        <f t="shared" si="46"/>
        <v>1.334867059745613E+16</v>
      </c>
      <c r="AE84" s="65">
        <f t="shared" si="46"/>
        <v>1.3314899624748828E+16</v>
      </c>
      <c r="AF84" s="65">
        <f t="shared" si="46"/>
        <v>1.324105752716619E+16</v>
      </c>
      <c r="AG84" s="65">
        <f t="shared" si="46"/>
        <v>1.3212824238540936E+16</v>
      </c>
      <c r="AH84" s="65">
        <f t="shared" si="46"/>
        <v>1.3175905904117366E+16</v>
      </c>
      <c r="AI84" s="65">
        <f t="shared" si="46"/>
        <v>1.3106677224571892E+16</v>
      </c>
    </row>
    <row r="85" spans="1:35" x14ac:dyDescent="0.35">
      <c r="A85" s="51" t="s">
        <v>19</v>
      </c>
      <c r="B85" s="93">
        <f>Euratom!B31</f>
        <v>8804296582606409</v>
      </c>
      <c r="C85" s="93">
        <f>Euratom!B38</f>
        <v>7896311820186260</v>
      </c>
      <c r="D85" s="65">
        <f t="shared" si="47"/>
        <v>7756983123511151</v>
      </c>
      <c r="E85" s="65">
        <f t="shared" si="46"/>
        <v>7618157273224574</v>
      </c>
      <c r="F85" s="65">
        <f t="shared" si="46"/>
        <v>7580393854304054</v>
      </c>
      <c r="G85" s="65">
        <f t="shared" si="46"/>
        <v>7209586017384432</v>
      </c>
      <c r="H85" s="65">
        <f t="shared" si="46"/>
        <v>6841275794032114</v>
      </c>
      <c r="I85" s="65">
        <f t="shared" si="46"/>
        <v>6731783926766902</v>
      </c>
      <c r="J85" s="65">
        <f t="shared" si="46"/>
        <v>6750102247634336</v>
      </c>
      <c r="K85" s="65">
        <f t="shared" si="46"/>
        <v>6600308169911963</v>
      </c>
      <c r="L85" s="65">
        <f t="shared" si="46"/>
        <v>6635465675570939</v>
      </c>
      <c r="M85" s="65">
        <f t="shared" si="46"/>
        <v>6738688705889349</v>
      </c>
      <c r="N85" s="65">
        <f t="shared" si="46"/>
        <v>6619974843379871</v>
      </c>
      <c r="O85" s="65">
        <f t="shared" si="46"/>
        <v>6651001200993563</v>
      </c>
      <c r="P85" s="65">
        <f t="shared" si="46"/>
        <v>6667913068987959</v>
      </c>
      <c r="Q85" s="65">
        <f t="shared" si="46"/>
        <v>6624119204173515</v>
      </c>
      <c r="R85" s="65">
        <f t="shared" si="46"/>
        <v>6184334438819320</v>
      </c>
      <c r="S85" s="65">
        <f t="shared" si="46"/>
        <v>5905897927680669</v>
      </c>
      <c r="T85" s="65">
        <f t="shared" si="46"/>
        <v>5377694763021603</v>
      </c>
      <c r="U85" s="65">
        <f t="shared" si="46"/>
        <v>5320664627542963</v>
      </c>
      <c r="V85" s="65">
        <f t="shared" si="46"/>
        <v>5134595070452765</v>
      </c>
      <c r="W85" s="65">
        <f t="shared" si="46"/>
        <v>4973956030974086</v>
      </c>
      <c r="X85" s="65">
        <f t="shared" si="46"/>
        <v>5041683751815716</v>
      </c>
      <c r="Y85" s="65">
        <f t="shared" si="46"/>
        <v>5108088479509292</v>
      </c>
      <c r="Z85" s="65">
        <f t="shared" si="46"/>
        <v>4854082115176298</v>
      </c>
      <c r="AA85" s="65">
        <f t="shared" si="46"/>
        <v>4908063035618390</v>
      </c>
      <c r="AB85" s="65">
        <f t="shared" si="46"/>
        <v>4793320215284232</v>
      </c>
      <c r="AC85" s="65">
        <f t="shared" si="46"/>
        <v>4768054693177444</v>
      </c>
      <c r="AD85" s="65">
        <f t="shared" si="46"/>
        <v>4632054146503258</v>
      </c>
      <c r="AE85" s="65">
        <f t="shared" si="46"/>
        <v>4631324660427416</v>
      </c>
      <c r="AF85" s="65">
        <f t="shared" si="46"/>
        <v>4474346322461179</v>
      </c>
      <c r="AG85" s="65">
        <f t="shared" si="46"/>
        <v>4152132687934241</v>
      </c>
      <c r="AH85" s="65">
        <f t="shared" si="46"/>
        <v>3858827664066150.5</v>
      </c>
      <c r="AI85" s="65">
        <f t="shared" si="46"/>
        <v>3824597202406728.5</v>
      </c>
    </row>
    <row r="86" spans="1:35" x14ac:dyDescent="0.35">
      <c r="A86" s="51" t="s">
        <v>20</v>
      </c>
      <c r="B86" s="68">
        <f>About!$C$81</f>
        <v>0</v>
      </c>
      <c r="C86" s="68">
        <f>About!$C$81</f>
        <v>0</v>
      </c>
      <c r="D86" s="68">
        <f>About!$C$81</f>
        <v>0</v>
      </c>
      <c r="E86" s="68">
        <f>About!$C$81</f>
        <v>0</v>
      </c>
      <c r="F86" s="68">
        <f>About!$C$81</f>
        <v>0</v>
      </c>
      <c r="G86" s="68">
        <f>About!$C$81</f>
        <v>0</v>
      </c>
      <c r="H86" s="68">
        <f>About!$C$81</f>
        <v>0</v>
      </c>
      <c r="I86" s="68">
        <f>About!$C$81</f>
        <v>0</v>
      </c>
      <c r="J86" s="68">
        <f>About!$C$81</f>
        <v>0</v>
      </c>
      <c r="K86" s="68">
        <f>About!$C$81</f>
        <v>0</v>
      </c>
      <c r="L86" s="68">
        <f>About!$C$81</f>
        <v>0</v>
      </c>
      <c r="M86" s="68">
        <f>About!$C$81</f>
        <v>0</v>
      </c>
      <c r="N86" s="68">
        <f>About!$C$81</f>
        <v>0</v>
      </c>
      <c r="O86" s="68">
        <f>About!$C$81</f>
        <v>0</v>
      </c>
      <c r="P86" s="68">
        <f>About!$C$81</f>
        <v>0</v>
      </c>
      <c r="Q86" s="68">
        <f>About!$C$81</f>
        <v>0</v>
      </c>
      <c r="R86" s="68">
        <f>About!$C$81</f>
        <v>0</v>
      </c>
      <c r="S86" s="68">
        <f>About!$C$81</f>
        <v>0</v>
      </c>
      <c r="T86" s="68">
        <f>About!$C$81</f>
        <v>0</v>
      </c>
      <c r="U86" s="68">
        <f>About!$C$81</f>
        <v>0</v>
      </c>
      <c r="V86" s="68">
        <f>About!$C$81</f>
        <v>0</v>
      </c>
      <c r="W86" s="68">
        <f>About!$C$81</f>
        <v>0</v>
      </c>
      <c r="X86" s="68">
        <f>About!$C$81</f>
        <v>0</v>
      </c>
      <c r="Y86" s="68">
        <f>About!$C$81</f>
        <v>0</v>
      </c>
      <c r="Z86" s="68">
        <f>About!$C$81</f>
        <v>0</v>
      </c>
      <c r="AA86" s="68">
        <f>About!$C$81</f>
        <v>0</v>
      </c>
      <c r="AB86" s="68">
        <f>About!$C$81</f>
        <v>0</v>
      </c>
      <c r="AC86" s="68">
        <f>About!$C$81</f>
        <v>0</v>
      </c>
      <c r="AD86" s="68">
        <f>About!$C$81</f>
        <v>0</v>
      </c>
      <c r="AE86" s="68">
        <f>About!$C$81</f>
        <v>0</v>
      </c>
      <c r="AF86" s="68">
        <f>About!$C$81</f>
        <v>0</v>
      </c>
      <c r="AG86" s="68">
        <f>About!$C$81</f>
        <v>0</v>
      </c>
      <c r="AH86" s="68">
        <f>About!$C$81</f>
        <v>0</v>
      </c>
      <c r="AI86" s="68">
        <f>About!$C$81</f>
        <v>0</v>
      </c>
    </row>
    <row r="87" spans="1:35" x14ac:dyDescent="0.35">
      <c r="A87" s="51" t="s">
        <v>21</v>
      </c>
      <c r="B87" s="68">
        <f>About!$C$81</f>
        <v>0</v>
      </c>
      <c r="C87" s="68">
        <f>About!$C$81</f>
        <v>0</v>
      </c>
      <c r="D87" s="68">
        <f>About!$C$81</f>
        <v>0</v>
      </c>
      <c r="E87" s="68">
        <f>About!$C$81</f>
        <v>0</v>
      </c>
      <c r="F87" s="68">
        <f>About!$C$81</f>
        <v>0</v>
      </c>
      <c r="G87" s="68">
        <f>About!$C$81</f>
        <v>0</v>
      </c>
      <c r="H87" s="68">
        <f>About!$C$81</f>
        <v>0</v>
      </c>
      <c r="I87" s="68">
        <f>About!$C$81</f>
        <v>0</v>
      </c>
      <c r="J87" s="68">
        <f>About!$C$81</f>
        <v>0</v>
      </c>
      <c r="K87" s="68">
        <f>About!$C$81</f>
        <v>0</v>
      </c>
      <c r="L87" s="68">
        <f>About!$C$81</f>
        <v>0</v>
      </c>
      <c r="M87" s="68">
        <f>About!$C$81</f>
        <v>0</v>
      </c>
      <c r="N87" s="68">
        <f>About!$C$81</f>
        <v>0</v>
      </c>
      <c r="O87" s="68">
        <f>About!$C$81</f>
        <v>0</v>
      </c>
      <c r="P87" s="68">
        <f>About!$C$81</f>
        <v>0</v>
      </c>
      <c r="Q87" s="68">
        <f>About!$C$81</f>
        <v>0</v>
      </c>
      <c r="R87" s="68">
        <f>About!$C$81</f>
        <v>0</v>
      </c>
      <c r="S87" s="68">
        <f>About!$C$81</f>
        <v>0</v>
      </c>
      <c r="T87" s="68">
        <f>About!$C$81</f>
        <v>0</v>
      </c>
      <c r="U87" s="68">
        <f>About!$C$81</f>
        <v>0</v>
      </c>
      <c r="V87" s="68">
        <f>About!$C$81</f>
        <v>0</v>
      </c>
      <c r="W87" s="68">
        <f>About!$C$81</f>
        <v>0</v>
      </c>
      <c r="X87" s="68">
        <f>About!$C$81</f>
        <v>0</v>
      </c>
      <c r="Y87" s="68">
        <f>About!$C$81</f>
        <v>0</v>
      </c>
      <c r="Z87" s="68">
        <f>About!$C$81</f>
        <v>0</v>
      </c>
      <c r="AA87" s="68">
        <f>About!$C$81</f>
        <v>0</v>
      </c>
      <c r="AB87" s="68">
        <f>About!$C$81</f>
        <v>0</v>
      </c>
      <c r="AC87" s="68">
        <f>About!$C$81</f>
        <v>0</v>
      </c>
      <c r="AD87" s="68">
        <f>About!$C$81</f>
        <v>0</v>
      </c>
      <c r="AE87" s="68">
        <f>About!$C$81</f>
        <v>0</v>
      </c>
      <c r="AF87" s="68">
        <f>About!$C$81</f>
        <v>0</v>
      </c>
      <c r="AG87" s="68">
        <f>About!$C$81</f>
        <v>0</v>
      </c>
      <c r="AH87" s="68">
        <f>About!$C$81</f>
        <v>0</v>
      </c>
      <c r="AI87" s="68">
        <f>About!$C$81</f>
        <v>0</v>
      </c>
    </row>
    <row r="88" spans="1:35" x14ac:dyDescent="0.35">
      <c r="A88" s="51" t="s">
        <v>22</v>
      </c>
      <c r="B88" s="68">
        <f>About!$C$81</f>
        <v>0</v>
      </c>
      <c r="C88" s="68">
        <f>About!$C$81</f>
        <v>0</v>
      </c>
      <c r="D88" s="68">
        <f>About!$C$81</f>
        <v>0</v>
      </c>
      <c r="E88" s="68">
        <f>About!$C$81</f>
        <v>0</v>
      </c>
      <c r="F88" s="68">
        <f>About!$C$81</f>
        <v>0</v>
      </c>
      <c r="G88" s="68">
        <f>About!$C$81</f>
        <v>0</v>
      </c>
      <c r="H88" s="68">
        <f>About!$C$81</f>
        <v>0</v>
      </c>
      <c r="I88" s="68">
        <f>About!$C$81</f>
        <v>0</v>
      </c>
      <c r="J88" s="68">
        <f>About!$C$81</f>
        <v>0</v>
      </c>
      <c r="K88" s="68">
        <f>About!$C$81</f>
        <v>0</v>
      </c>
      <c r="L88" s="68">
        <f>About!$C$81</f>
        <v>0</v>
      </c>
      <c r="M88" s="68">
        <f>About!$C$81</f>
        <v>0</v>
      </c>
      <c r="N88" s="68">
        <f>About!$C$81</f>
        <v>0</v>
      </c>
      <c r="O88" s="68">
        <f>About!$C$81</f>
        <v>0</v>
      </c>
      <c r="P88" s="68">
        <f>About!$C$81</f>
        <v>0</v>
      </c>
      <c r="Q88" s="68">
        <f>About!$C$81</f>
        <v>0</v>
      </c>
      <c r="R88" s="68">
        <f>About!$C$81</f>
        <v>0</v>
      </c>
      <c r="S88" s="68">
        <f>About!$C$81</f>
        <v>0</v>
      </c>
      <c r="T88" s="68">
        <f>About!$C$81</f>
        <v>0</v>
      </c>
      <c r="U88" s="68">
        <f>About!$C$81</f>
        <v>0</v>
      </c>
      <c r="V88" s="68">
        <f>About!$C$81</f>
        <v>0</v>
      </c>
      <c r="W88" s="68">
        <f>About!$C$81</f>
        <v>0</v>
      </c>
      <c r="X88" s="68">
        <f>About!$C$81</f>
        <v>0</v>
      </c>
      <c r="Y88" s="68">
        <f>About!$C$81</f>
        <v>0</v>
      </c>
      <c r="Z88" s="68">
        <f>About!$C$81</f>
        <v>0</v>
      </c>
      <c r="AA88" s="68">
        <f>About!$C$81</f>
        <v>0</v>
      </c>
      <c r="AB88" s="68">
        <f>About!$C$81</f>
        <v>0</v>
      </c>
      <c r="AC88" s="68">
        <f>About!$C$81</f>
        <v>0</v>
      </c>
      <c r="AD88" s="68">
        <f>About!$C$81</f>
        <v>0</v>
      </c>
      <c r="AE88" s="68">
        <f>About!$C$81</f>
        <v>0</v>
      </c>
      <c r="AF88" s="68">
        <f>About!$C$81</f>
        <v>0</v>
      </c>
      <c r="AG88" s="68">
        <f>About!$C$81</f>
        <v>0</v>
      </c>
      <c r="AH88" s="68">
        <f>About!$C$81</f>
        <v>0</v>
      </c>
      <c r="AI88" s="68">
        <f>About!$C$81</f>
        <v>0</v>
      </c>
    </row>
    <row r="89" spans="1:35" x14ac:dyDescent="0.35">
      <c r="A89" s="51" t="s">
        <v>12</v>
      </c>
      <c r="B89" s="56" cm="1">
        <f t="array" ref="B89">SUMPRODUCT(EuroStatData*($B$79=EurostatCategory)*($A89=EuroStat_EPS_Fuel)*(B$54=EuroStatYear))*BTU_per_TJ</f>
        <v>305988149535696.19</v>
      </c>
      <c r="C89" s="56" cm="1">
        <f t="array" ref="C89">SUMPRODUCT(EuroStatData*($B$79=EurostatCategory)*($A89=EuroStat_EPS_Fuel)*(C$54=EuroStatYear))*BTU_per_TJ</f>
        <v>318568850327070</v>
      </c>
      <c r="D89" s="65">
        <f t="shared" ref="D89:D94" si="48">C89*(1+D35)</f>
        <v>318402886863240.13</v>
      </c>
      <c r="E89" s="65">
        <f t="shared" ref="E89:AI89" si="49">D89*(1+E35)</f>
        <v>321539706134801.75</v>
      </c>
      <c r="F89" s="65">
        <f t="shared" si="49"/>
        <v>323721100515491.13</v>
      </c>
      <c r="G89" s="65">
        <f t="shared" si="49"/>
        <v>323493407629074.13</v>
      </c>
      <c r="H89" s="65">
        <f t="shared" si="49"/>
        <v>316116356579285.5</v>
      </c>
      <c r="I89" s="65">
        <f t="shared" si="49"/>
        <v>319938299328833.44</v>
      </c>
      <c r="J89" s="65">
        <f t="shared" si="49"/>
        <v>321924092260662.94</v>
      </c>
      <c r="K89" s="65">
        <f t="shared" si="49"/>
        <v>323208250684451.75</v>
      </c>
      <c r="L89" s="65">
        <f t="shared" si="49"/>
        <v>323005448381849.25</v>
      </c>
      <c r="M89" s="65">
        <f t="shared" si="49"/>
        <v>326245373890077</v>
      </c>
      <c r="N89" s="65">
        <f t="shared" si="49"/>
        <v>327968070602687.88</v>
      </c>
      <c r="O89" s="65">
        <f t="shared" si="49"/>
        <v>328224835056628.75</v>
      </c>
      <c r="P89" s="65">
        <f t="shared" si="49"/>
        <v>332963479969873</v>
      </c>
      <c r="Q89" s="65">
        <f t="shared" si="49"/>
        <v>335861517234097.44</v>
      </c>
      <c r="R89" s="65">
        <f t="shared" si="49"/>
        <v>339689408802887.81</v>
      </c>
      <c r="S89" s="65">
        <f t="shared" si="49"/>
        <v>343420791653919.75</v>
      </c>
      <c r="T89" s="65">
        <f t="shared" si="49"/>
        <v>346335236672593.44</v>
      </c>
      <c r="U89" s="65">
        <f t="shared" si="49"/>
        <v>348506873751061.44</v>
      </c>
      <c r="V89" s="65">
        <f t="shared" si="49"/>
        <v>351817190919757.75</v>
      </c>
      <c r="W89" s="65">
        <f t="shared" si="49"/>
        <v>354453539421031.69</v>
      </c>
      <c r="X89" s="65">
        <f t="shared" si="49"/>
        <v>357042648863296.06</v>
      </c>
      <c r="Y89" s="65">
        <f t="shared" si="49"/>
        <v>360300944989421.38</v>
      </c>
      <c r="Z89" s="65">
        <f t="shared" si="49"/>
        <v>364117735615923.06</v>
      </c>
      <c r="AA89" s="65">
        <f t="shared" si="49"/>
        <v>367461369572338.5</v>
      </c>
      <c r="AB89" s="65">
        <f t="shared" si="49"/>
        <v>371105627800479.88</v>
      </c>
      <c r="AC89" s="65">
        <f t="shared" si="49"/>
        <v>374627944320660.5</v>
      </c>
      <c r="AD89" s="65">
        <f t="shared" si="49"/>
        <v>377828006193698.56</v>
      </c>
      <c r="AE89" s="65">
        <f t="shared" si="49"/>
        <v>381329708418146.25</v>
      </c>
      <c r="AF89" s="65">
        <f t="shared" si="49"/>
        <v>387280963789178.13</v>
      </c>
      <c r="AG89" s="65">
        <f t="shared" si="49"/>
        <v>391975954767209.75</v>
      </c>
      <c r="AH89" s="65">
        <f t="shared" si="49"/>
        <v>399020759483341.06</v>
      </c>
      <c r="AI89" s="65">
        <f t="shared" si="49"/>
        <v>406467426886171.44</v>
      </c>
    </row>
    <row r="90" spans="1:35" x14ac:dyDescent="0.35">
      <c r="A90" s="51" t="s">
        <v>13</v>
      </c>
      <c r="B90" s="56" cm="1">
        <f t="array" ref="B90">SUMPRODUCT(EuroStatData*($B$79=EurostatCategory)*($A90=EuroStat_EPS_Fuel)*(B$54=EuroStatYear))*BTU_per_TJ</f>
        <v>1013526526908087.9</v>
      </c>
      <c r="C90" s="56" cm="1">
        <f t="array" ref="C90">SUMPRODUCT(EuroStatData*($B$79=EurostatCategory)*($A90=EuroStat_EPS_Fuel)*(C$54=EuroStatYear))*BTU_per_TJ</f>
        <v>890680904396119</v>
      </c>
      <c r="D90" s="65">
        <f t="shared" si="48"/>
        <v>873879069950508.13</v>
      </c>
      <c r="E90" s="65">
        <f t="shared" ref="E90:E91" si="50">D90*(1+E36)</f>
        <v>855848982053990.38</v>
      </c>
      <c r="F90" s="65">
        <f t="shared" ref="F90:F91" si="51">E90*(1+F36)</f>
        <v>836619742429916</v>
      </c>
      <c r="G90" s="65">
        <f t="shared" ref="G90:G91" si="52">F90*(1+G36)</f>
        <v>819005120249788</v>
      </c>
      <c r="H90" s="65">
        <f t="shared" ref="H90:H91" si="53">G90*(1+H36)</f>
        <v>801587779259407.63</v>
      </c>
      <c r="I90" s="65">
        <f t="shared" ref="I90:I91" si="54">H90*(1+I36)</f>
        <v>786368453853525.13</v>
      </c>
      <c r="J90" s="65">
        <f t="shared" ref="J90:J91" si="55">I90*(1+J36)</f>
        <v>774094115682668.25</v>
      </c>
      <c r="K90" s="65">
        <f t="shared" ref="K90:K91" si="56">J90*(1+K36)</f>
        <v>765070733454174.38</v>
      </c>
      <c r="L90" s="65">
        <f t="shared" ref="L90:L91" si="57">K90*(1+L36)</f>
        <v>758297559363109</v>
      </c>
      <c r="M90" s="65">
        <f t="shared" ref="M90:M91" si="58">L90*(1+M36)</f>
        <v>754394719394240.75</v>
      </c>
      <c r="N90" s="65">
        <f t="shared" ref="N90:N91" si="59">M90*(1+N36)</f>
        <v>751686365867856.13</v>
      </c>
      <c r="O90" s="65">
        <f t="shared" ref="O90:O91" si="60">N90*(1+O36)</f>
        <v>749546659458892.25</v>
      </c>
      <c r="P90" s="65">
        <f t="shared" ref="P90:P91" si="61">O90*(1+P36)</f>
        <v>747750497302814.88</v>
      </c>
      <c r="Q90" s="65">
        <f t="shared" ref="Q90:Q91" si="62">P90*(1+Q36)</f>
        <v>745351151560826.5</v>
      </c>
      <c r="R90" s="65">
        <f t="shared" ref="R90:R91" si="63">Q90*(1+R36)</f>
        <v>742167057111565.63</v>
      </c>
      <c r="S90" s="65">
        <f t="shared" ref="S90:S91" si="64">R90*(1+S36)</f>
        <v>738268428623964.63</v>
      </c>
      <c r="T90" s="65">
        <f t="shared" ref="T90:T91" si="65">S90*(1+T36)</f>
        <v>733632646916769</v>
      </c>
      <c r="U90" s="65">
        <f t="shared" ref="U90:U91" si="66">T90*(1+U36)</f>
        <v>728313510028129.63</v>
      </c>
      <c r="V90" s="65">
        <f t="shared" ref="V90:V91" si="67">U90*(1+V36)</f>
        <v>722421458712159.75</v>
      </c>
      <c r="W90" s="65">
        <f t="shared" ref="W90:W91" si="68">V90*(1+W36)</f>
        <v>716054123693905</v>
      </c>
      <c r="X90" s="65">
        <f t="shared" ref="X90:X91" si="69">W90*(1+X36)</f>
        <v>709297386844104.88</v>
      </c>
      <c r="Y90" s="65">
        <f t="shared" ref="Y90:Y91" si="70">X90*(1+Y36)</f>
        <v>702343209178171.38</v>
      </c>
      <c r="Z90" s="65">
        <f t="shared" ref="Z90:Z91" si="71">Y90*(1+Z36)</f>
        <v>695569373732317</v>
      </c>
      <c r="AA90" s="65">
        <f t="shared" ref="AA90:AA91" si="72">Z90*(1+AA36)</f>
        <v>688688999622783</v>
      </c>
      <c r="AB90" s="65">
        <f t="shared" ref="AB90:AB91" si="73">AA90*(1+AB36)</f>
        <v>681924875117982.75</v>
      </c>
      <c r="AC90" s="65">
        <f t="shared" ref="AC90:AC91" si="74">AB90*(1+AC36)</f>
        <v>675161786685527.75</v>
      </c>
      <c r="AD90" s="65">
        <f t="shared" ref="AD90:AD91" si="75">AC90*(1+AD36)</f>
        <v>668828502822201.63</v>
      </c>
      <c r="AE90" s="65">
        <f t="shared" ref="AE90:AE91" si="76">AD90*(1+AE36)</f>
        <v>662806671099972.5</v>
      </c>
      <c r="AF90" s="65">
        <f t="shared" ref="AF90:AF91" si="77">AE90*(1+AF36)</f>
        <v>657228948570618.13</v>
      </c>
      <c r="AG90" s="65">
        <f t="shared" ref="AG90:AG91" si="78">AF90*(1+AG36)</f>
        <v>652109050788081.88</v>
      </c>
      <c r="AH90" s="65">
        <f t="shared" ref="AH90:AH91" si="79">AG90*(1+AH36)</f>
        <v>647686243684875.75</v>
      </c>
      <c r="AI90" s="65">
        <f t="shared" ref="AI90:AI91" si="80">AH90*(1+AI36)</f>
        <v>643906408028264.38</v>
      </c>
    </row>
    <row r="91" spans="1:35" x14ac:dyDescent="0.35">
      <c r="A91" s="51" t="s">
        <v>23</v>
      </c>
      <c r="B91" s="56" cm="1">
        <f t="array" ref="B91">SUMPRODUCT(EuroStatData*($B$79=EurostatCategory)*($A91=EuroStat_EPS_Fuel)*(B$54=EuroStatYear))*BTU_per_TJ</f>
        <v>4826793084322315</v>
      </c>
      <c r="C91" s="56" cm="1">
        <f t="array" ref="C91">SUMPRODUCT(EuroStatData*($B$79=EurostatCategory)*($A91=EuroStat_EPS_Fuel)*(C$54=EuroStatYear))*BTU_per_TJ</f>
        <v>4541649578172453</v>
      </c>
      <c r="D91" s="65">
        <f t="shared" si="48"/>
        <v>4536172458535837</v>
      </c>
      <c r="E91" s="65">
        <f t="shared" si="50"/>
        <v>4510843732390496</v>
      </c>
      <c r="F91" s="65">
        <f t="shared" si="51"/>
        <v>4470979929622315.5</v>
      </c>
      <c r="G91" s="65">
        <f t="shared" si="52"/>
        <v>4425020870540022</v>
      </c>
      <c r="H91" s="65">
        <f t="shared" si="53"/>
        <v>4390816696101735</v>
      </c>
      <c r="I91" s="65">
        <f t="shared" si="54"/>
        <v>4315137081264849</v>
      </c>
      <c r="J91" s="65">
        <f t="shared" si="55"/>
        <v>4248642281288207</v>
      </c>
      <c r="K91" s="65">
        <f t="shared" si="56"/>
        <v>4198367597987701</v>
      </c>
      <c r="L91" s="65">
        <f t="shared" si="57"/>
        <v>4136283787413439.5</v>
      </c>
      <c r="M91" s="65">
        <f t="shared" si="58"/>
        <v>4091888035387594.5</v>
      </c>
      <c r="N91" s="65">
        <f t="shared" si="59"/>
        <v>4042296945721238.5</v>
      </c>
      <c r="O91" s="65">
        <f t="shared" si="60"/>
        <v>3985862303016030.5</v>
      </c>
      <c r="P91" s="65">
        <f t="shared" si="61"/>
        <v>3948497663751999</v>
      </c>
      <c r="Q91" s="65">
        <f t="shared" si="62"/>
        <v>3909857343070147</v>
      </c>
      <c r="R91" s="65">
        <f t="shared" si="63"/>
        <v>3859706605661370.5</v>
      </c>
      <c r="S91" s="65">
        <f t="shared" si="64"/>
        <v>3809135793828202</v>
      </c>
      <c r="T91" s="65">
        <f t="shared" si="65"/>
        <v>3756429739386120.5</v>
      </c>
      <c r="U91" s="65">
        <f t="shared" si="66"/>
        <v>3709305724273584</v>
      </c>
      <c r="V91" s="65">
        <f t="shared" si="67"/>
        <v>3657462698212646</v>
      </c>
      <c r="W91" s="65">
        <f t="shared" si="68"/>
        <v>3603492657038728</v>
      </c>
      <c r="X91" s="65">
        <f t="shared" si="69"/>
        <v>3547624104511077.5</v>
      </c>
      <c r="Y91" s="65">
        <f t="shared" si="70"/>
        <v>3490381222413511</v>
      </c>
      <c r="Z91" s="65">
        <f t="shared" si="71"/>
        <v>3433980166942126</v>
      </c>
      <c r="AA91" s="65">
        <f t="shared" si="72"/>
        <v>3378891696346870.5</v>
      </c>
      <c r="AB91" s="65">
        <f t="shared" si="73"/>
        <v>3321488242790153.5</v>
      </c>
      <c r="AC91" s="65">
        <f t="shared" si="74"/>
        <v>3264844595713374</v>
      </c>
      <c r="AD91" s="65">
        <f t="shared" si="75"/>
        <v>3208754444168852</v>
      </c>
      <c r="AE91" s="65">
        <f t="shared" si="76"/>
        <v>3154569003486567</v>
      </c>
      <c r="AF91" s="65">
        <f t="shared" si="77"/>
        <v>3100005855206525</v>
      </c>
      <c r="AG91" s="65">
        <f t="shared" si="78"/>
        <v>3048233741818767.5</v>
      </c>
      <c r="AH91" s="65">
        <f t="shared" si="79"/>
        <v>2994272587916282</v>
      </c>
      <c r="AI91" s="65">
        <f t="shared" si="80"/>
        <v>2939971808534882.5</v>
      </c>
    </row>
    <row r="92" spans="1:35" x14ac:dyDescent="0.35">
      <c r="A92" s="51" t="s">
        <v>24</v>
      </c>
      <c r="B92" s="56" cm="1">
        <f t="array" ref="B92">SUMPRODUCT(EuroStatData*($B$79=EurostatCategory)*($A92=EuroStat_EPS_Fuel)*(B$54=EuroStatYear))*BTU_per_TJ</f>
        <v>49778685052151.352</v>
      </c>
      <c r="C92" s="56" cm="1">
        <f t="array" ref="C92">SUMPRODUCT(EuroStatData*($B$79=EurostatCategory)*($A92=EuroStat_EPS_Fuel)*(C$54=EuroStatYear))*BTU_per_TJ</f>
        <v>56170210186346.109</v>
      </c>
      <c r="D92" s="65">
        <f t="shared" si="48"/>
        <v>55826318016785.477</v>
      </c>
      <c r="E92" s="65">
        <f t="shared" ref="E92:AI94" si="81">D92*(1+E38)</f>
        <v>55511874496625</v>
      </c>
      <c r="F92" s="65">
        <f t="shared" si="81"/>
        <v>55159249488196.141</v>
      </c>
      <c r="G92" s="65">
        <f t="shared" si="81"/>
        <v>54898942955831.273</v>
      </c>
      <c r="H92" s="65">
        <f t="shared" si="81"/>
        <v>54671230730201.938</v>
      </c>
      <c r="I92" s="65">
        <f t="shared" si="81"/>
        <v>54664204808169</v>
      </c>
      <c r="J92" s="65">
        <f t="shared" si="81"/>
        <v>54889877658145.508</v>
      </c>
      <c r="K92" s="65">
        <f t="shared" si="81"/>
        <v>55359056756335.906</v>
      </c>
      <c r="L92" s="65">
        <f t="shared" si="81"/>
        <v>56028226904483.367</v>
      </c>
      <c r="M92" s="65">
        <f t="shared" si="81"/>
        <v>56941541219915.297</v>
      </c>
      <c r="N92" s="65">
        <f t="shared" si="81"/>
        <v>58014904687078.477</v>
      </c>
      <c r="O92" s="65">
        <f t="shared" si="81"/>
        <v>59223435325395.211</v>
      </c>
      <c r="P92" s="65">
        <f t="shared" si="81"/>
        <v>59998674381938.117</v>
      </c>
      <c r="Q92" s="65">
        <f t="shared" si="81"/>
        <v>60778932064892.25</v>
      </c>
      <c r="R92" s="65">
        <f t="shared" si="81"/>
        <v>61555915262560.102</v>
      </c>
      <c r="S92" s="65">
        <f t="shared" si="81"/>
        <v>62329966160744.273</v>
      </c>
      <c r="T92" s="65">
        <f t="shared" si="81"/>
        <v>63117031633140</v>
      </c>
      <c r="U92" s="65">
        <f t="shared" si="81"/>
        <v>63917848124193.367</v>
      </c>
      <c r="V92" s="65">
        <f t="shared" si="81"/>
        <v>64752663241716.539</v>
      </c>
      <c r="W92" s="65">
        <f t="shared" si="81"/>
        <v>65634822951834.703</v>
      </c>
      <c r="X92" s="65">
        <f t="shared" si="81"/>
        <v>66567807418735.828</v>
      </c>
      <c r="Y92" s="65">
        <f t="shared" si="81"/>
        <v>67575313950758.383</v>
      </c>
      <c r="Z92" s="65">
        <f t="shared" si="81"/>
        <v>68681000664905.211</v>
      </c>
      <c r="AA92" s="65">
        <f t="shared" si="81"/>
        <v>69853647562072.148</v>
      </c>
      <c r="AB92" s="65">
        <f t="shared" si="81"/>
        <v>71111884971980.281</v>
      </c>
      <c r="AC92" s="65">
        <f t="shared" si="81"/>
        <v>72439084345054.734</v>
      </c>
      <c r="AD92" s="65">
        <f t="shared" si="81"/>
        <v>73874228405491.047</v>
      </c>
      <c r="AE92" s="65">
        <f t="shared" si="81"/>
        <v>75387489959033.266</v>
      </c>
      <c r="AF92" s="65">
        <f t="shared" si="81"/>
        <v>76989305126436.484</v>
      </c>
      <c r="AG92" s="65">
        <f t="shared" si="81"/>
        <v>78680330611421.016</v>
      </c>
      <c r="AH92" s="65">
        <f t="shared" si="81"/>
        <v>80481495181103.734</v>
      </c>
      <c r="AI92" s="65">
        <f t="shared" si="81"/>
        <v>82390103676299.063</v>
      </c>
    </row>
    <row r="93" spans="1:35" x14ac:dyDescent="0.35">
      <c r="A93" s="51" t="s">
        <v>25</v>
      </c>
      <c r="B93" s="56" cm="1">
        <f t="array" ref="B93">SUMPRODUCT(EuroStatData*($B$79=EurostatCategory)*($A93=EuroStat_EPS_Fuel)*(B$54=EuroStatYear))*BTU_per_TJ</f>
        <v>270313499794137.59</v>
      </c>
      <c r="C93" s="56" cm="1">
        <f t="array" ref="C93">SUMPRODUCT(EuroStatData*($B$79=EurostatCategory)*($A93=EuroStat_EPS_Fuel)*(C$54=EuroStatYear))*BTU_per_TJ</f>
        <v>341280356964842.63</v>
      </c>
      <c r="D93" s="65">
        <f t="shared" si="48"/>
        <v>350847861309734.88</v>
      </c>
      <c r="E93" s="65">
        <f t="shared" si="81"/>
        <v>358439879139392.31</v>
      </c>
      <c r="F93" s="65">
        <f t="shared" si="81"/>
        <v>362387778907591.44</v>
      </c>
      <c r="G93" s="65">
        <f t="shared" si="81"/>
        <v>365557704729099</v>
      </c>
      <c r="H93" s="65">
        <f t="shared" si="81"/>
        <v>365315610904960</v>
      </c>
      <c r="I93" s="65">
        <f t="shared" si="81"/>
        <v>363793551476179.5</v>
      </c>
      <c r="J93" s="65">
        <f t="shared" si="81"/>
        <v>362502586214677.06</v>
      </c>
      <c r="K93" s="65">
        <f t="shared" si="81"/>
        <v>361829285372361.88</v>
      </c>
      <c r="L93" s="65">
        <f t="shared" si="81"/>
        <v>361123628834172.56</v>
      </c>
      <c r="M93" s="65">
        <f t="shared" si="81"/>
        <v>361105878223036.06</v>
      </c>
      <c r="N93" s="65">
        <f t="shared" si="81"/>
        <v>361414560360443.75</v>
      </c>
      <c r="O93" s="65">
        <f t="shared" si="81"/>
        <v>361721058808643.75</v>
      </c>
      <c r="P93" s="65">
        <f t="shared" si="81"/>
        <v>361171740037940.94</v>
      </c>
      <c r="Q93" s="65">
        <f t="shared" si="81"/>
        <v>360460727501700.38</v>
      </c>
      <c r="R93" s="65">
        <f t="shared" si="81"/>
        <v>359181774074181.81</v>
      </c>
      <c r="S93" s="65">
        <f t="shared" si="81"/>
        <v>357710214599395.06</v>
      </c>
      <c r="T93" s="65">
        <f t="shared" si="81"/>
        <v>355934272053261.88</v>
      </c>
      <c r="U93" s="65">
        <f t="shared" si="81"/>
        <v>353959173248340.19</v>
      </c>
      <c r="V93" s="65">
        <f t="shared" si="81"/>
        <v>351621209028165.88</v>
      </c>
      <c r="W93" s="65">
        <f t="shared" si="81"/>
        <v>348987386198864.31</v>
      </c>
      <c r="X93" s="65">
        <f t="shared" si="81"/>
        <v>346063054207712.94</v>
      </c>
      <c r="Y93" s="65">
        <f t="shared" si="81"/>
        <v>342945316181102.75</v>
      </c>
      <c r="Z93" s="65">
        <f t="shared" si="81"/>
        <v>339833084087889</v>
      </c>
      <c r="AA93" s="65">
        <f t="shared" si="81"/>
        <v>336633434995055.13</v>
      </c>
      <c r="AB93" s="65">
        <f t="shared" si="81"/>
        <v>333310161009670.31</v>
      </c>
      <c r="AC93" s="65">
        <f t="shared" si="81"/>
        <v>329951506197509</v>
      </c>
      <c r="AD93" s="65">
        <f t="shared" si="81"/>
        <v>326562415316075.56</v>
      </c>
      <c r="AE93" s="65">
        <f t="shared" si="81"/>
        <v>323170025714679.13</v>
      </c>
      <c r="AF93" s="65">
        <f t="shared" si="81"/>
        <v>319731298893555</v>
      </c>
      <c r="AG93" s="65">
        <f t="shared" si="81"/>
        <v>316259521835126.25</v>
      </c>
      <c r="AH93" s="65">
        <f t="shared" si="81"/>
        <v>312665464826082.38</v>
      </c>
      <c r="AI93" s="65">
        <f t="shared" si="81"/>
        <v>309059485092581.31</v>
      </c>
    </row>
    <row r="94" spans="1:35" x14ac:dyDescent="0.35">
      <c r="A94" s="51" t="s">
        <v>14</v>
      </c>
      <c r="B94" s="56" cm="1">
        <f t="array" ref="B94">SUMPRODUCT(EuroStatData*($B$79=EurostatCategory)*($A94=EuroStat_EPS_Fuel)*(B$54=EuroStatYear))*BTU_per_TJ</f>
        <v>1047144477950130.9</v>
      </c>
      <c r="C94" s="56" cm="1">
        <f t="array" ref="C94">SUMPRODUCT(EuroStatData*($B$79=EurostatCategory)*($A94=EuroStat_EPS_Fuel)*(C$54=EuroStatYear))*BTU_per_TJ</f>
        <v>1116415358556603.4</v>
      </c>
      <c r="D94" s="65">
        <f t="shared" si="48"/>
        <v>1150164031194381.8</v>
      </c>
      <c r="E94" s="65">
        <f t="shared" si="81"/>
        <v>1179303674681157.5</v>
      </c>
      <c r="F94" s="65">
        <f t="shared" si="81"/>
        <v>1207960763946338</v>
      </c>
      <c r="G94" s="65">
        <f t="shared" si="81"/>
        <v>1232614518820260</v>
      </c>
      <c r="H94" s="65">
        <f t="shared" si="81"/>
        <v>1253815096901641</v>
      </c>
      <c r="I94" s="65">
        <f t="shared" si="81"/>
        <v>1269491576414853.3</v>
      </c>
      <c r="J94" s="65">
        <f t="shared" si="81"/>
        <v>1285190730601117.3</v>
      </c>
      <c r="K94" s="65">
        <f t="shared" si="81"/>
        <v>1301361660334487.5</v>
      </c>
      <c r="L94" s="65">
        <f t="shared" si="81"/>
        <v>1319079447495705</v>
      </c>
      <c r="M94" s="65">
        <f t="shared" si="81"/>
        <v>1339436103949890.3</v>
      </c>
      <c r="N94" s="65">
        <f t="shared" si="81"/>
        <v>1357695685028269</v>
      </c>
      <c r="O94" s="65">
        <f t="shared" si="81"/>
        <v>1375181065053445</v>
      </c>
      <c r="P94" s="65">
        <f t="shared" si="81"/>
        <v>1394184676309216.5</v>
      </c>
      <c r="Q94" s="65">
        <f t="shared" si="81"/>
        <v>1410230170511828.5</v>
      </c>
      <c r="R94" s="65">
        <f t="shared" si="81"/>
        <v>1424753119771966.5</v>
      </c>
      <c r="S94" s="65">
        <f t="shared" si="81"/>
        <v>1436863473330645.3</v>
      </c>
      <c r="T94" s="65">
        <f t="shared" si="81"/>
        <v>1448088065975287.8</v>
      </c>
      <c r="U94" s="65">
        <f t="shared" si="81"/>
        <v>1460295126253707</v>
      </c>
      <c r="V94" s="65">
        <f t="shared" si="81"/>
        <v>1469736016205744</v>
      </c>
      <c r="W94" s="65">
        <f t="shared" si="81"/>
        <v>1481058439078533</v>
      </c>
      <c r="X94" s="65">
        <f t="shared" si="81"/>
        <v>1489575109591503.5</v>
      </c>
      <c r="Y94" s="65">
        <f t="shared" si="81"/>
        <v>1498435455660666.3</v>
      </c>
      <c r="Z94" s="65">
        <f t="shared" si="81"/>
        <v>1508439728126630.8</v>
      </c>
      <c r="AA94" s="65">
        <f t="shared" si="81"/>
        <v>1517336430012537</v>
      </c>
      <c r="AB94" s="65">
        <f t="shared" si="81"/>
        <v>1525113314637178</v>
      </c>
      <c r="AC94" s="65">
        <f t="shared" si="81"/>
        <v>1530625389623402.5</v>
      </c>
      <c r="AD94" s="65">
        <f t="shared" si="81"/>
        <v>1538298474509022.5</v>
      </c>
      <c r="AE94" s="65">
        <f t="shared" si="81"/>
        <v>1543255277422994.5</v>
      </c>
      <c r="AF94" s="65">
        <f t="shared" si="81"/>
        <v>1540160990501853.5</v>
      </c>
      <c r="AG94" s="65">
        <f t="shared" si="81"/>
        <v>1541075385314262.3</v>
      </c>
      <c r="AH94" s="65">
        <f t="shared" si="81"/>
        <v>1532311500076160.3</v>
      </c>
      <c r="AI94" s="65">
        <f t="shared" si="81"/>
        <v>1519613794655230.3</v>
      </c>
    </row>
    <row r="95" spans="1:35" x14ac:dyDescent="0.35">
      <c r="A95" s="51" t="s">
        <v>26</v>
      </c>
      <c r="B95" s="50">
        <v>0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</row>
    <row r="96" spans="1:35" x14ac:dyDescent="0.35">
      <c r="A96" s="51" t="s">
        <v>27</v>
      </c>
      <c r="B96" s="68">
        <f>About!$C$81</f>
        <v>0</v>
      </c>
      <c r="C96" s="68">
        <f>About!$C$81</f>
        <v>0</v>
      </c>
      <c r="D96" s="68">
        <f>About!$C$81</f>
        <v>0</v>
      </c>
      <c r="E96" s="68">
        <f>About!$C$81</f>
        <v>0</v>
      </c>
      <c r="F96" s="68">
        <f>About!$C$81</f>
        <v>0</v>
      </c>
      <c r="G96" s="68">
        <f>About!$C$81</f>
        <v>0</v>
      </c>
      <c r="H96" s="68">
        <f>About!$C$81</f>
        <v>0</v>
      </c>
      <c r="I96" s="68">
        <f>About!$C$81</f>
        <v>0</v>
      </c>
      <c r="J96" s="68">
        <f>About!$C$81</f>
        <v>0</v>
      </c>
      <c r="K96" s="68">
        <f>About!$C$81</f>
        <v>0</v>
      </c>
      <c r="L96" s="68">
        <f>About!$C$81</f>
        <v>0</v>
      </c>
      <c r="M96" s="68">
        <f>About!$C$81</f>
        <v>0</v>
      </c>
      <c r="N96" s="68">
        <f>About!$C$81</f>
        <v>0</v>
      </c>
      <c r="O96" s="68">
        <f>About!$C$81</f>
        <v>0</v>
      </c>
      <c r="P96" s="68">
        <f>About!$C$81</f>
        <v>0</v>
      </c>
      <c r="Q96" s="68">
        <f>About!$C$81</f>
        <v>0</v>
      </c>
      <c r="R96" s="68">
        <f>About!$C$81</f>
        <v>0</v>
      </c>
      <c r="S96" s="68">
        <f>About!$C$81</f>
        <v>0</v>
      </c>
      <c r="T96" s="68">
        <f>About!$C$81</f>
        <v>0</v>
      </c>
      <c r="U96" s="68">
        <f>About!$C$81</f>
        <v>0</v>
      </c>
      <c r="V96" s="68">
        <f>About!$C$81</f>
        <v>0</v>
      </c>
      <c r="W96" s="68">
        <f>About!$C$81</f>
        <v>0</v>
      </c>
      <c r="X96" s="68">
        <f>About!$C$81</f>
        <v>0</v>
      </c>
      <c r="Y96" s="68">
        <f>About!$C$81</f>
        <v>0</v>
      </c>
      <c r="Z96" s="68">
        <f>About!$C$81</f>
        <v>0</v>
      </c>
      <c r="AA96" s="68">
        <f>About!$C$81</f>
        <v>0</v>
      </c>
      <c r="AB96" s="68">
        <f>About!$C$81</f>
        <v>0</v>
      </c>
      <c r="AC96" s="68">
        <f>About!$C$81</f>
        <v>0</v>
      </c>
      <c r="AD96" s="68">
        <f>About!$C$81</f>
        <v>0</v>
      </c>
      <c r="AE96" s="68">
        <f>About!$C$81</f>
        <v>0</v>
      </c>
      <c r="AF96" s="68">
        <f>About!$C$81</f>
        <v>0</v>
      </c>
      <c r="AG96" s="68">
        <f>About!$C$81</f>
        <v>0</v>
      </c>
      <c r="AH96" s="68">
        <f>About!$C$81</f>
        <v>0</v>
      </c>
      <c r="AI96" s="68">
        <f>About!$C$81</f>
        <v>0</v>
      </c>
    </row>
    <row r="97" spans="1:35" x14ac:dyDescent="0.35">
      <c r="A97" s="51" t="s">
        <v>28</v>
      </c>
      <c r="B97" s="56" cm="1">
        <f t="array" ref="B97">SUMPRODUCT(EuroStatData*($B$79=EurostatCategory)*($A97=EuroStat_EPS_Fuel)*(B$54=EuroStatYear))*BTU_per_TJ</f>
        <v>37057657092663.805</v>
      </c>
      <c r="C97" s="56" cm="1">
        <f t="array" ref="C97">SUMPRODUCT(EuroStatData*($B$79=EurostatCategory)*($A97=EuroStat_EPS_Fuel)*(C$54=EuroStatYear))*BTU_per_TJ</f>
        <v>37099056796661.969</v>
      </c>
      <c r="D97" s="65">
        <f>C97*(1+D43)</f>
        <v>36747201612311.102</v>
      </c>
      <c r="E97" s="65">
        <f t="shared" ref="E97:AI101" si="82">D97*(1+E43)</f>
        <v>36207634524912.969</v>
      </c>
      <c r="F97" s="65">
        <f t="shared" si="82"/>
        <v>36191143379794.398</v>
      </c>
      <c r="G97" s="65">
        <f t="shared" si="82"/>
        <v>34536352397687.801</v>
      </c>
      <c r="H97" s="65">
        <f t="shared" si="82"/>
        <v>32913954640345.785</v>
      </c>
      <c r="I97" s="65">
        <f t="shared" si="82"/>
        <v>30916444411632.227</v>
      </c>
      <c r="J97" s="65">
        <f t="shared" si="82"/>
        <v>29536278057009.051</v>
      </c>
      <c r="K97" s="65">
        <f t="shared" si="82"/>
        <v>26888210136599.223</v>
      </c>
      <c r="L97" s="65">
        <f t="shared" si="82"/>
        <v>25019762074751.426</v>
      </c>
      <c r="M97" s="65">
        <f t="shared" si="82"/>
        <v>24036450790527.719</v>
      </c>
      <c r="N97" s="65">
        <f t="shared" si="82"/>
        <v>23278186554465.113</v>
      </c>
      <c r="O97" s="65">
        <f t="shared" si="82"/>
        <v>22376977491664.344</v>
      </c>
      <c r="P97" s="65">
        <f t="shared" si="82"/>
        <v>21869281058596.766</v>
      </c>
      <c r="Q97" s="65">
        <f t="shared" si="82"/>
        <v>20771864101891.91</v>
      </c>
      <c r="R97" s="65">
        <f t="shared" si="82"/>
        <v>19350400181557.324</v>
      </c>
      <c r="S97" s="65">
        <f t="shared" si="82"/>
        <v>18063761532156.578</v>
      </c>
      <c r="T97" s="65">
        <f t="shared" si="82"/>
        <v>17171470630499.371</v>
      </c>
      <c r="U97" s="65">
        <f t="shared" si="82"/>
        <v>16603363996305.162</v>
      </c>
      <c r="V97" s="65">
        <f t="shared" si="82"/>
        <v>15523342341646.477</v>
      </c>
      <c r="W97" s="65">
        <f t="shared" si="82"/>
        <v>15010681912944.027</v>
      </c>
      <c r="X97" s="65">
        <f t="shared" si="82"/>
        <v>14207360420141.834</v>
      </c>
      <c r="Y97" s="65">
        <f t="shared" si="82"/>
        <v>13495328285815.857</v>
      </c>
      <c r="Z97" s="65">
        <f t="shared" si="82"/>
        <v>12702485434219.049</v>
      </c>
      <c r="AA97" s="65">
        <f t="shared" si="82"/>
        <v>11599780253118.316</v>
      </c>
      <c r="AB97" s="65">
        <f t="shared" si="82"/>
        <v>10776485499044.158</v>
      </c>
      <c r="AC97" s="65">
        <f t="shared" si="82"/>
        <v>9683366062016.5176</v>
      </c>
      <c r="AD97" s="65">
        <f t="shared" si="82"/>
        <v>9226197977962.2188</v>
      </c>
      <c r="AE97" s="65">
        <f t="shared" si="82"/>
        <v>8851052637933.4844</v>
      </c>
      <c r="AF97" s="65">
        <f t="shared" si="82"/>
        <v>7378403997568.9443</v>
      </c>
      <c r="AG97" s="65">
        <f t="shared" si="82"/>
        <v>6782868564528.1221</v>
      </c>
      <c r="AH97" s="65">
        <f t="shared" si="82"/>
        <v>6354323005138.1074</v>
      </c>
      <c r="AI97" s="65">
        <f t="shared" si="82"/>
        <v>5389044767469.0811</v>
      </c>
    </row>
    <row r="98" spans="1:35" x14ac:dyDescent="0.35">
      <c r="A98" s="51" t="s">
        <v>15</v>
      </c>
      <c r="B98" s="56" cm="1">
        <f t="array" ref="B98">SUMPRODUCT(EuroStatData*($B$79=EurostatCategory)*($A98=EuroStat_EPS_Fuel)*(B$54=EuroStatYear))*BTU_per_TJ</f>
        <v>2.0931542682938876E+16</v>
      </c>
      <c r="C98" s="56" cm="1">
        <f t="array" ref="C98">SUMPRODUCT(EuroStatData*($B$79=EurostatCategory)*($A98=EuroStat_EPS_Fuel)*(C$54=EuroStatYear))*BTU_per_TJ</f>
        <v>2.0581300038360048E+16</v>
      </c>
      <c r="D98" s="65">
        <f>C98*(1+D44)</f>
        <v>2.032498653046514E+16</v>
      </c>
      <c r="E98" s="65">
        <f t="shared" si="82"/>
        <v>2.047828477276652E+16</v>
      </c>
      <c r="F98" s="65">
        <f t="shared" si="82"/>
        <v>1.627433679114219E+16</v>
      </c>
      <c r="G98" s="65">
        <f t="shared" si="82"/>
        <v>1.1376582253036626E+16</v>
      </c>
      <c r="H98" s="65">
        <f t="shared" si="82"/>
        <v>6512760711709297</v>
      </c>
      <c r="I98" s="65">
        <f t="shared" si="82"/>
        <v>6489355560194794</v>
      </c>
      <c r="J98" s="65">
        <f t="shared" si="82"/>
        <v>6490379305951941</v>
      </c>
      <c r="K98" s="65">
        <f t="shared" si="82"/>
        <v>6502190482031947</v>
      </c>
      <c r="L98" s="65">
        <f t="shared" si="82"/>
        <v>6516798600752110</v>
      </c>
      <c r="M98" s="65">
        <f t="shared" si="82"/>
        <v>6531926871680516</v>
      </c>
      <c r="N98" s="65">
        <f t="shared" si="82"/>
        <v>4184744722940437</v>
      </c>
      <c r="O98" s="65">
        <f t="shared" si="82"/>
        <v>4177154410912591</v>
      </c>
      <c r="P98" s="65">
        <f t="shared" si="82"/>
        <v>1888904626923446.8</v>
      </c>
      <c r="Q98" s="65">
        <f t="shared" si="82"/>
        <v>1866889261360496.3</v>
      </c>
      <c r="R98" s="65">
        <f t="shared" si="82"/>
        <v>1847960336435341</v>
      </c>
      <c r="S98" s="65">
        <f t="shared" si="82"/>
        <v>1820995967860335.5</v>
      </c>
      <c r="T98" s="65">
        <f t="shared" si="82"/>
        <v>1801450320353232</v>
      </c>
      <c r="U98" s="65">
        <f t="shared" si="82"/>
        <v>1789560188314485.8</v>
      </c>
      <c r="V98" s="65">
        <f t="shared" si="82"/>
        <v>1770510380774776</v>
      </c>
      <c r="W98" s="65">
        <f t="shared" si="82"/>
        <v>1755854159826600</v>
      </c>
      <c r="X98" s="65">
        <f t="shared" si="82"/>
        <v>1745083134955971.8</v>
      </c>
      <c r="Y98" s="65">
        <f t="shared" si="82"/>
        <v>1736245349913029.3</v>
      </c>
      <c r="Z98" s="65">
        <f t="shared" si="82"/>
        <v>1013661227908552.4</v>
      </c>
      <c r="AA98" s="65">
        <f t="shared" si="82"/>
        <v>610227893899393.88</v>
      </c>
      <c r="AB98" s="65">
        <f t="shared" si="82"/>
        <v>292110266663154.31</v>
      </c>
      <c r="AC98" s="65">
        <f t="shared" si="82"/>
        <v>276443162359969.97</v>
      </c>
      <c r="AD98" s="65">
        <f t="shared" si="82"/>
        <v>258969592214417.53</v>
      </c>
      <c r="AE98" s="65">
        <f t="shared" si="82"/>
        <v>235581117060458.25</v>
      </c>
      <c r="AF98" s="65">
        <f t="shared" si="82"/>
        <v>212966910486741.78</v>
      </c>
      <c r="AG98" s="65">
        <f t="shared" si="82"/>
        <v>193420280843557.47</v>
      </c>
      <c r="AH98" s="65">
        <f t="shared" si="82"/>
        <v>87744379822412.109</v>
      </c>
      <c r="AI98" s="65">
        <f t="shared" si="82"/>
        <v>79712382576882.359</v>
      </c>
    </row>
    <row r="99" spans="1:35" x14ac:dyDescent="0.35">
      <c r="A99" s="51" t="s">
        <v>29</v>
      </c>
      <c r="B99" s="56" cm="1">
        <f t="array" ref="B99">SUMPRODUCT(EuroStatData*($B$79=EurostatCategory)*($A99=EuroStat_EPS_Fuel)*(B$54=EuroStatYear))*BTU_per_TJ</f>
        <v>1716045435418381.8</v>
      </c>
      <c r="C99" s="56" cm="1">
        <f t="array" ref="C99">SUMPRODUCT(EuroStatData*($B$79=EurostatCategory)*($A99=EuroStat_EPS_Fuel)*(C$54=EuroStatYear))*BTU_per_TJ</f>
        <v>1700371505020352</v>
      </c>
      <c r="D99" s="65">
        <f>C99*(1+D45)</f>
        <v>1659380001226744.3</v>
      </c>
      <c r="E99" s="65">
        <f t="shared" si="82"/>
        <v>1627835397955892</v>
      </c>
      <c r="F99" s="65">
        <f t="shared" si="82"/>
        <v>1612554432392927</v>
      </c>
      <c r="G99" s="65">
        <f t="shared" si="82"/>
        <v>1577085755265250.5</v>
      </c>
      <c r="H99" s="65">
        <f t="shared" si="82"/>
        <v>1507740872894481.8</v>
      </c>
      <c r="I99" s="65">
        <f t="shared" si="82"/>
        <v>1478897813204757</v>
      </c>
      <c r="J99" s="65">
        <f t="shared" si="82"/>
        <v>1429152392717699.5</v>
      </c>
      <c r="K99" s="65">
        <f t="shared" si="82"/>
        <v>1379757673458574.8</v>
      </c>
      <c r="L99" s="65">
        <f t="shared" si="82"/>
        <v>1310397694399383.3</v>
      </c>
      <c r="M99" s="65">
        <f t="shared" si="82"/>
        <v>1269921322265233</v>
      </c>
      <c r="N99" s="65">
        <f t="shared" si="82"/>
        <v>1244624724148715.5</v>
      </c>
      <c r="O99" s="65">
        <f t="shared" si="82"/>
        <v>1171622622773791.3</v>
      </c>
      <c r="P99" s="65">
        <f t="shared" si="82"/>
        <v>1129169396516921.8</v>
      </c>
      <c r="Q99" s="65">
        <f t="shared" si="82"/>
        <v>1069863108466242.1</v>
      </c>
      <c r="R99" s="65">
        <f t="shared" si="82"/>
        <v>1011465467166679.8</v>
      </c>
      <c r="S99" s="65">
        <f t="shared" si="82"/>
        <v>952249871737305.88</v>
      </c>
      <c r="T99" s="65">
        <f t="shared" si="82"/>
        <v>905975155666119.38</v>
      </c>
      <c r="U99" s="65">
        <f t="shared" si="82"/>
        <v>895112258730776.75</v>
      </c>
      <c r="V99" s="65">
        <f t="shared" si="82"/>
        <v>851871203854342.5</v>
      </c>
      <c r="W99" s="65">
        <f t="shared" si="82"/>
        <v>827747610256023</v>
      </c>
      <c r="X99" s="65">
        <f t="shared" si="82"/>
        <v>803888964196143.25</v>
      </c>
      <c r="Y99" s="65">
        <f t="shared" si="82"/>
        <v>783860559841262.75</v>
      </c>
      <c r="Z99" s="65">
        <f t="shared" si="82"/>
        <v>758691600470156.63</v>
      </c>
      <c r="AA99" s="65">
        <f t="shared" si="82"/>
        <v>737830048582668.25</v>
      </c>
      <c r="AB99" s="65">
        <f t="shared" si="82"/>
        <v>708499985711827.25</v>
      </c>
      <c r="AC99" s="65">
        <f t="shared" si="82"/>
        <v>691488301249298.25</v>
      </c>
      <c r="AD99" s="65">
        <f t="shared" si="82"/>
        <v>665129559221460.25</v>
      </c>
      <c r="AE99" s="65">
        <f t="shared" si="82"/>
        <v>648228528741270.38</v>
      </c>
      <c r="AF99" s="65">
        <f t="shared" si="82"/>
        <v>621162012811297.25</v>
      </c>
      <c r="AG99" s="65">
        <f t="shared" si="82"/>
        <v>607851638207487</v>
      </c>
      <c r="AH99" s="65">
        <f t="shared" si="82"/>
        <v>598531196829078.13</v>
      </c>
      <c r="AI99" s="65">
        <f t="shared" si="82"/>
        <v>582340389358881.25</v>
      </c>
    </row>
    <row r="100" spans="1:35" x14ac:dyDescent="0.35">
      <c r="A100" s="51" t="s">
        <v>16</v>
      </c>
      <c r="B100" s="56" cm="1">
        <f t="array" ref="B100">SUMPRODUCT(EuroStatData*($B$79=EurostatCategory)*($A100=EuroStat_EPS_Fuel)*(B$54=EuroStatYear))*BTU_per_TJ</f>
        <v>868626132658474.38</v>
      </c>
      <c r="C100" s="56" cm="1">
        <f t="array" ref="C100">SUMPRODUCT(EuroStatData*($B$79=EurostatCategory)*($A100=EuroStat_EPS_Fuel)*(C$54=EuroStatYear))*BTU_per_TJ</f>
        <v>918049881051045.13</v>
      </c>
      <c r="D100" s="65">
        <f>C100*(1+D46)</f>
        <v>912103015103576.13</v>
      </c>
      <c r="E100" s="65">
        <f t="shared" si="82"/>
        <v>897032435389175.75</v>
      </c>
      <c r="F100" s="65">
        <f t="shared" si="82"/>
        <v>877455427870897.38</v>
      </c>
      <c r="G100" s="65">
        <f t="shared" si="82"/>
        <v>857842338570154.88</v>
      </c>
      <c r="H100" s="65">
        <f t="shared" si="82"/>
        <v>812779142147080</v>
      </c>
      <c r="I100" s="65">
        <f t="shared" si="82"/>
        <v>803704746280794.25</v>
      </c>
      <c r="J100" s="65">
        <f t="shared" si="82"/>
        <v>794078083926315.5</v>
      </c>
      <c r="K100" s="65">
        <f t="shared" si="82"/>
        <v>788388058715209.75</v>
      </c>
      <c r="L100" s="65">
        <f t="shared" si="82"/>
        <v>763579559563563.38</v>
      </c>
      <c r="M100" s="65">
        <f t="shared" si="82"/>
        <v>767668098571564.25</v>
      </c>
      <c r="N100" s="65">
        <f t="shared" si="82"/>
        <v>763213891466458.5</v>
      </c>
      <c r="O100" s="65">
        <f t="shared" si="82"/>
        <v>760066072643561.38</v>
      </c>
      <c r="P100" s="65">
        <f t="shared" si="82"/>
        <v>763192068108109.13</v>
      </c>
      <c r="Q100" s="65">
        <f t="shared" si="82"/>
        <v>758805847570465.63</v>
      </c>
      <c r="R100" s="65">
        <f t="shared" si="82"/>
        <v>752772430321069.5</v>
      </c>
      <c r="S100" s="65">
        <f t="shared" si="82"/>
        <v>746034957816093.5</v>
      </c>
      <c r="T100" s="65">
        <f t="shared" si="82"/>
        <v>738346155609312.38</v>
      </c>
      <c r="U100" s="65">
        <f t="shared" si="82"/>
        <v>731513299211598.5</v>
      </c>
      <c r="V100" s="65">
        <f t="shared" si="82"/>
        <v>723212494005683.25</v>
      </c>
      <c r="W100" s="65">
        <f t="shared" si="82"/>
        <v>715061408155676.25</v>
      </c>
      <c r="X100" s="65">
        <f t="shared" si="82"/>
        <v>706097101063716.13</v>
      </c>
      <c r="Y100" s="65">
        <f t="shared" si="82"/>
        <v>697084255135915.88</v>
      </c>
      <c r="Z100" s="65">
        <f t="shared" si="82"/>
        <v>689066681633575.63</v>
      </c>
      <c r="AA100" s="65">
        <f t="shared" si="82"/>
        <v>679685223187549.13</v>
      </c>
      <c r="AB100" s="65">
        <f t="shared" si="82"/>
        <v>669660886939413</v>
      </c>
      <c r="AC100" s="65">
        <f t="shared" si="82"/>
        <v>659779093975658</v>
      </c>
      <c r="AD100" s="65">
        <f t="shared" si="82"/>
        <v>650134742245696.38</v>
      </c>
      <c r="AE100" s="65">
        <f t="shared" si="82"/>
        <v>641399014203035.75</v>
      </c>
      <c r="AF100" s="65">
        <f t="shared" si="82"/>
        <v>631850455076948.13</v>
      </c>
      <c r="AG100" s="65">
        <f t="shared" si="82"/>
        <v>623842636457069.88</v>
      </c>
      <c r="AH100" s="65">
        <f t="shared" si="82"/>
        <v>615247440613569.63</v>
      </c>
      <c r="AI100" s="65">
        <f t="shared" si="82"/>
        <v>606420929532425.75</v>
      </c>
    </row>
    <row r="101" spans="1:35" x14ac:dyDescent="0.35">
      <c r="A101" s="51" t="s">
        <v>30</v>
      </c>
      <c r="B101" s="56" cm="1">
        <f t="array" ref="B101">SUMPRODUCT(EuroStatData*($B$79=EurostatCategory)*($A101=EuroStat_EPS_Fuel)*(B$54=EuroStatYear))*BTU_per_TJ</f>
        <v>37987956656959.484</v>
      </c>
      <c r="C101" s="56" cm="1">
        <f t="array" ref="C101">SUMPRODUCT(EuroStatData*($B$79=EurostatCategory)*($A101=EuroStat_EPS_Fuel)*(C$54=EuroStatYear))*BTU_per_TJ</f>
        <v>37785201514216.305</v>
      </c>
      <c r="D101" s="65">
        <f>C101*(1+D47)</f>
        <v>37131376552877.594</v>
      </c>
      <c r="E101" s="65">
        <f t="shared" si="82"/>
        <v>36699812713238</v>
      </c>
      <c r="F101" s="65">
        <f t="shared" si="82"/>
        <v>36918592500628.719</v>
      </c>
      <c r="G101" s="65">
        <f t="shared" si="82"/>
        <v>36595571666075.453</v>
      </c>
      <c r="H101" s="65">
        <f t="shared" si="82"/>
        <v>35957110574871.867</v>
      </c>
      <c r="I101" s="65">
        <f t="shared" si="82"/>
        <v>35749313972864.063</v>
      </c>
      <c r="J101" s="65">
        <f t="shared" si="82"/>
        <v>35792732211258.672</v>
      </c>
      <c r="K101" s="65">
        <f t="shared" si="82"/>
        <v>36133642456975.656</v>
      </c>
      <c r="L101" s="65">
        <f t="shared" si="82"/>
        <v>36159206014043.156</v>
      </c>
      <c r="M101" s="65">
        <f t="shared" si="82"/>
        <v>36453112785941.188</v>
      </c>
      <c r="N101" s="65">
        <f t="shared" si="82"/>
        <v>36464926651734.383</v>
      </c>
      <c r="O101" s="65">
        <f t="shared" si="82"/>
        <v>35819809605280.367</v>
      </c>
      <c r="P101" s="65">
        <f t="shared" si="82"/>
        <v>35804748131040.547</v>
      </c>
      <c r="Q101" s="65">
        <f t="shared" si="82"/>
        <v>35779901865134.422</v>
      </c>
      <c r="R101" s="65">
        <f t="shared" si="82"/>
        <v>35752140437450.984</v>
      </c>
      <c r="S101" s="65">
        <f t="shared" si="82"/>
        <v>35537701512917.539</v>
      </c>
      <c r="T101" s="65">
        <f t="shared" si="82"/>
        <v>35367688861111.227</v>
      </c>
      <c r="U101" s="65">
        <f t="shared" si="82"/>
        <v>35442993005001.063</v>
      </c>
      <c r="V101" s="65">
        <f t="shared" si="82"/>
        <v>35537205896667.875</v>
      </c>
      <c r="W101" s="65">
        <f t="shared" si="82"/>
        <v>35426965847607.625</v>
      </c>
      <c r="X101" s="65">
        <f t="shared" si="82"/>
        <v>35631900176603.68</v>
      </c>
      <c r="Y101" s="65">
        <f t="shared" si="82"/>
        <v>35883591198571.555</v>
      </c>
      <c r="Z101" s="65">
        <f t="shared" si="82"/>
        <v>36212401108403.758</v>
      </c>
      <c r="AA101" s="65">
        <f t="shared" si="82"/>
        <v>36678564828562.5</v>
      </c>
      <c r="AB101" s="65">
        <f t="shared" si="82"/>
        <v>36771280549635.258</v>
      </c>
      <c r="AC101" s="65">
        <f t="shared" si="82"/>
        <v>36853397953415.547</v>
      </c>
      <c r="AD101" s="65">
        <f t="shared" si="82"/>
        <v>36813521402921.336</v>
      </c>
      <c r="AE101" s="65">
        <f t="shared" si="82"/>
        <v>36715846909237.391</v>
      </c>
      <c r="AF101" s="65">
        <f t="shared" si="82"/>
        <v>35710121055494.328</v>
      </c>
      <c r="AG101" s="65">
        <f t="shared" si="82"/>
        <v>35523975648338.945</v>
      </c>
      <c r="AH101" s="65">
        <f t="shared" si="82"/>
        <v>35104212093818.879</v>
      </c>
      <c r="AI101" s="65">
        <f t="shared" si="82"/>
        <v>33912865934981.43</v>
      </c>
    </row>
    <row r="102" spans="1:35" x14ac:dyDescent="0.35">
      <c r="A102" s="51" t="s">
        <v>31</v>
      </c>
      <c r="B102" s="50">
        <v>0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</row>
    <row r="105" spans="1:35" ht="20.25" customHeight="1" x14ac:dyDescent="0.35">
      <c r="A105" s="52" t="s">
        <v>366</v>
      </c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</row>
    <row r="106" spans="1:35" x14ac:dyDescent="0.35">
      <c r="A106" s="54" t="s">
        <v>369</v>
      </c>
      <c r="B106" s="55" t="s">
        <v>76</v>
      </c>
    </row>
    <row r="108" spans="1:35" x14ac:dyDescent="0.35">
      <c r="A108" s="51" t="s">
        <v>60</v>
      </c>
      <c r="B108" s="51">
        <f>B81</f>
        <v>2017</v>
      </c>
      <c r="C108" s="51">
        <f t="shared" ref="C108:AI108" si="83">C81</f>
        <v>2018</v>
      </c>
      <c r="D108" s="51">
        <f t="shared" si="83"/>
        <v>2019</v>
      </c>
      <c r="E108" s="51">
        <f t="shared" si="83"/>
        <v>2020</v>
      </c>
      <c r="F108" s="51">
        <f t="shared" si="83"/>
        <v>2021</v>
      </c>
      <c r="G108" s="51">
        <f t="shared" si="83"/>
        <v>2022</v>
      </c>
      <c r="H108" s="51">
        <f t="shared" si="83"/>
        <v>2023</v>
      </c>
      <c r="I108" s="51">
        <f t="shared" si="83"/>
        <v>2024</v>
      </c>
      <c r="J108" s="51">
        <f t="shared" si="83"/>
        <v>2025</v>
      </c>
      <c r="K108" s="51">
        <f t="shared" si="83"/>
        <v>2026</v>
      </c>
      <c r="L108" s="51">
        <f t="shared" si="83"/>
        <v>2027</v>
      </c>
      <c r="M108" s="51">
        <f t="shared" si="83"/>
        <v>2028</v>
      </c>
      <c r="N108" s="51">
        <f t="shared" si="83"/>
        <v>2029</v>
      </c>
      <c r="O108" s="51">
        <f t="shared" si="83"/>
        <v>2030</v>
      </c>
      <c r="P108" s="51">
        <f t="shared" si="83"/>
        <v>2031</v>
      </c>
      <c r="Q108" s="51">
        <f t="shared" si="83"/>
        <v>2032</v>
      </c>
      <c r="R108" s="51">
        <f t="shared" si="83"/>
        <v>2033</v>
      </c>
      <c r="S108" s="51">
        <f t="shared" si="83"/>
        <v>2034</v>
      </c>
      <c r="T108" s="51">
        <f t="shared" si="83"/>
        <v>2035</v>
      </c>
      <c r="U108" s="51">
        <f t="shared" si="83"/>
        <v>2036</v>
      </c>
      <c r="V108" s="51">
        <f t="shared" si="83"/>
        <v>2037</v>
      </c>
      <c r="W108" s="51">
        <f t="shared" si="83"/>
        <v>2038</v>
      </c>
      <c r="X108" s="51">
        <f t="shared" si="83"/>
        <v>2039</v>
      </c>
      <c r="Y108" s="51">
        <f t="shared" si="83"/>
        <v>2040</v>
      </c>
      <c r="Z108" s="51">
        <f t="shared" si="83"/>
        <v>2041</v>
      </c>
      <c r="AA108" s="51">
        <f t="shared" si="83"/>
        <v>2042</v>
      </c>
      <c r="AB108" s="51">
        <f t="shared" si="83"/>
        <v>2043</v>
      </c>
      <c r="AC108" s="51">
        <f t="shared" si="83"/>
        <v>2044</v>
      </c>
      <c r="AD108" s="51">
        <f t="shared" si="83"/>
        <v>2045</v>
      </c>
      <c r="AE108" s="51">
        <f t="shared" si="83"/>
        <v>2046</v>
      </c>
      <c r="AF108" s="51">
        <f t="shared" si="83"/>
        <v>2047</v>
      </c>
      <c r="AG108" s="51">
        <f t="shared" si="83"/>
        <v>2048</v>
      </c>
      <c r="AH108" s="51">
        <f t="shared" si="83"/>
        <v>2049</v>
      </c>
      <c r="AI108" s="51">
        <f t="shared" si="83"/>
        <v>2050</v>
      </c>
    </row>
    <row r="109" spans="1:35" x14ac:dyDescent="0.35">
      <c r="A109" s="51" t="s">
        <v>17</v>
      </c>
      <c r="B109" s="50">
        <v>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</row>
    <row r="110" spans="1:35" x14ac:dyDescent="0.35">
      <c r="A110" s="51" t="s">
        <v>18</v>
      </c>
      <c r="B110" s="56" cm="1">
        <f t="array" ref="B110">SUMPRODUCT(EuroStatData*($B$106=EurostatCategory)*($A110=EuroStat_EPS_Fuel)*(B$54=EuroStatYear))*BTU_per_TJ</f>
        <v>524292557238892.56</v>
      </c>
      <c r="C110" s="56" cm="1">
        <f t="array" ref="C110">SUMPRODUCT(EuroStatData*($B$106=EurostatCategory)*($A110=EuroStat_EPS_Fuel)*(C$54=EuroStatYear))*BTU_per_TJ</f>
        <v>458510809450231.19</v>
      </c>
      <c r="D110" s="65">
        <f>C110*(1+D29)</f>
        <v>454138111548491.25</v>
      </c>
      <c r="E110" s="65">
        <f t="shared" ref="E110:AI111" si="84">D110*(1+E29)</f>
        <v>444818322980100.44</v>
      </c>
      <c r="F110" s="65">
        <f t="shared" si="84"/>
        <v>439387784705207.31</v>
      </c>
      <c r="G110" s="65">
        <f t="shared" si="84"/>
        <v>430324295928549</v>
      </c>
      <c r="H110" s="65">
        <f t="shared" si="84"/>
        <v>420497151949231.13</v>
      </c>
      <c r="I110" s="65">
        <f t="shared" si="84"/>
        <v>413189423175977.75</v>
      </c>
      <c r="J110" s="65">
        <f t="shared" si="84"/>
        <v>408452839278509.19</v>
      </c>
      <c r="K110" s="65">
        <f t="shared" si="84"/>
        <v>403774400735383.5</v>
      </c>
      <c r="L110" s="65">
        <f t="shared" si="84"/>
        <v>401936057513655.31</v>
      </c>
      <c r="M110" s="65">
        <f t="shared" si="84"/>
        <v>400042145978139.06</v>
      </c>
      <c r="N110" s="65">
        <f t="shared" si="84"/>
        <v>398858589466249.5</v>
      </c>
      <c r="O110" s="65">
        <f t="shared" si="84"/>
        <v>393320891985566.19</v>
      </c>
      <c r="P110" s="65">
        <f t="shared" si="84"/>
        <v>388880074564494.44</v>
      </c>
      <c r="Q110" s="65">
        <f t="shared" si="84"/>
        <v>380201189421687.25</v>
      </c>
      <c r="R110" s="65">
        <f t="shared" si="84"/>
        <v>367577091916822</v>
      </c>
      <c r="S110" s="65">
        <f t="shared" si="84"/>
        <v>356801864810580.94</v>
      </c>
      <c r="T110" s="65">
        <f t="shared" si="84"/>
        <v>346346568604318.75</v>
      </c>
      <c r="U110" s="65">
        <f t="shared" si="84"/>
        <v>339707409751974.88</v>
      </c>
      <c r="V110" s="65">
        <f t="shared" si="84"/>
        <v>331306236089473.06</v>
      </c>
      <c r="W110" s="65">
        <f t="shared" si="84"/>
        <v>321611300093441.38</v>
      </c>
      <c r="X110" s="65">
        <f t="shared" si="84"/>
        <v>313165754040516.31</v>
      </c>
      <c r="Y110" s="65">
        <f t="shared" si="84"/>
        <v>303661629932426.56</v>
      </c>
      <c r="Z110" s="65">
        <f t="shared" si="84"/>
        <v>295048785457966.81</v>
      </c>
      <c r="AA110" s="65">
        <f t="shared" si="84"/>
        <v>285850118458274</v>
      </c>
      <c r="AB110" s="65">
        <f t="shared" si="84"/>
        <v>275533936284434.72</v>
      </c>
      <c r="AC110" s="65">
        <f t="shared" si="84"/>
        <v>265237250477107.13</v>
      </c>
      <c r="AD110" s="65">
        <f t="shared" si="84"/>
        <v>257695172207275.31</v>
      </c>
      <c r="AE110" s="65">
        <f t="shared" si="84"/>
        <v>250098114434271.41</v>
      </c>
      <c r="AF110" s="65">
        <f t="shared" si="84"/>
        <v>236417568603392.41</v>
      </c>
      <c r="AG110" s="65">
        <f t="shared" si="84"/>
        <v>226635396084590.88</v>
      </c>
      <c r="AH110" s="65">
        <f t="shared" si="84"/>
        <v>211675840213895.5</v>
      </c>
      <c r="AI110" s="65">
        <f t="shared" si="84"/>
        <v>198880631795340.66</v>
      </c>
    </row>
    <row r="111" spans="1:35" x14ac:dyDescent="0.35">
      <c r="A111" s="51" t="s">
        <v>11</v>
      </c>
      <c r="B111" s="56" cm="1">
        <f t="array" ref="B111">SUMPRODUCT(EuroStatData*($B$106=EurostatCategory)*($A111=EuroStat_EPS_Fuel)*(B$54=EuroStatYear))*BTU_per_TJ</f>
        <v>3429528022629927</v>
      </c>
      <c r="C111" s="56" cm="1">
        <f t="array" ref="C111">SUMPRODUCT(EuroStatData*($B$106=EurostatCategory)*($A111=EuroStat_EPS_Fuel)*(C$54=EuroStatYear))*BTU_per_TJ</f>
        <v>2357038623902762</v>
      </c>
      <c r="D111" s="65">
        <f>C111*(1+D30)</f>
        <v>2324634650706398</v>
      </c>
      <c r="E111" s="65">
        <f t="shared" si="84"/>
        <v>2306742472124584</v>
      </c>
      <c r="F111" s="65">
        <f t="shared" si="84"/>
        <v>2297438947425669</v>
      </c>
      <c r="G111" s="65">
        <f t="shared" si="84"/>
        <v>2294195844840304.5</v>
      </c>
      <c r="H111" s="65">
        <f t="shared" si="84"/>
        <v>2300931268156168.5</v>
      </c>
      <c r="I111" s="65">
        <f t="shared" si="84"/>
        <v>2295249524565563</v>
      </c>
      <c r="J111" s="65">
        <f t="shared" si="84"/>
        <v>2299723754207350.5</v>
      </c>
      <c r="K111" s="65">
        <f t="shared" si="84"/>
        <v>2315617508000613</v>
      </c>
      <c r="L111" s="65">
        <f t="shared" si="84"/>
        <v>2346834184380431</v>
      </c>
      <c r="M111" s="65">
        <f t="shared" si="84"/>
        <v>2350448675972250.5</v>
      </c>
      <c r="N111" s="65">
        <f t="shared" si="84"/>
        <v>2378479721606169</v>
      </c>
      <c r="O111" s="65">
        <f t="shared" si="84"/>
        <v>2413361258645103</v>
      </c>
      <c r="P111" s="65">
        <f t="shared" si="84"/>
        <v>2432144883110518.5</v>
      </c>
      <c r="Q111" s="65">
        <f t="shared" si="84"/>
        <v>2432886961457902</v>
      </c>
      <c r="R111" s="65">
        <f t="shared" si="84"/>
        <v>2436056801223469.5</v>
      </c>
      <c r="S111" s="65">
        <f t="shared" si="84"/>
        <v>2436539740949555.5</v>
      </c>
      <c r="T111" s="65">
        <f t="shared" si="84"/>
        <v>2432479147023311</v>
      </c>
      <c r="U111" s="65">
        <f t="shared" si="84"/>
        <v>2435330196118309.5</v>
      </c>
      <c r="V111" s="65">
        <f t="shared" si="84"/>
        <v>2431673255515562</v>
      </c>
      <c r="W111" s="65">
        <f t="shared" si="84"/>
        <v>2429003521670199</v>
      </c>
      <c r="X111" s="65">
        <f t="shared" si="84"/>
        <v>2425739490046737.5</v>
      </c>
      <c r="Y111" s="65">
        <f t="shared" si="84"/>
        <v>2424356384384508</v>
      </c>
      <c r="Z111" s="65">
        <f t="shared" si="84"/>
        <v>2424190584870585.5</v>
      </c>
      <c r="AA111" s="65">
        <f t="shared" si="84"/>
        <v>2422216122583118.5</v>
      </c>
      <c r="AB111" s="65">
        <f t="shared" si="84"/>
        <v>2414691641488471</v>
      </c>
      <c r="AC111" s="65">
        <f t="shared" si="84"/>
        <v>2408594087671936</v>
      </c>
      <c r="AD111" s="65">
        <f t="shared" si="84"/>
        <v>2403341671275487.5</v>
      </c>
      <c r="AE111" s="65">
        <f t="shared" si="84"/>
        <v>2397261426400583.5</v>
      </c>
      <c r="AF111" s="65">
        <f t="shared" si="84"/>
        <v>2383966635063941.5</v>
      </c>
      <c r="AG111" s="65">
        <f t="shared" si="84"/>
        <v>2378883414336092</v>
      </c>
      <c r="AH111" s="65">
        <f t="shared" si="84"/>
        <v>2372236507372101.5</v>
      </c>
      <c r="AI111" s="65">
        <f t="shared" si="84"/>
        <v>2359772332068328.5</v>
      </c>
    </row>
    <row r="112" spans="1:35" x14ac:dyDescent="0.35">
      <c r="A112" s="51" t="s">
        <v>19</v>
      </c>
      <c r="B112" s="94">
        <f>About!$C$54</f>
        <v>0</v>
      </c>
      <c r="C112" s="94">
        <f>About!$C$54</f>
        <v>0</v>
      </c>
      <c r="D112" s="94">
        <f>About!$C$54</f>
        <v>0</v>
      </c>
      <c r="E112" s="94">
        <f>About!$C$54</f>
        <v>0</v>
      </c>
      <c r="F112" s="94">
        <f>About!$C$54</f>
        <v>0</v>
      </c>
      <c r="G112" s="94">
        <f>About!$C$54</f>
        <v>0</v>
      </c>
      <c r="H112" s="94">
        <f>About!$C$54</f>
        <v>0</v>
      </c>
      <c r="I112" s="94">
        <f>About!$C$54</f>
        <v>0</v>
      </c>
      <c r="J112" s="94">
        <f>About!$C$54</f>
        <v>0</v>
      </c>
      <c r="K112" s="94">
        <f>About!$C$54</f>
        <v>0</v>
      </c>
      <c r="L112" s="94">
        <f>About!$C$54</f>
        <v>0</v>
      </c>
      <c r="M112" s="94">
        <f>About!$C$54</f>
        <v>0</v>
      </c>
      <c r="N112" s="94">
        <f>About!$C$54</f>
        <v>0</v>
      </c>
      <c r="O112" s="94">
        <f>About!$C$54</f>
        <v>0</v>
      </c>
      <c r="P112" s="94">
        <f>About!$C$54</f>
        <v>0</v>
      </c>
      <c r="Q112" s="94">
        <f>About!$C$54</f>
        <v>0</v>
      </c>
      <c r="R112" s="94">
        <f>About!$C$54</f>
        <v>0</v>
      </c>
      <c r="S112" s="94">
        <f>About!$C$54</f>
        <v>0</v>
      </c>
      <c r="T112" s="94">
        <f>About!$C$54</f>
        <v>0</v>
      </c>
      <c r="U112" s="94">
        <f>About!$C$54</f>
        <v>0</v>
      </c>
      <c r="V112" s="94">
        <f>About!$C$54</f>
        <v>0</v>
      </c>
      <c r="W112" s="94">
        <f>About!$C$54</f>
        <v>0</v>
      </c>
      <c r="X112" s="94">
        <f>About!$C$54</f>
        <v>0</v>
      </c>
      <c r="Y112" s="94">
        <f>About!$C$54</f>
        <v>0</v>
      </c>
      <c r="Z112" s="94">
        <f>About!$C$54</f>
        <v>0</v>
      </c>
      <c r="AA112" s="94">
        <f>About!$C$54</f>
        <v>0</v>
      </c>
      <c r="AB112" s="94">
        <f>About!$C$54</f>
        <v>0</v>
      </c>
      <c r="AC112" s="94">
        <f>About!$C$54</f>
        <v>0</v>
      </c>
      <c r="AD112" s="94">
        <f>About!$C$54</f>
        <v>0</v>
      </c>
      <c r="AE112" s="94">
        <f>About!$C$54</f>
        <v>0</v>
      </c>
      <c r="AF112" s="94">
        <f>About!$C$54</f>
        <v>0</v>
      </c>
      <c r="AG112" s="94">
        <f>About!$C$54</f>
        <v>0</v>
      </c>
      <c r="AH112" s="94">
        <f>About!$C$54</f>
        <v>0</v>
      </c>
      <c r="AI112" s="94">
        <f>About!$C$54</f>
        <v>0</v>
      </c>
    </row>
    <row r="113" spans="1:35" x14ac:dyDescent="0.35">
      <c r="A113" s="51" t="s">
        <v>20</v>
      </c>
      <c r="B113" s="68">
        <f>About!$C$81</f>
        <v>0</v>
      </c>
      <c r="C113" s="68">
        <f>About!$C$81</f>
        <v>0</v>
      </c>
      <c r="D113" s="68">
        <f>About!$C$81</f>
        <v>0</v>
      </c>
      <c r="E113" s="68">
        <f>About!$C$81</f>
        <v>0</v>
      </c>
      <c r="F113" s="68">
        <f>About!$C$81</f>
        <v>0</v>
      </c>
      <c r="G113" s="68">
        <f>About!$C$81</f>
        <v>0</v>
      </c>
      <c r="H113" s="68">
        <f>About!$C$81</f>
        <v>0</v>
      </c>
      <c r="I113" s="68">
        <f>About!$C$81</f>
        <v>0</v>
      </c>
      <c r="J113" s="68">
        <f>About!$C$81</f>
        <v>0</v>
      </c>
      <c r="K113" s="68">
        <f>About!$C$81</f>
        <v>0</v>
      </c>
      <c r="L113" s="68">
        <f>About!$C$81</f>
        <v>0</v>
      </c>
      <c r="M113" s="68">
        <f>About!$C$81</f>
        <v>0</v>
      </c>
      <c r="N113" s="68">
        <f>About!$C$81</f>
        <v>0</v>
      </c>
      <c r="O113" s="68">
        <f>About!$C$81</f>
        <v>0</v>
      </c>
      <c r="P113" s="68">
        <f>About!$C$81</f>
        <v>0</v>
      </c>
      <c r="Q113" s="68">
        <f>About!$C$81</f>
        <v>0</v>
      </c>
      <c r="R113" s="68">
        <f>About!$C$81</f>
        <v>0</v>
      </c>
      <c r="S113" s="68">
        <f>About!$C$81</f>
        <v>0</v>
      </c>
      <c r="T113" s="68">
        <f>About!$C$81</f>
        <v>0</v>
      </c>
      <c r="U113" s="68">
        <f>About!$C$81</f>
        <v>0</v>
      </c>
      <c r="V113" s="68">
        <f>About!$C$81</f>
        <v>0</v>
      </c>
      <c r="W113" s="68">
        <f>About!$C$81</f>
        <v>0</v>
      </c>
      <c r="X113" s="68">
        <f>About!$C$81</f>
        <v>0</v>
      </c>
      <c r="Y113" s="68">
        <f>About!$C$81</f>
        <v>0</v>
      </c>
      <c r="Z113" s="68">
        <f>About!$C$81</f>
        <v>0</v>
      </c>
      <c r="AA113" s="68">
        <f>About!$C$81</f>
        <v>0</v>
      </c>
      <c r="AB113" s="68">
        <f>About!$C$81</f>
        <v>0</v>
      </c>
      <c r="AC113" s="68">
        <f>About!$C$81</f>
        <v>0</v>
      </c>
      <c r="AD113" s="68">
        <f>About!$C$81</f>
        <v>0</v>
      </c>
      <c r="AE113" s="68">
        <f>About!$C$81</f>
        <v>0</v>
      </c>
      <c r="AF113" s="68">
        <f>About!$C$81</f>
        <v>0</v>
      </c>
      <c r="AG113" s="68">
        <f>About!$C$81</f>
        <v>0</v>
      </c>
      <c r="AH113" s="68">
        <f>About!$C$81</f>
        <v>0</v>
      </c>
      <c r="AI113" s="68">
        <f>About!$C$81</f>
        <v>0</v>
      </c>
    </row>
    <row r="114" spans="1:35" x14ac:dyDescent="0.35">
      <c r="A114" s="51" t="s">
        <v>21</v>
      </c>
      <c r="B114" s="68">
        <f>About!$C$81</f>
        <v>0</v>
      </c>
      <c r="C114" s="68">
        <f>About!$C$81</f>
        <v>0</v>
      </c>
      <c r="D114" s="68">
        <f>About!$C$81</f>
        <v>0</v>
      </c>
      <c r="E114" s="68">
        <f>About!$C$81</f>
        <v>0</v>
      </c>
      <c r="F114" s="68">
        <f>About!$C$81</f>
        <v>0</v>
      </c>
      <c r="G114" s="68">
        <f>About!$C$81</f>
        <v>0</v>
      </c>
      <c r="H114" s="68">
        <f>About!$C$81</f>
        <v>0</v>
      </c>
      <c r="I114" s="68">
        <f>About!$C$81</f>
        <v>0</v>
      </c>
      <c r="J114" s="68">
        <f>About!$C$81</f>
        <v>0</v>
      </c>
      <c r="K114" s="68">
        <f>About!$C$81</f>
        <v>0</v>
      </c>
      <c r="L114" s="68">
        <f>About!$C$81</f>
        <v>0</v>
      </c>
      <c r="M114" s="68">
        <f>About!$C$81</f>
        <v>0</v>
      </c>
      <c r="N114" s="68">
        <f>About!$C$81</f>
        <v>0</v>
      </c>
      <c r="O114" s="68">
        <f>About!$C$81</f>
        <v>0</v>
      </c>
      <c r="P114" s="68">
        <f>About!$C$81</f>
        <v>0</v>
      </c>
      <c r="Q114" s="68">
        <f>About!$C$81</f>
        <v>0</v>
      </c>
      <c r="R114" s="68">
        <f>About!$C$81</f>
        <v>0</v>
      </c>
      <c r="S114" s="68">
        <f>About!$C$81</f>
        <v>0</v>
      </c>
      <c r="T114" s="68">
        <f>About!$C$81</f>
        <v>0</v>
      </c>
      <c r="U114" s="68">
        <f>About!$C$81</f>
        <v>0</v>
      </c>
      <c r="V114" s="68">
        <f>About!$C$81</f>
        <v>0</v>
      </c>
      <c r="W114" s="68">
        <f>About!$C$81</f>
        <v>0</v>
      </c>
      <c r="X114" s="68">
        <f>About!$C$81</f>
        <v>0</v>
      </c>
      <c r="Y114" s="68">
        <f>About!$C$81</f>
        <v>0</v>
      </c>
      <c r="Z114" s="68">
        <f>About!$C$81</f>
        <v>0</v>
      </c>
      <c r="AA114" s="68">
        <f>About!$C$81</f>
        <v>0</v>
      </c>
      <c r="AB114" s="68">
        <f>About!$C$81</f>
        <v>0</v>
      </c>
      <c r="AC114" s="68">
        <f>About!$C$81</f>
        <v>0</v>
      </c>
      <c r="AD114" s="68">
        <f>About!$C$81</f>
        <v>0</v>
      </c>
      <c r="AE114" s="68">
        <f>About!$C$81</f>
        <v>0</v>
      </c>
      <c r="AF114" s="68">
        <f>About!$C$81</f>
        <v>0</v>
      </c>
      <c r="AG114" s="68">
        <f>About!$C$81</f>
        <v>0</v>
      </c>
      <c r="AH114" s="68">
        <f>About!$C$81</f>
        <v>0</v>
      </c>
      <c r="AI114" s="68">
        <f>About!$C$81</f>
        <v>0</v>
      </c>
    </row>
    <row r="115" spans="1:35" x14ac:dyDescent="0.35">
      <c r="A115" s="51" t="s">
        <v>22</v>
      </c>
      <c r="B115" s="68">
        <f>About!$C$81</f>
        <v>0</v>
      </c>
      <c r="C115" s="68">
        <f>About!$C$81</f>
        <v>0</v>
      </c>
      <c r="D115" s="68">
        <f>About!$C$81</f>
        <v>0</v>
      </c>
      <c r="E115" s="68">
        <f>About!$C$81</f>
        <v>0</v>
      </c>
      <c r="F115" s="68">
        <f>About!$C$81</f>
        <v>0</v>
      </c>
      <c r="G115" s="68">
        <f>About!$C$81</f>
        <v>0</v>
      </c>
      <c r="H115" s="68">
        <f>About!$C$81</f>
        <v>0</v>
      </c>
      <c r="I115" s="68">
        <f>About!$C$81</f>
        <v>0</v>
      </c>
      <c r="J115" s="68">
        <f>About!$C$81</f>
        <v>0</v>
      </c>
      <c r="K115" s="68">
        <f>About!$C$81</f>
        <v>0</v>
      </c>
      <c r="L115" s="68">
        <f>About!$C$81</f>
        <v>0</v>
      </c>
      <c r="M115" s="68">
        <f>About!$C$81</f>
        <v>0</v>
      </c>
      <c r="N115" s="68">
        <f>About!$C$81</f>
        <v>0</v>
      </c>
      <c r="O115" s="68">
        <f>About!$C$81</f>
        <v>0</v>
      </c>
      <c r="P115" s="68">
        <f>About!$C$81</f>
        <v>0</v>
      </c>
      <c r="Q115" s="68">
        <f>About!$C$81</f>
        <v>0</v>
      </c>
      <c r="R115" s="68">
        <f>About!$C$81</f>
        <v>0</v>
      </c>
      <c r="S115" s="68">
        <f>About!$C$81</f>
        <v>0</v>
      </c>
      <c r="T115" s="68">
        <f>About!$C$81</f>
        <v>0</v>
      </c>
      <c r="U115" s="68">
        <f>About!$C$81</f>
        <v>0</v>
      </c>
      <c r="V115" s="68">
        <f>About!$C$81</f>
        <v>0</v>
      </c>
      <c r="W115" s="68">
        <f>About!$C$81</f>
        <v>0</v>
      </c>
      <c r="X115" s="68">
        <f>About!$C$81</f>
        <v>0</v>
      </c>
      <c r="Y115" s="68">
        <f>About!$C$81</f>
        <v>0</v>
      </c>
      <c r="Z115" s="68">
        <f>About!$C$81</f>
        <v>0</v>
      </c>
      <c r="AA115" s="68">
        <f>About!$C$81</f>
        <v>0</v>
      </c>
      <c r="AB115" s="68">
        <f>About!$C$81</f>
        <v>0</v>
      </c>
      <c r="AC115" s="68">
        <f>About!$C$81</f>
        <v>0</v>
      </c>
      <c r="AD115" s="68">
        <f>About!$C$81</f>
        <v>0</v>
      </c>
      <c r="AE115" s="68">
        <f>About!$C$81</f>
        <v>0</v>
      </c>
      <c r="AF115" s="68">
        <f>About!$C$81</f>
        <v>0</v>
      </c>
      <c r="AG115" s="68">
        <f>About!$C$81</f>
        <v>0</v>
      </c>
      <c r="AH115" s="68">
        <f>About!$C$81</f>
        <v>0</v>
      </c>
      <c r="AI115" s="68">
        <f>About!$C$81</f>
        <v>0</v>
      </c>
    </row>
    <row r="116" spans="1:35" x14ac:dyDescent="0.35">
      <c r="A116" s="51" t="s">
        <v>12</v>
      </c>
      <c r="B116" s="56" cm="1">
        <f t="array" ref="B116">SUMPRODUCT(EuroStatData*($B$106=EurostatCategory)*($A116=EuroStat_EPS_Fuel)*(B$54=EuroStatYear))*BTU_per_TJ</f>
        <v>176088262567947.22</v>
      </c>
      <c r="C116" s="56" cm="1">
        <f t="array" ref="C116">SUMPRODUCT(EuroStatData*($B$106=EurostatCategory)*($A116=EuroStat_EPS_Fuel)*(C$54=EuroStatYear))*BTU_per_TJ</f>
        <v>187803551355082</v>
      </c>
      <c r="D116" s="65">
        <f t="shared" ref="D116:D121" si="85">C116*(1+D35)</f>
        <v>187705712134861.81</v>
      </c>
      <c r="E116" s="65">
        <f t="shared" ref="E116:AI121" si="86">D116*(1+E35)</f>
        <v>189554938129661.69</v>
      </c>
      <c r="F116" s="65">
        <f t="shared" si="86"/>
        <v>190840919515408.84</v>
      </c>
      <c r="G116" s="65">
        <f t="shared" si="86"/>
        <v>190706689402692.25</v>
      </c>
      <c r="H116" s="65">
        <f t="shared" si="86"/>
        <v>186357750753305.69</v>
      </c>
      <c r="I116" s="65">
        <f t="shared" si="86"/>
        <v>188610872553205.38</v>
      </c>
      <c r="J116" s="65">
        <f t="shared" si="86"/>
        <v>189781542455396.09</v>
      </c>
      <c r="K116" s="65">
        <f t="shared" si="86"/>
        <v>190538582926372.69</v>
      </c>
      <c r="L116" s="65">
        <f t="shared" si="86"/>
        <v>190419026376469.47</v>
      </c>
      <c r="M116" s="65">
        <f t="shared" si="86"/>
        <v>192329035832655.72</v>
      </c>
      <c r="N116" s="65">
        <f t="shared" si="86"/>
        <v>193344604555724.19</v>
      </c>
      <c r="O116" s="65">
        <f t="shared" si="86"/>
        <v>193495973015830.5</v>
      </c>
      <c r="P116" s="65">
        <f t="shared" si="86"/>
        <v>196289511500224.94</v>
      </c>
      <c r="Q116" s="65">
        <f t="shared" si="86"/>
        <v>197997970094409.31</v>
      </c>
      <c r="R116" s="65">
        <f t="shared" si="86"/>
        <v>200254598857965.22</v>
      </c>
      <c r="S116" s="65">
        <f t="shared" si="86"/>
        <v>202454333546933.63</v>
      </c>
      <c r="T116" s="65">
        <f t="shared" si="86"/>
        <v>204172464883924.38</v>
      </c>
      <c r="U116" s="65">
        <f t="shared" si="86"/>
        <v>205452694119055</v>
      </c>
      <c r="V116" s="65">
        <f t="shared" si="86"/>
        <v>207404201053127.78</v>
      </c>
      <c r="W116" s="65">
        <f t="shared" si="86"/>
        <v>208958388195532.19</v>
      </c>
      <c r="X116" s="65">
        <f t="shared" si="86"/>
        <v>210484726842907.81</v>
      </c>
      <c r="Y116" s="65">
        <f t="shared" si="86"/>
        <v>212405566194352.84</v>
      </c>
      <c r="Z116" s="65">
        <f t="shared" si="86"/>
        <v>214655650701045.44</v>
      </c>
      <c r="AA116" s="65">
        <f t="shared" si="86"/>
        <v>216626798635947.28</v>
      </c>
      <c r="AB116" s="65">
        <f t="shared" si="86"/>
        <v>218775171386758.47</v>
      </c>
      <c r="AC116" s="65">
        <f t="shared" si="86"/>
        <v>220851656739320.22</v>
      </c>
      <c r="AD116" s="65">
        <f t="shared" si="86"/>
        <v>222738165679838.16</v>
      </c>
      <c r="AE116" s="65">
        <f t="shared" si="86"/>
        <v>224802498438248.44</v>
      </c>
      <c r="AF116" s="65">
        <f t="shared" si="86"/>
        <v>228310898247436.63</v>
      </c>
      <c r="AG116" s="65">
        <f t="shared" si="86"/>
        <v>231078701748466.75</v>
      </c>
      <c r="AH116" s="65">
        <f t="shared" si="86"/>
        <v>235231773660344.34</v>
      </c>
      <c r="AI116" s="65">
        <f t="shared" si="86"/>
        <v>239621752726332.22</v>
      </c>
    </row>
    <row r="117" spans="1:35" x14ac:dyDescent="0.35">
      <c r="A117" s="51" t="s">
        <v>13</v>
      </c>
      <c r="B117" s="56" cm="1">
        <f t="array" ref="B117">SUMPRODUCT(EuroStatData*($B$106=EurostatCategory)*($A117=EuroStat_EPS_Fuel)*(B$54=EuroStatYear))*BTU_per_TJ</f>
        <v>2988038896871040.5</v>
      </c>
      <c r="C117" s="56" cm="1">
        <f t="array" ref="C117">SUMPRODUCT(EuroStatData*($B$106=EurostatCategory)*($A117=EuroStat_EPS_Fuel)*(C$54=EuroStatYear))*BTU_per_TJ</f>
        <v>3002942471843827.5</v>
      </c>
      <c r="D117" s="65">
        <f>C117*(1+D36)</f>
        <v>2946294864364444</v>
      </c>
      <c r="E117" s="65">
        <f t="shared" si="86"/>
        <v>2885506184099383.5</v>
      </c>
      <c r="F117" s="65">
        <f t="shared" si="86"/>
        <v>2820674547894557</v>
      </c>
      <c r="G117" s="65">
        <f t="shared" si="86"/>
        <v>2761286615797762</v>
      </c>
      <c r="H117" s="65">
        <f t="shared" si="86"/>
        <v>2702563819846432</v>
      </c>
      <c r="I117" s="65">
        <f t="shared" si="86"/>
        <v>2651251662564781.5</v>
      </c>
      <c r="J117" s="65">
        <f t="shared" si="86"/>
        <v>2609868568770904.5</v>
      </c>
      <c r="K117" s="65">
        <f t="shared" si="86"/>
        <v>2579446116016069</v>
      </c>
      <c r="L117" s="65">
        <f t="shared" si="86"/>
        <v>2556610269814737.5</v>
      </c>
      <c r="M117" s="65">
        <f t="shared" si="86"/>
        <v>2543451793142028</v>
      </c>
      <c r="N117" s="65">
        <f t="shared" si="86"/>
        <v>2534320543338640</v>
      </c>
      <c r="O117" s="65">
        <f t="shared" si="86"/>
        <v>2527106494826944.5</v>
      </c>
      <c r="P117" s="65">
        <f t="shared" si="86"/>
        <v>2521050710316261</v>
      </c>
      <c r="Q117" s="65">
        <f t="shared" si="86"/>
        <v>2512961284352717.5</v>
      </c>
      <c r="R117" s="65">
        <f t="shared" si="86"/>
        <v>2502226067723671</v>
      </c>
      <c r="S117" s="65">
        <f t="shared" si="86"/>
        <v>2489081790115861.5</v>
      </c>
      <c r="T117" s="65">
        <f t="shared" si="86"/>
        <v>2473452190659957</v>
      </c>
      <c r="U117" s="65">
        <f t="shared" si="86"/>
        <v>2455518650154476</v>
      </c>
      <c r="V117" s="65">
        <f t="shared" si="86"/>
        <v>2435653521065394</v>
      </c>
      <c r="W117" s="65">
        <f t="shared" si="86"/>
        <v>2414185966675935.5</v>
      </c>
      <c r="X117" s="65">
        <f t="shared" si="86"/>
        <v>2391405538851344.5</v>
      </c>
      <c r="Y117" s="65">
        <f t="shared" si="86"/>
        <v>2367959436698814.5</v>
      </c>
      <c r="Z117" s="65">
        <f t="shared" si="86"/>
        <v>2345121360731048</v>
      </c>
      <c r="AA117" s="65">
        <f t="shared" si="86"/>
        <v>2321924088246911</v>
      </c>
      <c r="AB117" s="65">
        <f t="shared" si="86"/>
        <v>2299118752845591.5</v>
      </c>
      <c r="AC117" s="65">
        <f t="shared" si="86"/>
        <v>2276316910575913</v>
      </c>
      <c r="AD117" s="65">
        <f t="shared" si="86"/>
        <v>2254964160106518.5</v>
      </c>
      <c r="AE117" s="65">
        <f t="shared" si="86"/>
        <v>2234661474657975.5</v>
      </c>
      <c r="AF117" s="65">
        <f t="shared" si="86"/>
        <v>2215856109238230</v>
      </c>
      <c r="AG117" s="65">
        <f t="shared" si="86"/>
        <v>2198594306019151</v>
      </c>
      <c r="AH117" s="65">
        <f t="shared" si="86"/>
        <v>2183682753262785</v>
      </c>
      <c r="AI117" s="65">
        <f t="shared" si="86"/>
        <v>2170938987258815.5</v>
      </c>
    </row>
    <row r="118" spans="1:35" x14ac:dyDescent="0.35">
      <c r="A118" s="51" t="s">
        <v>23</v>
      </c>
      <c r="B118" s="56" cm="1">
        <f t="array" ref="B118">SUMPRODUCT(EuroStatData*($B$106=EurostatCategory)*($A118=EuroStat_EPS_Fuel)*(B$54=EuroStatYear))*BTU_per_TJ</f>
        <v>4339037354877206</v>
      </c>
      <c r="C118" s="56" cm="1">
        <f t="array" ref="C118">SUMPRODUCT(EuroStatData*($B$106=EurostatCategory)*($A118=EuroStat_EPS_Fuel)*(C$54=EuroStatYear))*BTU_per_TJ</f>
        <v>3846707678007402</v>
      </c>
      <c r="D118" s="65">
        <f t="shared" si="85"/>
        <v>3842068641508242.5</v>
      </c>
      <c r="E118" s="65">
        <f t="shared" si="86"/>
        <v>3820615598145826.5</v>
      </c>
      <c r="F118" s="65">
        <f t="shared" si="86"/>
        <v>3786851567358440.5</v>
      </c>
      <c r="G118" s="65">
        <f t="shared" si="86"/>
        <v>3747924947767284.5</v>
      </c>
      <c r="H118" s="65">
        <f t="shared" si="86"/>
        <v>3718954535548777.5</v>
      </c>
      <c r="I118" s="65">
        <f t="shared" si="86"/>
        <v>3654855060137722.5</v>
      </c>
      <c r="J118" s="65">
        <f t="shared" si="86"/>
        <v>3598534982330081</v>
      </c>
      <c r="K118" s="65">
        <f t="shared" si="86"/>
        <v>3555953095081248.5</v>
      </c>
      <c r="L118" s="65">
        <f t="shared" si="86"/>
        <v>3503369057782609.5</v>
      </c>
      <c r="M118" s="65">
        <f t="shared" si="86"/>
        <v>3465766535340213</v>
      </c>
      <c r="N118" s="65">
        <f t="shared" si="86"/>
        <v>3423763641436389</v>
      </c>
      <c r="O118" s="65">
        <f t="shared" si="86"/>
        <v>3375964362856406</v>
      </c>
      <c r="P118" s="65">
        <f t="shared" si="86"/>
        <v>3344317085304719</v>
      </c>
      <c r="Q118" s="65">
        <f t="shared" si="86"/>
        <v>3311589325117778.5</v>
      </c>
      <c r="R118" s="65">
        <f t="shared" si="86"/>
        <v>3269112418142119</v>
      </c>
      <c r="S118" s="65">
        <f t="shared" si="86"/>
        <v>3226279714558679</v>
      </c>
      <c r="T118" s="65">
        <f t="shared" si="86"/>
        <v>3181638493167614.5</v>
      </c>
      <c r="U118" s="65">
        <f t="shared" si="86"/>
        <v>3141725173649715</v>
      </c>
      <c r="V118" s="65">
        <f t="shared" si="86"/>
        <v>3097814924087925.5</v>
      </c>
      <c r="W118" s="65">
        <f t="shared" si="86"/>
        <v>3052103125281636.5</v>
      </c>
      <c r="X118" s="65">
        <f t="shared" si="86"/>
        <v>3004783316417441.5</v>
      </c>
      <c r="Y118" s="65">
        <f t="shared" si="86"/>
        <v>2956299471443081.5</v>
      </c>
      <c r="Z118" s="65">
        <f t="shared" si="86"/>
        <v>2908528640736059</v>
      </c>
      <c r="AA118" s="65">
        <f t="shared" si="86"/>
        <v>2861869549328631</v>
      </c>
      <c r="AB118" s="65">
        <f t="shared" si="86"/>
        <v>2813249702786084.5</v>
      </c>
      <c r="AC118" s="65">
        <f t="shared" si="86"/>
        <v>2765273400702411.5</v>
      </c>
      <c r="AD118" s="65">
        <f t="shared" si="86"/>
        <v>2717765900862731.5</v>
      </c>
      <c r="AE118" s="65">
        <f t="shared" si="86"/>
        <v>2671871661969771</v>
      </c>
      <c r="AF118" s="65">
        <f t="shared" si="86"/>
        <v>2625657510522720.5</v>
      </c>
      <c r="AG118" s="65">
        <f t="shared" si="86"/>
        <v>2581807322909722.5</v>
      </c>
      <c r="AH118" s="65">
        <f t="shared" si="86"/>
        <v>2536103051486308</v>
      </c>
      <c r="AI118" s="65">
        <f t="shared" si="86"/>
        <v>2490111122480577</v>
      </c>
    </row>
    <row r="119" spans="1:35" x14ac:dyDescent="0.35">
      <c r="A119" s="51" t="s">
        <v>24</v>
      </c>
      <c r="B119" s="56" cm="1">
        <f t="array" ref="B119">SUMPRODUCT(EuroStatData*($B$106=EurostatCategory)*($A119=EuroStat_EPS_Fuel)*(B$54=EuroStatYear))*BTU_per_TJ</f>
        <v>41935439616897.195</v>
      </c>
      <c r="C119" s="56" cm="1">
        <f t="array" ref="C119">SUMPRODUCT(EuroStatData*($B$106=EurostatCategory)*($A119=EuroStat_EPS_Fuel)*(C$54=EuroStatYear))*BTU_per_TJ</f>
        <v>46236991983750.508</v>
      </c>
      <c r="D119" s="65">
        <f t="shared" si="85"/>
        <v>45953914184424.156</v>
      </c>
      <c r="E119" s="65">
        <f t="shared" si="86"/>
        <v>45695077294322.281</v>
      </c>
      <c r="F119" s="65">
        <f t="shared" si="86"/>
        <v>45404810983516.164</v>
      </c>
      <c r="G119" s="65">
        <f t="shared" si="86"/>
        <v>45190537420886.734</v>
      </c>
      <c r="H119" s="65">
        <f t="shared" si="86"/>
        <v>45003094142392.734</v>
      </c>
      <c r="I119" s="65">
        <f t="shared" si="86"/>
        <v>44997310694197.727</v>
      </c>
      <c r="J119" s="65">
        <f t="shared" si="86"/>
        <v>45183075243069.758</v>
      </c>
      <c r="K119" s="65">
        <f t="shared" si="86"/>
        <v>45569284056068.75</v>
      </c>
      <c r="L119" s="65">
        <f t="shared" si="86"/>
        <v>46120117223205.094</v>
      </c>
      <c r="M119" s="65">
        <f t="shared" si="86"/>
        <v>46871919763042.047</v>
      </c>
      <c r="N119" s="65">
        <f t="shared" si="86"/>
        <v>47755468139703.43</v>
      </c>
      <c r="O119" s="65">
        <f t="shared" si="86"/>
        <v>48750280536712.242</v>
      </c>
      <c r="P119" s="65">
        <f t="shared" si="86"/>
        <v>49388425238751.797</v>
      </c>
      <c r="Q119" s="65">
        <f t="shared" si="86"/>
        <v>50030701066318.125</v>
      </c>
      <c r="R119" s="65">
        <f t="shared" si="86"/>
        <v>50670281473136.859</v>
      </c>
      <c r="S119" s="65">
        <f t="shared" si="86"/>
        <v>51307448132396.688</v>
      </c>
      <c r="T119" s="65">
        <f t="shared" si="86"/>
        <v>51955327850437.945</v>
      </c>
      <c r="U119" s="65">
        <f t="shared" si="86"/>
        <v>52614526837845.156</v>
      </c>
      <c r="V119" s="65">
        <f t="shared" si="86"/>
        <v>53301712087264.344</v>
      </c>
      <c r="W119" s="65">
        <f t="shared" si="86"/>
        <v>54027869445583.008</v>
      </c>
      <c r="X119" s="65">
        <f t="shared" si="86"/>
        <v>54795863639906.977</v>
      </c>
      <c r="Y119" s="65">
        <f t="shared" si="86"/>
        <v>55625201313562.805</v>
      </c>
      <c r="Z119" s="65">
        <f t="shared" si="86"/>
        <v>56535356849191.789</v>
      </c>
      <c r="AA119" s="65">
        <f t="shared" si="86"/>
        <v>57500631235814.211</v>
      </c>
      <c r="AB119" s="65">
        <f t="shared" si="86"/>
        <v>58536360189695.164</v>
      </c>
      <c r="AC119" s="65">
        <f t="shared" si="86"/>
        <v>59628855777126.656</v>
      </c>
      <c r="AD119" s="65">
        <f t="shared" si="86"/>
        <v>60810206963062.773</v>
      </c>
      <c r="AE119" s="65">
        <f t="shared" si="86"/>
        <v>62055861235822.781</v>
      </c>
      <c r="AF119" s="65">
        <f t="shared" si="86"/>
        <v>63374409178032.125</v>
      </c>
      <c r="AG119" s="65">
        <f t="shared" si="86"/>
        <v>64766391361010.555</v>
      </c>
      <c r="AH119" s="65">
        <f t="shared" si="86"/>
        <v>66249035479548.664</v>
      </c>
      <c r="AI119" s="65">
        <f t="shared" si="86"/>
        <v>67820122990165.031</v>
      </c>
    </row>
    <row r="120" spans="1:35" x14ac:dyDescent="0.35">
      <c r="A120" s="51" t="s">
        <v>25</v>
      </c>
      <c r="B120" s="56" cm="1">
        <f t="array" ref="B120">SUMPRODUCT(EuroStatData*($B$106=EurostatCategory)*($A120=EuroStat_EPS_Fuel)*(B$54=EuroStatYear))*BTU_per_TJ</f>
        <v>250699928675023.41</v>
      </c>
      <c r="C120" s="56" cm="1">
        <f t="array" ref="C120">SUMPRODUCT(EuroStatData*($B$106=EurostatCategory)*($A120=EuroStat_EPS_Fuel)*(C$54=EuroStatYear))*BTU_per_TJ</f>
        <v>290630662100539.69</v>
      </c>
      <c r="D120" s="65">
        <f t="shared" si="85"/>
        <v>298778245357704.06</v>
      </c>
      <c r="E120" s="65">
        <f t="shared" si="86"/>
        <v>305243525657266.5</v>
      </c>
      <c r="F120" s="65">
        <f t="shared" si="86"/>
        <v>308605514415548.5</v>
      </c>
      <c r="G120" s="65">
        <f t="shared" si="86"/>
        <v>311304988972208.25</v>
      </c>
      <c r="H120" s="65">
        <f t="shared" si="86"/>
        <v>311098824489066.88</v>
      </c>
      <c r="I120" s="65">
        <f t="shared" si="86"/>
        <v>309802655135879</v>
      </c>
      <c r="J120" s="65">
        <f t="shared" si="86"/>
        <v>308703283076977</v>
      </c>
      <c r="K120" s="65">
        <f t="shared" si="86"/>
        <v>308129907359325.94</v>
      </c>
      <c r="L120" s="65">
        <f t="shared" si="86"/>
        <v>307528977880895.19</v>
      </c>
      <c r="M120" s="65">
        <f t="shared" si="86"/>
        <v>307513861652369.25</v>
      </c>
      <c r="N120" s="65">
        <f t="shared" si="86"/>
        <v>307776732023143.75</v>
      </c>
      <c r="O120" s="65">
        <f t="shared" si="86"/>
        <v>308037742787798.88</v>
      </c>
      <c r="P120" s="65">
        <f t="shared" si="86"/>
        <v>307569948861850.56</v>
      </c>
      <c r="Q120" s="65">
        <f t="shared" si="86"/>
        <v>306964458273387.94</v>
      </c>
      <c r="R120" s="65">
        <f t="shared" si="86"/>
        <v>305875315362435.81</v>
      </c>
      <c r="S120" s="65">
        <f t="shared" si="86"/>
        <v>304622151224068.31</v>
      </c>
      <c r="T120" s="65">
        <f t="shared" si="86"/>
        <v>303109777753103</v>
      </c>
      <c r="U120" s="65">
        <f t="shared" si="86"/>
        <v>301427804965411.88</v>
      </c>
      <c r="V120" s="65">
        <f t="shared" si="86"/>
        <v>299436819913357.94</v>
      </c>
      <c r="W120" s="65">
        <f t="shared" si="86"/>
        <v>297193884868566.31</v>
      </c>
      <c r="X120" s="65">
        <f t="shared" si="86"/>
        <v>294703555362500.81</v>
      </c>
      <c r="Y120" s="65">
        <f t="shared" si="86"/>
        <v>292048523367726.25</v>
      </c>
      <c r="Z120" s="65">
        <f t="shared" si="86"/>
        <v>289398180166302.44</v>
      </c>
      <c r="AA120" s="65">
        <f t="shared" si="86"/>
        <v>286673393593146.38</v>
      </c>
      <c r="AB120" s="65">
        <f t="shared" si="86"/>
        <v>283843329398114.56</v>
      </c>
      <c r="AC120" s="65">
        <f t="shared" si="86"/>
        <v>280983135273533.97</v>
      </c>
      <c r="AD120" s="65">
        <f t="shared" si="86"/>
        <v>278097022121433.16</v>
      </c>
      <c r="AE120" s="65">
        <f t="shared" si="86"/>
        <v>275208099815077.28</v>
      </c>
      <c r="AF120" s="65">
        <f t="shared" si="86"/>
        <v>272279717233394.91</v>
      </c>
      <c r="AG120" s="65">
        <f t="shared" si="86"/>
        <v>269323189426959.94</v>
      </c>
      <c r="AH120" s="65">
        <f t="shared" si="86"/>
        <v>266262529336660.28</v>
      </c>
      <c r="AI120" s="65">
        <f t="shared" si="86"/>
        <v>263191715983120.28</v>
      </c>
    </row>
    <row r="121" spans="1:35" x14ac:dyDescent="0.35">
      <c r="A121" s="51" t="s">
        <v>14</v>
      </c>
      <c r="B121" s="56" cm="1">
        <f t="array" ref="B121">SUMPRODUCT(EuroStatData*($B$106=EurostatCategory)*($A121=EuroStat_EPS_Fuel)*(B$54=EuroStatYear))*BTU_per_TJ</f>
        <v>631599627967760.13</v>
      </c>
      <c r="C121" s="56" cm="1">
        <f t="array" ref="C121">SUMPRODUCT(EuroStatData*($B$106=EurostatCategory)*($A121=EuroStat_EPS_Fuel)*(C$54=EuroStatYear))*BTU_per_TJ</f>
        <v>708272009623307.88</v>
      </c>
      <c r="D121" s="65">
        <f t="shared" si="85"/>
        <v>729682714884638.75</v>
      </c>
      <c r="E121" s="65">
        <f t="shared" si="86"/>
        <v>748169377302799.13</v>
      </c>
      <c r="F121" s="65">
        <f t="shared" si="86"/>
        <v>766349899496658.63</v>
      </c>
      <c r="G121" s="65">
        <f t="shared" si="86"/>
        <v>781990641426157.88</v>
      </c>
      <c r="H121" s="65">
        <f t="shared" si="86"/>
        <v>795440631994443.5</v>
      </c>
      <c r="I121" s="65">
        <f t="shared" si="86"/>
        <v>805386044840605.5</v>
      </c>
      <c r="J121" s="65">
        <f t="shared" si="86"/>
        <v>815345842867092.13</v>
      </c>
      <c r="K121" s="65">
        <f t="shared" si="86"/>
        <v>825604942951974</v>
      </c>
      <c r="L121" s="65">
        <f t="shared" si="86"/>
        <v>836845394476197</v>
      </c>
      <c r="M121" s="65">
        <f t="shared" si="86"/>
        <v>849759987477370</v>
      </c>
      <c r="N121" s="65">
        <f t="shared" si="86"/>
        <v>861344161849517.38</v>
      </c>
      <c r="O121" s="65">
        <f t="shared" si="86"/>
        <v>872437170517429.5</v>
      </c>
      <c r="P121" s="65">
        <f t="shared" si="86"/>
        <v>884493369700883.25</v>
      </c>
      <c r="Q121" s="65">
        <f t="shared" si="86"/>
        <v>894672891450724</v>
      </c>
      <c r="R121" s="65">
        <f t="shared" si="86"/>
        <v>903886485996247.13</v>
      </c>
      <c r="S121" s="65">
        <f t="shared" si="86"/>
        <v>911569490701004.88</v>
      </c>
      <c r="T121" s="65">
        <f t="shared" si="86"/>
        <v>918690554316523.75</v>
      </c>
      <c r="U121" s="65">
        <f t="shared" si="86"/>
        <v>926434911332685.75</v>
      </c>
      <c r="V121" s="65">
        <f t="shared" si="86"/>
        <v>932424365031716.63</v>
      </c>
      <c r="W121" s="65">
        <f t="shared" si="86"/>
        <v>939607493730593.88</v>
      </c>
      <c r="X121" s="65">
        <f t="shared" si="86"/>
        <v>945010607628381.88</v>
      </c>
      <c r="Y121" s="65">
        <f t="shared" si="86"/>
        <v>950631754872788.63</v>
      </c>
      <c r="Z121" s="65">
        <f t="shared" si="86"/>
        <v>956978627575658.63</v>
      </c>
      <c r="AA121" s="65">
        <f t="shared" si="86"/>
        <v>962622839539830.5</v>
      </c>
      <c r="AB121" s="65">
        <f t="shared" si="86"/>
        <v>967556621272128.13</v>
      </c>
      <c r="AC121" s="65">
        <f t="shared" si="86"/>
        <v>971053571038866.38</v>
      </c>
      <c r="AD121" s="65">
        <f t="shared" si="86"/>
        <v>975921500533292.75</v>
      </c>
      <c r="AE121" s="65">
        <f t="shared" si="86"/>
        <v>979066176691926.63</v>
      </c>
      <c r="AF121" s="65">
        <f t="shared" si="86"/>
        <v>977103110885647.25</v>
      </c>
      <c r="AG121" s="65">
        <f t="shared" si="86"/>
        <v>977683217784401.5</v>
      </c>
      <c r="AH121" s="65">
        <f t="shared" si="86"/>
        <v>972123266855632.75</v>
      </c>
      <c r="AI121" s="65">
        <f t="shared" si="86"/>
        <v>964067636603721.63</v>
      </c>
    </row>
    <row r="122" spans="1:35" x14ac:dyDescent="0.35">
      <c r="A122" s="51" t="s">
        <v>26</v>
      </c>
      <c r="B122" s="50">
        <v>0</v>
      </c>
      <c r="C122" s="50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</row>
    <row r="123" spans="1:35" x14ac:dyDescent="0.35">
      <c r="A123" s="51" t="s">
        <v>27</v>
      </c>
      <c r="B123" s="68">
        <f>About!$C$81</f>
        <v>0</v>
      </c>
      <c r="C123" s="68">
        <f>About!$C$81</f>
        <v>0</v>
      </c>
      <c r="D123" s="68">
        <f>About!$C$81</f>
        <v>0</v>
      </c>
      <c r="E123" s="68">
        <f>About!$C$81</f>
        <v>0</v>
      </c>
      <c r="F123" s="68">
        <f>About!$C$81</f>
        <v>0</v>
      </c>
      <c r="G123" s="68">
        <f>About!$C$81</f>
        <v>0</v>
      </c>
      <c r="H123" s="68">
        <f>About!$C$81</f>
        <v>0</v>
      </c>
      <c r="I123" s="68">
        <f>About!$C$81</f>
        <v>0</v>
      </c>
      <c r="J123" s="68">
        <f>About!$C$81</f>
        <v>0</v>
      </c>
      <c r="K123" s="68">
        <f>About!$C$81</f>
        <v>0</v>
      </c>
      <c r="L123" s="68">
        <f>About!$C$81</f>
        <v>0</v>
      </c>
      <c r="M123" s="68">
        <f>About!$C$81</f>
        <v>0</v>
      </c>
      <c r="N123" s="68">
        <f>About!$C$81</f>
        <v>0</v>
      </c>
      <c r="O123" s="68">
        <f>About!$C$81</f>
        <v>0</v>
      </c>
      <c r="P123" s="68">
        <f>About!$C$81</f>
        <v>0</v>
      </c>
      <c r="Q123" s="68">
        <f>About!$C$81</f>
        <v>0</v>
      </c>
      <c r="R123" s="68">
        <f>About!$C$81</f>
        <v>0</v>
      </c>
      <c r="S123" s="68">
        <f>About!$C$81</f>
        <v>0</v>
      </c>
      <c r="T123" s="68">
        <f>About!$C$81</f>
        <v>0</v>
      </c>
      <c r="U123" s="68">
        <f>About!$C$81</f>
        <v>0</v>
      </c>
      <c r="V123" s="68">
        <f>About!$C$81</f>
        <v>0</v>
      </c>
      <c r="W123" s="68">
        <f>About!$C$81</f>
        <v>0</v>
      </c>
      <c r="X123" s="68">
        <f>About!$C$81</f>
        <v>0</v>
      </c>
      <c r="Y123" s="68">
        <f>About!$C$81</f>
        <v>0</v>
      </c>
      <c r="Z123" s="68">
        <f>About!$C$81</f>
        <v>0</v>
      </c>
      <c r="AA123" s="68">
        <f>About!$C$81</f>
        <v>0</v>
      </c>
      <c r="AB123" s="68">
        <f>About!$C$81</f>
        <v>0</v>
      </c>
      <c r="AC123" s="68">
        <f>About!$C$81</f>
        <v>0</v>
      </c>
      <c r="AD123" s="68">
        <f>About!$C$81</f>
        <v>0</v>
      </c>
      <c r="AE123" s="68">
        <f>About!$C$81</f>
        <v>0</v>
      </c>
      <c r="AF123" s="68">
        <f>About!$C$81</f>
        <v>0</v>
      </c>
      <c r="AG123" s="68">
        <f>About!$C$81</f>
        <v>0</v>
      </c>
      <c r="AH123" s="68">
        <f>About!$C$81</f>
        <v>0</v>
      </c>
      <c r="AI123" s="68">
        <f>About!$C$81</f>
        <v>0</v>
      </c>
    </row>
    <row r="124" spans="1:35" x14ac:dyDescent="0.35">
      <c r="A124" s="51" t="s">
        <v>28</v>
      </c>
      <c r="B124" s="56" cm="1">
        <f t="array" ref="B124">SUMPRODUCT(EuroStatData*($B$106=EurostatCategory)*($A124=EuroStat_EPS_Fuel)*(B$54=EuroStatYear))*BTU_per_TJ</f>
        <v>51675032051252.469</v>
      </c>
      <c r="C124" s="56" cm="1">
        <f t="array" ref="C124">SUMPRODUCT(EuroStatData*($B$106=EurostatCategory)*($A124=EuroStat_EPS_Fuel)*(C$54=EuroStatYear))*BTU_per_TJ</f>
        <v>50559872131445.109</v>
      </c>
      <c r="D124" s="65">
        <f>C124*(1+D43)</f>
        <v>50080351769860.969</v>
      </c>
      <c r="E124" s="65">
        <f t="shared" ref="E124:AI128" si="87">D124*(1+E43)</f>
        <v>49345011162828.602</v>
      </c>
      <c r="F124" s="65">
        <f t="shared" si="87"/>
        <v>49322536462378.234</v>
      </c>
      <c r="G124" s="65">
        <f t="shared" si="87"/>
        <v>47067330328212.961</v>
      </c>
      <c r="H124" s="65">
        <f t="shared" si="87"/>
        <v>44856270796237.578</v>
      </c>
      <c r="I124" s="65">
        <f t="shared" si="87"/>
        <v>42133995071047.219</v>
      </c>
      <c r="J124" s="65">
        <f t="shared" si="87"/>
        <v>40253056836085.156</v>
      </c>
      <c r="K124" s="65">
        <f t="shared" si="87"/>
        <v>36644178686294.859</v>
      </c>
      <c r="L124" s="65">
        <f t="shared" si="87"/>
        <v>34097793326444.66</v>
      </c>
      <c r="M124" s="65">
        <f t="shared" si="87"/>
        <v>32757702847372.672</v>
      </c>
      <c r="N124" s="65">
        <f t="shared" si="87"/>
        <v>31724314235168.852</v>
      </c>
      <c r="O124" s="65">
        <f t="shared" si="87"/>
        <v>30496115490692.785</v>
      </c>
      <c r="P124" s="65">
        <f t="shared" si="87"/>
        <v>29804209308867.777</v>
      </c>
      <c r="Q124" s="65">
        <f t="shared" si="87"/>
        <v>28308611690039.113</v>
      </c>
      <c r="R124" s="65">
        <f t="shared" si="87"/>
        <v>26371391710418.34</v>
      </c>
      <c r="S124" s="65">
        <f t="shared" si="87"/>
        <v>24617916252817.758</v>
      </c>
      <c r="T124" s="65">
        <f t="shared" si="87"/>
        <v>23401871485450.535</v>
      </c>
      <c r="U124" s="65">
        <f t="shared" si="87"/>
        <v>22627636201267.535</v>
      </c>
      <c r="V124" s="65">
        <f t="shared" si="87"/>
        <v>21155745499085.367</v>
      </c>
      <c r="W124" s="65">
        <f t="shared" si="87"/>
        <v>20457074213070.895</v>
      </c>
      <c r="X124" s="65">
        <f t="shared" si="87"/>
        <v>19362280019807.875</v>
      </c>
      <c r="Y124" s="65">
        <f t="shared" si="87"/>
        <v>18391898107881.734</v>
      </c>
      <c r="Z124" s="65">
        <f t="shared" si="87"/>
        <v>17311384567691.9</v>
      </c>
      <c r="AA124" s="65">
        <f t="shared" si="87"/>
        <v>15808579974553.256</v>
      </c>
      <c r="AB124" s="65">
        <f t="shared" si="87"/>
        <v>14686565533037.203</v>
      </c>
      <c r="AC124" s="65">
        <f t="shared" si="87"/>
        <v>13196824722012.391</v>
      </c>
      <c r="AD124" s="65">
        <f t="shared" si="87"/>
        <v>12573780314197.611</v>
      </c>
      <c r="AE124" s="65">
        <f t="shared" si="87"/>
        <v>12062519326444.766</v>
      </c>
      <c r="AF124" s="65">
        <f t="shared" si="87"/>
        <v>10055543047789.697</v>
      </c>
      <c r="AG124" s="65">
        <f t="shared" si="87"/>
        <v>9243926852010.8887</v>
      </c>
      <c r="AH124" s="65">
        <f t="shared" si="87"/>
        <v>8659890206442.9268</v>
      </c>
      <c r="AI124" s="65">
        <f t="shared" si="87"/>
        <v>7344375784194.7607</v>
      </c>
    </row>
    <row r="125" spans="1:35" x14ac:dyDescent="0.35">
      <c r="A125" s="51" t="s">
        <v>15</v>
      </c>
      <c r="B125" s="56" cm="1">
        <f t="array" ref="B125">SUMPRODUCT(EuroStatData*($B$106=EurostatCategory)*($A125=EuroStat_EPS_Fuel)*(B$54=EuroStatYear))*BTU_per_TJ</f>
        <v>242821039629142.72</v>
      </c>
      <c r="C125" s="56" cm="1">
        <f t="array" ref="C125">SUMPRODUCT(EuroStatData*($B$106=EurostatCategory)*($A125=EuroStat_EPS_Fuel)*(C$54=EuroStatYear))*BTU_per_TJ</f>
        <v>190403463002591.69</v>
      </c>
      <c r="D125" s="65">
        <f>C125*(1+D44)</f>
        <v>188032233807809.41</v>
      </c>
      <c r="E125" s="65">
        <f t="shared" si="87"/>
        <v>189450439467898.44</v>
      </c>
      <c r="F125" s="65">
        <f t="shared" si="87"/>
        <v>150558520468994.97</v>
      </c>
      <c r="G125" s="65">
        <f t="shared" si="87"/>
        <v>105247999595491.14</v>
      </c>
      <c r="H125" s="65">
        <f t="shared" si="87"/>
        <v>60251402530716.086</v>
      </c>
      <c r="I125" s="65">
        <f t="shared" si="87"/>
        <v>60034874814189.156</v>
      </c>
      <c r="J125" s="65">
        <f t="shared" si="87"/>
        <v>60044345777492.336</v>
      </c>
      <c r="K125" s="65">
        <f t="shared" si="87"/>
        <v>60153614328243.5</v>
      </c>
      <c r="L125" s="65">
        <f t="shared" si="87"/>
        <v>60288758191220.469</v>
      </c>
      <c r="M125" s="65">
        <f t="shared" si="87"/>
        <v>60428714130283.656</v>
      </c>
      <c r="N125" s="65">
        <f t="shared" si="87"/>
        <v>38714264188588.625</v>
      </c>
      <c r="O125" s="65">
        <f t="shared" si="87"/>
        <v>38644044052218.305</v>
      </c>
      <c r="P125" s="65">
        <f t="shared" si="87"/>
        <v>17474794185863.318</v>
      </c>
      <c r="Q125" s="65">
        <f t="shared" si="87"/>
        <v>17271123774633.66</v>
      </c>
      <c r="R125" s="65">
        <f t="shared" si="87"/>
        <v>17096006903981.752</v>
      </c>
      <c r="S125" s="65">
        <f t="shared" si="87"/>
        <v>16846551857663.484</v>
      </c>
      <c r="T125" s="65">
        <f t="shared" si="87"/>
        <v>16665729510919.395</v>
      </c>
      <c r="U125" s="65">
        <f t="shared" si="87"/>
        <v>16555730516127.238</v>
      </c>
      <c r="V125" s="65">
        <f t="shared" si="87"/>
        <v>16379495326011.297</v>
      </c>
      <c r="W125" s="65">
        <f t="shared" si="87"/>
        <v>16243906455635.633</v>
      </c>
      <c r="X125" s="65">
        <f t="shared" si="87"/>
        <v>16144260639694.354</v>
      </c>
      <c r="Y125" s="65">
        <f t="shared" si="87"/>
        <v>16062499775496.639</v>
      </c>
      <c r="Z125" s="65">
        <f t="shared" si="87"/>
        <v>9377668453670.0723</v>
      </c>
      <c r="AA125" s="65">
        <f t="shared" si="87"/>
        <v>5645391884995.8535</v>
      </c>
      <c r="AB125" s="65">
        <f t="shared" si="87"/>
        <v>2702395196008.5645</v>
      </c>
      <c r="AC125" s="65">
        <f t="shared" si="87"/>
        <v>2557454356071.8662</v>
      </c>
      <c r="AD125" s="65">
        <f t="shared" si="87"/>
        <v>2395801386602.937</v>
      </c>
      <c r="AE125" s="65">
        <f t="shared" si="87"/>
        <v>2179427947832.6055</v>
      </c>
      <c r="AF125" s="65">
        <f t="shared" si="87"/>
        <v>1970217488013.9221</v>
      </c>
      <c r="AG125" s="65">
        <f t="shared" si="87"/>
        <v>1789386055249.4854</v>
      </c>
      <c r="AH125" s="65">
        <f t="shared" si="87"/>
        <v>811748225139.48511</v>
      </c>
      <c r="AI125" s="65">
        <f t="shared" si="87"/>
        <v>737441933140.1582</v>
      </c>
    </row>
    <row r="126" spans="1:35" x14ac:dyDescent="0.35">
      <c r="A126" s="51" t="s">
        <v>29</v>
      </c>
      <c r="B126" s="56" cm="1">
        <f t="array" ref="B126">SUMPRODUCT(EuroStatData*($B$106=EurostatCategory)*($A126=EuroStat_EPS_Fuel)*(B$54=EuroStatYear))*BTU_per_TJ</f>
        <v>2256141304831312.5</v>
      </c>
      <c r="C126" s="56" cm="1">
        <f t="array" ref="C126">SUMPRODUCT(EuroStatData*($B$106=EurostatCategory)*($A126=EuroStat_EPS_Fuel)*(C$54=EuroStatYear))*BTU_per_TJ</f>
        <v>2112792101446084</v>
      </c>
      <c r="D126" s="65">
        <f>C126*(1+D45)</f>
        <v>2061858217182659.5</v>
      </c>
      <c r="E126" s="65">
        <f t="shared" si="87"/>
        <v>2022662554095427.8</v>
      </c>
      <c r="F126" s="65">
        <f t="shared" si="87"/>
        <v>2003675230884835.8</v>
      </c>
      <c r="G126" s="65">
        <f t="shared" si="87"/>
        <v>1959603720239755</v>
      </c>
      <c r="H126" s="65">
        <f t="shared" si="87"/>
        <v>1873439420663990</v>
      </c>
      <c r="I126" s="65">
        <f t="shared" si="87"/>
        <v>1837600553384654.5</v>
      </c>
      <c r="J126" s="65">
        <f t="shared" si="87"/>
        <v>1775789513163234.8</v>
      </c>
      <c r="K126" s="65">
        <f t="shared" si="87"/>
        <v>1714414235821959.5</v>
      </c>
      <c r="L126" s="65">
        <f t="shared" si="87"/>
        <v>1628231177896055.5</v>
      </c>
      <c r="M126" s="65">
        <f t="shared" si="87"/>
        <v>1577937369109133.3</v>
      </c>
      <c r="N126" s="65">
        <f t="shared" si="87"/>
        <v>1546505148246672.8</v>
      </c>
      <c r="O126" s="65">
        <f t="shared" si="87"/>
        <v>1455796580902114.5</v>
      </c>
      <c r="P126" s="65">
        <f t="shared" si="87"/>
        <v>1403046437270800.5</v>
      </c>
      <c r="Q126" s="65">
        <f t="shared" si="87"/>
        <v>1329355566428982.8</v>
      </c>
      <c r="R126" s="65">
        <f t="shared" si="87"/>
        <v>1256793732196574.8</v>
      </c>
      <c r="S126" s="65">
        <f t="shared" si="87"/>
        <v>1183215551230697.8</v>
      </c>
      <c r="T126" s="65">
        <f t="shared" si="87"/>
        <v>1125717025571334.4</v>
      </c>
      <c r="U126" s="65">
        <f t="shared" si="87"/>
        <v>1112219361810178.9</v>
      </c>
      <c r="V126" s="65">
        <f t="shared" si="87"/>
        <v>1058490303818211.6</v>
      </c>
      <c r="W126" s="65">
        <f t="shared" si="87"/>
        <v>1028515596607145.6</v>
      </c>
      <c r="X126" s="65">
        <f t="shared" si="87"/>
        <v>998870099256901.38</v>
      </c>
      <c r="Y126" s="65">
        <f t="shared" si="87"/>
        <v>973983858573249.5</v>
      </c>
      <c r="Z126" s="65">
        <f t="shared" si="87"/>
        <v>942710234895196.88</v>
      </c>
      <c r="AA126" s="65">
        <f t="shared" si="87"/>
        <v>916788768955748.88</v>
      </c>
      <c r="AB126" s="65">
        <f t="shared" si="87"/>
        <v>880344777166032.25</v>
      </c>
      <c r="AC126" s="65">
        <f t="shared" si="87"/>
        <v>859206953779434</v>
      </c>
      <c r="AD126" s="65">
        <f t="shared" si="87"/>
        <v>826454968818474.25</v>
      </c>
      <c r="AE126" s="65">
        <f t="shared" si="87"/>
        <v>805454638243999.38</v>
      </c>
      <c r="AF126" s="65">
        <f t="shared" si="87"/>
        <v>771823210699095</v>
      </c>
      <c r="AG126" s="65">
        <f t="shared" si="87"/>
        <v>755284440055627.75</v>
      </c>
      <c r="AH126" s="65">
        <f t="shared" si="87"/>
        <v>743703350353670.13</v>
      </c>
      <c r="AI126" s="65">
        <f t="shared" si="87"/>
        <v>723585505495609.75</v>
      </c>
    </row>
    <row r="127" spans="1:35" x14ac:dyDescent="0.35">
      <c r="A127" s="51" t="s">
        <v>16</v>
      </c>
      <c r="B127" s="56" cm="1">
        <f t="array" ref="B127">SUMPRODUCT(EuroStatData*($B$106=EurostatCategory)*($A127=EuroStat_EPS_Fuel)*(B$54=EuroStatYear))*BTU_per_TJ</f>
        <v>345654728225415.38</v>
      </c>
      <c r="C127" s="56" cm="1">
        <f t="array" ref="C127">SUMPRODUCT(EuroStatData*($B$106=EurostatCategory)*($A127=EuroStat_EPS_Fuel)*(C$54=EuroStatYear))*BTU_per_TJ</f>
        <v>333776771272823.94</v>
      </c>
      <c r="D127" s="65">
        <f>C127*(1+D46)</f>
        <v>331614660306842.38</v>
      </c>
      <c r="E127" s="65">
        <f t="shared" si="87"/>
        <v>326135427051538.94</v>
      </c>
      <c r="F127" s="65">
        <f t="shared" si="87"/>
        <v>319017785085120.13</v>
      </c>
      <c r="G127" s="65">
        <f t="shared" si="87"/>
        <v>311887024810969.63</v>
      </c>
      <c r="H127" s="65">
        <f t="shared" si="87"/>
        <v>295503330944458.75</v>
      </c>
      <c r="I127" s="65">
        <f t="shared" si="87"/>
        <v>292204139238194.69</v>
      </c>
      <c r="J127" s="65">
        <f t="shared" si="87"/>
        <v>288704159177053.63</v>
      </c>
      <c r="K127" s="65">
        <f t="shared" si="87"/>
        <v>286635428182557.44</v>
      </c>
      <c r="L127" s="65">
        <f t="shared" si="87"/>
        <v>277615764961773.56</v>
      </c>
      <c r="M127" s="65">
        <f t="shared" si="87"/>
        <v>279102241217019.28</v>
      </c>
      <c r="N127" s="65">
        <f t="shared" si="87"/>
        <v>277482818463627.53</v>
      </c>
      <c r="O127" s="65">
        <f t="shared" si="87"/>
        <v>276338361256078.47</v>
      </c>
      <c r="P127" s="65">
        <f t="shared" si="87"/>
        <v>277474884112522.5</v>
      </c>
      <c r="Q127" s="65">
        <f t="shared" si="87"/>
        <v>275880179337364.66</v>
      </c>
      <c r="R127" s="65">
        <f t="shared" si="87"/>
        <v>273686600784814.06</v>
      </c>
      <c r="S127" s="65">
        <f t="shared" si="87"/>
        <v>271237047807719.06</v>
      </c>
      <c r="T127" s="65">
        <f t="shared" si="87"/>
        <v>268441618465038.19</v>
      </c>
      <c r="U127" s="65">
        <f t="shared" si="87"/>
        <v>265957386623094.31</v>
      </c>
      <c r="V127" s="65">
        <f t="shared" si="87"/>
        <v>262939450432717.53</v>
      </c>
      <c r="W127" s="65">
        <f t="shared" si="87"/>
        <v>259975947932975.19</v>
      </c>
      <c r="X127" s="65">
        <f t="shared" si="87"/>
        <v>256716781367399.25</v>
      </c>
      <c r="Y127" s="65">
        <f t="shared" si="87"/>
        <v>253439967464524.5</v>
      </c>
      <c r="Z127" s="65">
        <f t="shared" si="87"/>
        <v>250525006249138.38</v>
      </c>
      <c r="AA127" s="65">
        <f t="shared" si="87"/>
        <v>247114175340517.22</v>
      </c>
      <c r="AB127" s="65">
        <f t="shared" si="87"/>
        <v>243469612385805.63</v>
      </c>
      <c r="AC127" s="65">
        <f t="shared" si="87"/>
        <v>239876874106647.5</v>
      </c>
      <c r="AD127" s="65">
        <f t="shared" si="87"/>
        <v>236370462692748.44</v>
      </c>
      <c r="AE127" s="65">
        <f t="shared" si="87"/>
        <v>233194400954732.06</v>
      </c>
      <c r="AF127" s="65">
        <f t="shared" si="87"/>
        <v>229722817001402.22</v>
      </c>
      <c r="AG127" s="65">
        <f t="shared" si="87"/>
        <v>226811402383253.88</v>
      </c>
      <c r="AH127" s="65">
        <f t="shared" si="87"/>
        <v>223686434147522.88</v>
      </c>
      <c r="AI127" s="65">
        <f t="shared" si="87"/>
        <v>220477366284134.97</v>
      </c>
    </row>
    <row r="128" spans="1:35" x14ac:dyDescent="0.35">
      <c r="A128" s="51" t="s">
        <v>30</v>
      </c>
      <c r="B128" s="56" cm="1">
        <f t="array" ref="B128">SUMPRODUCT(EuroStatData*($B$106=EurostatCategory)*($A128=EuroStat_EPS_Fuel)*(B$54=EuroStatYear))*BTU_per_TJ</f>
        <v>3084196909499.5342</v>
      </c>
      <c r="C128" s="56" cm="1">
        <f t="array" ref="C128">SUMPRODUCT(EuroStatData*($B$106=EurostatCategory)*($A128=EuroStat_EPS_Fuel)*(C$54=EuroStatYear))*BTU_per_TJ</f>
        <v>3055762395890.1348</v>
      </c>
      <c r="D128" s="65">
        <f>C128*(1+D47)</f>
        <v>3002886305508.522</v>
      </c>
      <c r="E128" s="65">
        <f t="shared" si="87"/>
        <v>2967984902320.2803</v>
      </c>
      <c r="F128" s="65">
        <f t="shared" si="87"/>
        <v>2985678047268.5181</v>
      </c>
      <c r="G128" s="65">
        <f t="shared" si="87"/>
        <v>2959554727033.0669</v>
      </c>
      <c r="H128" s="65">
        <f t="shared" si="87"/>
        <v>2907921142572.6299</v>
      </c>
      <c r="I128" s="65">
        <f t="shared" si="87"/>
        <v>2891116229088.9663</v>
      </c>
      <c r="J128" s="65">
        <f t="shared" si="87"/>
        <v>2894627546082.5283</v>
      </c>
      <c r="K128" s="65">
        <f t="shared" si="87"/>
        <v>2922197617631.4038</v>
      </c>
      <c r="L128" s="65">
        <f t="shared" si="87"/>
        <v>2924264991980.6621</v>
      </c>
      <c r="M128" s="65">
        <f t="shared" si="87"/>
        <v>2948033801606.4507</v>
      </c>
      <c r="N128" s="65">
        <f t="shared" si="87"/>
        <v>2948989211803.9419</v>
      </c>
      <c r="O128" s="65">
        <f t="shared" si="87"/>
        <v>2896817347356.9517</v>
      </c>
      <c r="P128" s="65">
        <f t="shared" si="87"/>
        <v>2895599296777.2451</v>
      </c>
      <c r="Q128" s="65">
        <f t="shared" si="87"/>
        <v>2893589931152.8311</v>
      </c>
      <c r="R128" s="65">
        <f t="shared" si="87"/>
        <v>2891344810751.9419</v>
      </c>
      <c r="S128" s="65">
        <f t="shared" si="87"/>
        <v>2874002719786.5703</v>
      </c>
      <c r="T128" s="65">
        <f t="shared" si="87"/>
        <v>2860253467502.7148</v>
      </c>
      <c r="U128" s="65">
        <f t="shared" si="87"/>
        <v>2866343459402.4985</v>
      </c>
      <c r="V128" s="65">
        <f t="shared" si="87"/>
        <v>2873962638340.9829</v>
      </c>
      <c r="W128" s="65">
        <f t="shared" si="87"/>
        <v>2865047312156.6655</v>
      </c>
      <c r="X128" s="65">
        <f t="shared" si="87"/>
        <v>2881620748080.7139</v>
      </c>
      <c r="Y128" s="65">
        <f t="shared" si="87"/>
        <v>2901975488282.9917</v>
      </c>
      <c r="Z128" s="65">
        <f t="shared" si="87"/>
        <v>2928566982243.4839</v>
      </c>
      <c r="AA128" s="65">
        <f t="shared" si="87"/>
        <v>2966266544752.1924</v>
      </c>
      <c r="AB128" s="65">
        <f t="shared" si="87"/>
        <v>2973764644606.3213</v>
      </c>
      <c r="AC128" s="65">
        <f t="shared" si="87"/>
        <v>2980405638023.4272</v>
      </c>
      <c r="AD128" s="65">
        <f t="shared" si="87"/>
        <v>2977180744186.8232</v>
      </c>
      <c r="AE128" s="65">
        <f t="shared" si="87"/>
        <v>2969281618791.7998</v>
      </c>
      <c r="AF128" s="65">
        <f t="shared" si="87"/>
        <v>2887946621986.6016</v>
      </c>
      <c r="AG128" s="65">
        <f t="shared" si="87"/>
        <v>2872892682545.811</v>
      </c>
      <c r="AH128" s="65">
        <f t="shared" si="87"/>
        <v>2838945591259.6895</v>
      </c>
      <c r="AI128" s="65">
        <f t="shared" si="87"/>
        <v>2742599121033.9336</v>
      </c>
    </row>
    <row r="129" spans="1:35" x14ac:dyDescent="0.35">
      <c r="A129" s="51" t="s">
        <v>31</v>
      </c>
      <c r="B129" s="50">
        <v>0</v>
      </c>
      <c r="C129" s="50">
        <v>0</v>
      </c>
      <c r="D129" s="50">
        <v>0</v>
      </c>
      <c r="E129" s="50">
        <v>0</v>
      </c>
      <c r="F129" s="50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</row>
    <row r="131" spans="1:35" x14ac:dyDescent="0.35">
      <c r="B131" s="48"/>
    </row>
  </sheetData>
  <pageMargins left="0.7" right="0.7" top="0.75" bottom="0.75" header="0.3" footer="0.3"/>
  <ignoredErrors>
    <ignoredError sqref="B8:AI8 B18:AI18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44"/>
  <sheetViews>
    <sheetView zoomScale="85" zoomScaleNormal="85" workbookViewId="0">
      <selection activeCell="B3" sqref="B3"/>
    </sheetView>
  </sheetViews>
  <sheetFormatPr defaultColWidth="9.08984375" defaultRowHeight="14.5" x14ac:dyDescent="0.35"/>
  <cols>
    <col min="1" max="1" width="36.26953125" customWidth="1"/>
    <col min="2" max="34" width="13" customWidth="1"/>
    <col min="35" max="35" width="12.08984375" bestFit="1" customWidth="1"/>
  </cols>
  <sheetData>
    <row r="1" spans="1:35" x14ac:dyDescent="0.35">
      <c r="A1" s="47" t="s">
        <v>60</v>
      </c>
      <c r="B1" s="47">
        <v>2017</v>
      </c>
      <c r="C1" s="47">
        <v>2018</v>
      </c>
      <c r="D1" s="47">
        <v>2019</v>
      </c>
      <c r="E1" s="47">
        <v>2020</v>
      </c>
      <c r="F1" s="47">
        <v>2021</v>
      </c>
      <c r="G1" s="47">
        <v>2022</v>
      </c>
      <c r="H1" s="47">
        <v>2023</v>
      </c>
      <c r="I1" s="47">
        <v>2024</v>
      </c>
      <c r="J1" s="47">
        <v>2025</v>
      </c>
      <c r="K1" s="47">
        <v>2026</v>
      </c>
      <c r="L1" s="47">
        <v>2027</v>
      </c>
      <c r="M1" s="47">
        <v>2028</v>
      </c>
      <c r="N1" s="47">
        <v>2029</v>
      </c>
      <c r="O1" s="47">
        <v>2030</v>
      </c>
      <c r="P1" s="47">
        <v>2031</v>
      </c>
      <c r="Q1" s="47">
        <v>2032</v>
      </c>
      <c r="R1" s="47">
        <v>2033</v>
      </c>
      <c r="S1" s="47">
        <v>2034</v>
      </c>
      <c r="T1" s="47">
        <v>2035</v>
      </c>
      <c r="U1" s="47">
        <v>2036</v>
      </c>
      <c r="V1" s="47">
        <v>2037</v>
      </c>
      <c r="W1" s="47">
        <v>2038</v>
      </c>
      <c r="X1" s="47">
        <v>2039</v>
      </c>
      <c r="Y1" s="47">
        <v>2040</v>
      </c>
      <c r="Z1" s="47">
        <v>2041</v>
      </c>
      <c r="AA1" s="47">
        <v>2042</v>
      </c>
      <c r="AB1" s="47">
        <v>2043</v>
      </c>
      <c r="AC1" s="47">
        <v>2044</v>
      </c>
      <c r="AD1" s="47">
        <v>2045</v>
      </c>
      <c r="AE1" s="47">
        <v>2046</v>
      </c>
      <c r="AF1" s="47">
        <v>2047</v>
      </c>
      <c r="AG1" s="47">
        <v>2048</v>
      </c>
      <c r="AH1" s="47">
        <v>2049</v>
      </c>
      <c r="AI1" s="47">
        <v>2050</v>
      </c>
    </row>
    <row r="2" spans="1:35" x14ac:dyDescent="0.35">
      <c r="A2" s="47" t="s">
        <v>17</v>
      </c>
      <c r="B2">
        <f>Calculations!B55</f>
        <v>0</v>
      </c>
      <c r="C2">
        <f>Calculations!C55</f>
        <v>0</v>
      </c>
      <c r="D2">
        <f>Calculations!D55</f>
        <v>0</v>
      </c>
      <c r="E2">
        <f>Calculations!E55</f>
        <v>0</v>
      </c>
      <c r="F2">
        <f>Calculations!F55</f>
        <v>0</v>
      </c>
      <c r="G2">
        <f>Calculations!G55</f>
        <v>0</v>
      </c>
      <c r="H2">
        <f>Calculations!H55</f>
        <v>0</v>
      </c>
      <c r="I2">
        <f>Calculations!I55</f>
        <v>0</v>
      </c>
      <c r="J2">
        <f>Calculations!J55</f>
        <v>0</v>
      </c>
      <c r="K2">
        <f>Calculations!K55</f>
        <v>0</v>
      </c>
      <c r="L2">
        <f>Calculations!L55</f>
        <v>0</v>
      </c>
      <c r="M2">
        <f>Calculations!M55</f>
        <v>0</v>
      </c>
      <c r="N2">
        <f>Calculations!N55</f>
        <v>0</v>
      </c>
      <c r="O2">
        <f>Calculations!O55</f>
        <v>0</v>
      </c>
      <c r="P2">
        <f>Calculations!P55</f>
        <v>0</v>
      </c>
      <c r="Q2">
        <f>Calculations!Q55</f>
        <v>0</v>
      </c>
      <c r="R2">
        <f>Calculations!R55</f>
        <v>0</v>
      </c>
      <c r="S2">
        <f>Calculations!S55</f>
        <v>0</v>
      </c>
      <c r="T2">
        <f>Calculations!T55</f>
        <v>0</v>
      </c>
      <c r="U2">
        <f>Calculations!U55</f>
        <v>0</v>
      </c>
      <c r="V2">
        <f>Calculations!V55</f>
        <v>0</v>
      </c>
      <c r="W2">
        <f>Calculations!W55</f>
        <v>0</v>
      </c>
      <c r="X2">
        <f>Calculations!X55</f>
        <v>0</v>
      </c>
      <c r="Y2">
        <f>Calculations!Y55</f>
        <v>0</v>
      </c>
      <c r="Z2">
        <f>Calculations!Z55</f>
        <v>0</v>
      </c>
      <c r="AA2">
        <f>Calculations!AA55</f>
        <v>0</v>
      </c>
      <c r="AB2">
        <f>Calculations!AB55</f>
        <v>0</v>
      </c>
      <c r="AC2">
        <f>Calculations!AC55</f>
        <v>0</v>
      </c>
      <c r="AD2">
        <f>Calculations!AD55</f>
        <v>0</v>
      </c>
      <c r="AE2">
        <f>Calculations!AE55</f>
        <v>0</v>
      </c>
      <c r="AF2">
        <f>Calculations!AF55</f>
        <v>0</v>
      </c>
      <c r="AG2">
        <f>Calculations!AG55</f>
        <v>0</v>
      </c>
      <c r="AH2">
        <f>Calculations!AH55</f>
        <v>0</v>
      </c>
      <c r="AI2">
        <f>Calculations!AI55</f>
        <v>0</v>
      </c>
    </row>
    <row r="3" spans="1:35" x14ac:dyDescent="0.35">
      <c r="A3" s="47" t="s">
        <v>18</v>
      </c>
      <c r="B3">
        <f>Calculations!B56</f>
        <v>1769370385808722.5</v>
      </c>
      <c r="C3">
        <f>Calculations!C56</f>
        <v>1637837103797743.8</v>
      </c>
      <c r="D3">
        <f>Calculations!D56</f>
        <v>1622217478873840</v>
      </c>
      <c r="E3">
        <f>Calculations!E56</f>
        <v>1588926452354393.5</v>
      </c>
      <c r="F3">
        <f>Calculations!F56</f>
        <v>1569528137425072</v>
      </c>
      <c r="G3">
        <f>Calculations!G56</f>
        <v>1537152634160352</v>
      </c>
      <c r="H3">
        <f>Calculations!H56</f>
        <v>1502049293733137</v>
      </c>
      <c r="I3">
        <f>Calculations!I56</f>
        <v>1475945504939856.8</v>
      </c>
      <c r="J3">
        <f>Calculations!J56</f>
        <v>1459026050277868</v>
      </c>
      <c r="K3">
        <f>Calculations!K56</f>
        <v>1442314295449325.8</v>
      </c>
      <c r="L3">
        <f>Calculations!L56</f>
        <v>1435747587149315</v>
      </c>
      <c r="M3">
        <f>Calculations!M56</f>
        <v>1428982384409823.8</v>
      </c>
      <c r="N3">
        <f>Calculations!N56</f>
        <v>1424754626351211.3</v>
      </c>
      <c r="O3">
        <f>Calculations!O56</f>
        <v>1404973530210107.3</v>
      </c>
      <c r="P3">
        <f>Calculations!P56</f>
        <v>1389110576941582</v>
      </c>
      <c r="Q3">
        <f>Calculations!Q56</f>
        <v>1358108908467217.5</v>
      </c>
      <c r="R3">
        <f>Calculations!R56</f>
        <v>1313014627439862.3</v>
      </c>
      <c r="S3">
        <f>Calculations!S56</f>
        <v>1274524658626238.5</v>
      </c>
      <c r="T3">
        <f>Calculations!T56</f>
        <v>1237177508450337</v>
      </c>
      <c r="U3">
        <f>Calculations!U56</f>
        <v>1213461904625393</v>
      </c>
      <c r="V3">
        <f>Calculations!V56</f>
        <v>1183452243661473.3</v>
      </c>
      <c r="W3">
        <f>Calculations!W56</f>
        <v>1148821160672864.8</v>
      </c>
      <c r="X3">
        <f>Calculations!X56</f>
        <v>1118652997998796.6</v>
      </c>
      <c r="Y3">
        <f>Calculations!Y56</f>
        <v>1084703510260454.3</v>
      </c>
      <c r="Z3">
        <f>Calculations!Z56</f>
        <v>1053937744309541</v>
      </c>
      <c r="AA3">
        <f>Calculations!AA56</f>
        <v>1021079373673434.8</v>
      </c>
      <c r="AB3">
        <f>Calculations!AB56</f>
        <v>984229149893302</v>
      </c>
      <c r="AC3">
        <f>Calculations!AC56</f>
        <v>947448568686046.25</v>
      </c>
      <c r="AD3">
        <f>Calculations!AD56</f>
        <v>920507664839333.25</v>
      </c>
      <c r="AE3">
        <f>Calculations!AE56</f>
        <v>893370369831522.88</v>
      </c>
      <c r="AF3">
        <f>Calculations!AF56</f>
        <v>844502371301923.88</v>
      </c>
      <c r="AG3">
        <f>Calculations!AG56</f>
        <v>809559672510909.13</v>
      </c>
      <c r="AH3">
        <f>Calculations!AH56</f>
        <v>756122948323887</v>
      </c>
      <c r="AI3">
        <f>Calculations!AI56</f>
        <v>710417445494276.88</v>
      </c>
    </row>
    <row r="4" spans="1:35" x14ac:dyDescent="0.35">
      <c r="A4" s="47" t="s">
        <v>11</v>
      </c>
      <c r="B4">
        <f>Calculations!B57</f>
        <v>2643294057916052</v>
      </c>
      <c r="C4">
        <f>Calculations!C57</f>
        <v>2349065340802052</v>
      </c>
      <c r="D4">
        <f>Calculations!D57</f>
        <v>2316770982293060</v>
      </c>
      <c r="E4">
        <f>Calculations!E57</f>
        <v>2298939328559534.5</v>
      </c>
      <c r="F4">
        <f>Calculations!F57</f>
        <v>2289667275401012</v>
      </c>
      <c r="G4">
        <f>Calculations!G57</f>
        <v>2286435143435635</v>
      </c>
      <c r="H4">
        <f>Calculations!H57</f>
        <v>2293147782467713.5</v>
      </c>
      <c r="I4">
        <f>Calculations!I57</f>
        <v>2287485258821021.5</v>
      </c>
      <c r="J4">
        <f>Calculations!J57</f>
        <v>2291944353242185.5</v>
      </c>
      <c r="K4">
        <f>Calculations!K57</f>
        <v>2307784342367681.5</v>
      </c>
      <c r="L4">
        <f>Calculations!L57</f>
        <v>2338895420393821.5</v>
      </c>
      <c r="M4">
        <f>Calculations!M57</f>
        <v>2342497685047807</v>
      </c>
      <c r="N4">
        <f>Calculations!N57</f>
        <v>2370433908534909</v>
      </c>
      <c r="O4">
        <f>Calculations!O57</f>
        <v>2405197449896140</v>
      </c>
      <c r="P4">
        <f>Calculations!P57</f>
        <v>2423917533970659.5</v>
      </c>
      <c r="Q4">
        <f>Calculations!Q57</f>
        <v>2424657102049146</v>
      </c>
      <c r="R4">
        <f>Calculations!R57</f>
        <v>2427816219024862.5</v>
      </c>
      <c r="S4">
        <f>Calculations!S57</f>
        <v>2428297525084399</v>
      </c>
      <c r="T4">
        <f>Calculations!T57</f>
        <v>2424250667150684.5</v>
      </c>
      <c r="U4">
        <f>Calculations!U57</f>
        <v>2427092071846419.5</v>
      </c>
      <c r="V4">
        <f>Calculations!V57</f>
        <v>2423447501776090</v>
      </c>
      <c r="W4">
        <f>Calculations!W57</f>
        <v>2420786798985007</v>
      </c>
      <c r="X4">
        <f>Calculations!X57</f>
        <v>2417533808779331.5</v>
      </c>
      <c r="Y4">
        <f>Calculations!Y57</f>
        <v>2416155381824057.5</v>
      </c>
      <c r="Z4">
        <f>Calculations!Z57</f>
        <v>2415990143169193</v>
      </c>
      <c r="AA4">
        <f>Calculations!AA57</f>
        <v>2414022360002988.5</v>
      </c>
      <c r="AB4">
        <f>Calculations!AB57</f>
        <v>2406523332380908</v>
      </c>
      <c r="AC4">
        <f>Calculations!AC57</f>
        <v>2400446405092215</v>
      </c>
      <c r="AD4">
        <f>Calculations!AD57</f>
        <v>2395211756331166</v>
      </c>
      <c r="AE4">
        <f>Calculations!AE57</f>
        <v>2389152079432203.5</v>
      </c>
      <c r="AF4">
        <f>Calculations!AF57</f>
        <v>2375902261111284.5</v>
      </c>
      <c r="AG4">
        <f>Calculations!AG57</f>
        <v>2370836235671419</v>
      </c>
      <c r="AH4">
        <f>Calculations!AH57</f>
        <v>2364211813562123</v>
      </c>
      <c r="AI4">
        <f>Calculations!AI57</f>
        <v>2351789801503918.5</v>
      </c>
    </row>
    <row r="5" spans="1:35" x14ac:dyDescent="0.35">
      <c r="A5" s="47" t="s">
        <v>19</v>
      </c>
      <c r="B5">
        <f>Calculations!B58</f>
        <v>7734211723233765</v>
      </c>
      <c r="C5">
        <f>Calculations!C58</f>
        <v>7748051440784017</v>
      </c>
      <c r="D5">
        <f>Calculations!D58</f>
        <v>7611338766107667</v>
      </c>
      <c r="E5">
        <f>Calculations!E58</f>
        <v>7475119496425178</v>
      </c>
      <c r="F5">
        <f>Calculations!F58</f>
        <v>7438065119769475</v>
      </c>
      <c r="G5">
        <f>Calculations!G58</f>
        <v>7074219534574321</v>
      </c>
      <c r="H5">
        <f>Calculations!H58</f>
        <v>6712824667998105</v>
      </c>
      <c r="I5">
        <f>Calculations!I58</f>
        <v>6605388609337196</v>
      </c>
      <c r="J5">
        <f>Calculations!J58</f>
        <v>6623362987201407</v>
      </c>
      <c r="K5">
        <f>Calculations!K58</f>
        <v>6476381428450050</v>
      </c>
      <c r="L5">
        <f>Calculations!L58</f>
        <v>6510878820217056</v>
      </c>
      <c r="M5">
        <f>Calculations!M58</f>
        <v>6612163745001318</v>
      </c>
      <c r="N5">
        <f>Calculations!N58</f>
        <v>6495678842378020</v>
      </c>
      <c r="O5">
        <f>Calculations!O58</f>
        <v>6526122652131898</v>
      </c>
      <c r="P5">
        <f>Calculations!P58</f>
        <v>6542716984544829</v>
      </c>
      <c r="Q5">
        <f>Calculations!Q58</f>
        <v>6499745389058235</v>
      </c>
      <c r="R5">
        <f>Calculations!R58</f>
        <v>6068217979498938</v>
      </c>
      <c r="S5">
        <f>Calculations!S58</f>
        <v>5795009365094978</v>
      </c>
      <c r="T5">
        <f>Calculations!T58</f>
        <v>5276723691459205</v>
      </c>
      <c r="U5">
        <f>Calculations!U58</f>
        <v>5220764348233450</v>
      </c>
      <c r="V5">
        <f>Calculations!V58</f>
        <v>5038188414971388</v>
      </c>
      <c r="W5">
        <f>Calculations!W58</f>
        <v>4880565518406295</v>
      </c>
      <c r="X5">
        <f>Calculations!X58</f>
        <v>4947021590177233</v>
      </c>
      <c r="Y5">
        <f>Calculations!Y58</f>
        <v>5012179509190232</v>
      </c>
      <c r="Z5">
        <f>Calculations!Z58</f>
        <v>4762942343541910</v>
      </c>
      <c r="AA5">
        <f>Calculations!AA58</f>
        <v>4815909723494786</v>
      </c>
      <c r="AB5">
        <f>Calculations!AB58</f>
        <v>4703321303146827</v>
      </c>
      <c r="AC5">
        <f>Calculations!AC58</f>
        <v>4678530164015110</v>
      </c>
      <c r="AD5">
        <f>Calculations!AD58</f>
        <v>4545083150320369</v>
      </c>
      <c r="AE5">
        <f>Calculations!AE58</f>
        <v>4544367361003829</v>
      </c>
      <c r="AF5">
        <f>Calculations!AF58</f>
        <v>4390336432977168</v>
      </c>
      <c r="AG5">
        <f>Calculations!AG58</f>
        <v>4074172650177389</v>
      </c>
      <c r="AH5">
        <f>Calculations!AH58</f>
        <v>3786374692786600</v>
      </c>
      <c r="AI5">
        <f>Calculations!AI58</f>
        <v>3752786938931569</v>
      </c>
    </row>
    <row r="6" spans="1:35" x14ac:dyDescent="0.35">
      <c r="A6" s="47" t="s">
        <v>20</v>
      </c>
      <c r="B6">
        <f>Calculations!B59</f>
        <v>0</v>
      </c>
      <c r="C6">
        <f>Calculations!C59</f>
        <v>0</v>
      </c>
      <c r="D6">
        <f>Calculations!D59</f>
        <v>0</v>
      </c>
      <c r="E6">
        <f>Calculations!E59</f>
        <v>0</v>
      </c>
      <c r="F6">
        <f>Calculations!F59</f>
        <v>0</v>
      </c>
      <c r="G6">
        <f>Calculations!G59</f>
        <v>0</v>
      </c>
      <c r="H6">
        <f>Calculations!H59</f>
        <v>0</v>
      </c>
      <c r="I6">
        <f>Calculations!I59</f>
        <v>0</v>
      </c>
      <c r="J6">
        <f>Calculations!J59</f>
        <v>0</v>
      </c>
      <c r="K6">
        <f>Calculations!K59</f>
        <v>0</v>
      </c>
      <c r="L6">
        <f>Calculations!L59</f>
        <v>0</v>
      </c>
      <c r="M6">
        <f>Calculations!M59</f>
        <v>0</v>
      </c>
      <c r="N6">
        <f>Calculations!N59</f>
        <v>0</v>
      </c>
      <c r="O6">
        <f>Calculations!O59</f>
        <v>0</v>
      </c>
      <c r="P6">
        <f>Calculations!P59</f>
        <v>0</v>
      </c>
      <c r="Q6">
        <f>Calculations!Q59</f>
        <v>0</v>
      </c>
      <c r="R6">
        <f>Calculations!R59</f>
        <v>0</v>
      </c>
      <c r="S6">
        <f>Calculations!S59</f>
        <v>0</v>
      </c>
      <c r="T6">
        <f>Calculations!T59</f>
        <v>0</v>
      </c>
      <c r="U6">
        <f>Calculations!U59</f>
        <v>0</v>
      </c>
      <c r="V6">
        <f>Calculations!V59</f>
        <v>0</v>
      </c>
      <c r="W6">
        <f>Calculations!W59</f>
        <v>0</v>
      </c>
      <c r="X6">
        <f>Calculations!X59</f>
        <v>0</v>
      </c>
      <c r="Y6">
        <f>Calculations!Y59</f>
        <v>0</v>
      </c>
      <c r="Z6">
        <f>Calculations!Z59</f>
        <v>0</v>
      </c>
      <c r="AA6">
        <f>Calculations!AA59</f>
        <v>0</v>
      </c>
      <c r="AB6">
        <f>Calculations!AB59</f>
        <v>0</v>
      </c>
      <c r="AC6">
        <f>Calculations!AC59</f>
        <v>0</v>
      </c>
      <c r="AD6">
        <f>Calculations!AD59</f>
        <v>0</v>
      </c>
      <c r="AE6">
        <f>Calculations!AE59</f>
        <v>0</v>
      </c>
      <c r="AF6">
        <f>Calculations!AF59</f>
        <v>0</v>
      </c>
      <c r="AG6">
        <f>Calculations!AG59</f>
        <v>0</v>
      </c>
      <c r="AH6">
        <f>Calculations!AH59</f>
        <v>0</v>
      </c>
      <c r="AI6">
        <f>Calculations!AI59</f>
        <v>0</v>
      </c>
    </row>
    <row r="7" spans="1:35" x14ac:dyDescent="0.35">
      <c r="A7" s="47" t="s">
        <v>21</v>
      </c>
      <c r="B7">
        <f>Calculations!B60</f>
        <v>0</v>
      </c>
      <c r="C7">
        <f>Calculations!C60</f>
        <v>0</v>
      </c>
      <c r="D7">
        <f>Calculations!D60</f>
        <v>0</v>
      </c>
      <c r="E7">
        <f>Calculations!E60</f>
        <v>0</v>
      </c>
      <c r="F7">
        <f>Calculations!F60</f>
        <v>0</v>
      </c>
      <c r="G7">
        <f>Calculations!G60</f>
        <v>0</v>
      </c>
      <c r="H7">
        <f>Calculations!H60</f>
        <v>0</v>
      </c>
      <c r="I7">
        <f>Calculations!I60</f>
        <v>0</v>
      </c>
      <c r="J7">
        <f>Calculations!J60</f>
        <v>0</v>
      </c>
      <c r="K7">
        <f>Calculations!K60</f>
        <v>0</v>
      </c>
      <c r="L7">
        <f>Calculations!L60</f>
        <v>0</v>
      </c>
      <c r="M7">
        <f>Calculations!M60</f>
        <v>0</v>
      </c>
      <c r="N7">
        <f>Calculations!N60</f>
        <v>0</v>
      </c>
      <c r="O7">
        <f>Calculations!O60</f>
        <v>0</v>
      </c>
      <c r="P7">
        <f>Calculations!P60</f>
        <v>0</v>
      </c>
      <c r="Q7">
        <f>Calculations!Q60</f>
        <v>0</v>
      </c>
      <c r="R7">
        <f>Calculations!R60</f>
        <v>0</v>
      </c>
      <c r="S7">
        <f>Calculations!S60</f>
        <v>0</v>
      </c>
      <c r="T7">
        <f>Calculations!T60</f>
        <v>0</v>
      </c>
      <c r="U7">
        <f>Calculations!U60</f>
        <v>0</v>
      </c>
      <c r="V7">
        <f>Calculations!V60</f>
        <v>0</v>
      </c>
      <c r="W7">
        <f>Calculations!W60</f>
        <v>0</v>
      </c>
      <c r="X7">
        <f>Calculations!X60</f>
        <v>0</v>
      </c>
      <c r="Y7">
        <f>Calculations!Y60</f>
        <v>0</v>
      </c>
      <c r="Z7">
        <f>Calculations!Z60</f>
        <v>0</v>
      </c>
      <c r="AA7">
        <f>Calculations!AA60</f>
        <v>0</v>
      </c>
      <c r="AB7">
        <f>Calculations!AB60</f>
        <v>0</v>
      </c>
      <c r="AC7">
        <f>Calculations!AC60</f>
        <v>0</v>
      </c>
      <c r="AD7">
        <f>Calculations!AD60</f>
        <v>0</v>
      </c>
      <c r="AE7">
        <f>Calculations!AE60</f>
        <v>0</v>
      </c>
      <c r="AF7">
        <f>Calculations!AF60</f>
        <v>0</v>
      </c>
      <c r="AG7">
        <f>Calculations!AG60</f>
        <v>0</v>
      </c>
      <c r="AH7">
        <f>Calculations!AH60</f>
        <v>0</v>
      </c>
      <c r="AI7">
        <f>Calculations!AI60</f>
        <v>0</v>
      </c>
    </row>
    <row r="8" spans="1:35" x14ac:dyDescent="0.35">
      <c r="A8" s="47" t="s">
        <v>22</v>
      </c>
      <c r="B8">
        <f>Calculations!B61</f>
        <v>0</v>
      </c>
      <c r="C8">
        <f>Calculations!C61</f>
        <v>0</v>
      </c>
      <c r="D8">
        <f>Calculations!D61</f>
        <v>0</v>
      </c>
      <c r="E8">
        <f>Calculations!E61</f>
        <v>0</v>
      </c>
      <c r="F8">
        <f>Calculations!F61</f>
        <v>0</v>
      </c>
      <c r="G8">
        <f>Calculations!G61</f>
        <v>0</v>
      </c>
      <c r="H8">
        <f>Calculations!H61</f>
        <v>0</v>
      </c>
      <c r="I8">
        <f>Calculations!I61</f>
        <v>0</v>
      </c>
      <c r="J8">
        <f>Calculations!J61</f>
        <v>0</v>
      </c>
      <c r="K8">
        <f>Calculations!K61</f>
        <v>0</v>
      </c>
      <c r="L8">
        <f>Calculations!L61</f>
        <v>0</v>
      </c>
      <c r="M8">
        <f>Calculations!M61</f>
        <v>0</v>
      </c>
      <c r="N8">
        <f>Calculations!N61</f>
        <v>0</v>
      </c>
      <c r="O8">
        <f>Calculations!O61</f>
        <v>0</v>
      </c>
      <c r="P8">
        <f>Calculations!P61</f>
        <v>0</v>
      </c>
      <c r="Q8">
        <f>Calculations!Q61</f>
        <v>0</v>
      </c>
      <c r="R8">
        <f>Calculations!R61</f>
        <v>0</v>
      </c>
      <c r="S8">
        <f>Calculations!S61</f>
        <v>0</v>
      </c>
      <c r="T8">
        <f>Calculations!T61</f>
        <v>0</v>
      </c>
      <c r="U8">
        <f>Calculations!U61</f>
        <v>0</v>
      </c>
      <c r="V8">
        <f>Calculations!V61</f>
        <v>0</v>
      </c>
      <c r="W8">
        <f>Calculations!W61</f>
        <v>0</v>
      </c>
      <c r="X8">
        <f>Calculations!X61</f>
        <v>0</v>
      </c>
      <c r="Y8">
        <f>Calculations!Y61</f>
        <v>0</v>
      </c>
      <c r="Z8">
        <f>Calculations!Z61</f>
        <v>0</v>
      </c>
      <c r="AA8">
        <f>Calculations!AA61</f>
        <v>0</v>
      </c>
      <c r="AB8">
        <f>Calculations!AB61</f>
        <v>0</v>
      </c>
      <c r="AC8">
        <f>Calculations!AC61</f>
        <v>0</v>
      </c>
      <c r="AD8">
        <f>Calculations!AD61</f>
        <v>0</v>
      </c>
      <c r="AE8">
        <f>Calculations!AE61</f>
        <v>0</v>
      </c>
      <c r="AF8">
        <f>Calculations!AF61</f>
        <v>0</v>
      </c>
      <c r="AG8">
        <f>Calculations!AG61</f>
        <v>0</v>
      </c>
      <c r="AH8">
        <f>Calculations!AH61</f>
        <v>0</v>
      </c>
      <c r="AI8">
        <f>Calculations!AI61</f>
        <v>0</v>
      </c>
    </row>
    <row r="9" spans="1:35" x14ac:dyDescent="0.35">
      <c r="A9" s="47" t="s">
        <v>12</v>
      </c>
      <c r="B9">
        <f>Calculations!B62</f>
        <v>4140864933501798.5</v>
      </c>
      <c r="C9">
        <f>Calculations!C62</f>
        <v>4265455584957427.5</v>
      </c>
      <c r="D9">
        <f>Calculations!D62</f>
        <v>4263233428638738</v>
      </c>
      <c r="E9">
        <f>Calculations!E62</f>
        <v>4305233653290795</v>
      </c>
      <c r="F9">
        <f>Calculations!F62</f>
        <v>4334441282456525.5</v>
      </c>
      <c r="G9">
        <f>Calculations!G62</f>
        <v>4331392604304141</v>
      </c>
      <c r="H9">
        <f>Calculations!H62</f>
        <v>4232618089568847</v>
      </c>
      <c r="I9">
        <f>Calculations!I62</f>
        <v>4283791727637068</v>
      </c>
      <c r="J9">
        <f>Calculations!J62</f>
        <v>4310380364733710.5</v>
      </c>
      <c r="K9">
        <f>Calculations!K62</f>
        <v>4327574515119400.5</v>
      </c>
      <c r="L9">
        <f>Calculations!L62</f>
        <v>4324859107717233</v>
      </c>
      <c r="M9">
        <f>Calculations!M62</f>
        <v>4368239866192920.5</v>
      </c>
      <c r="N9">
        <f>Calculations!N62</f>
        <v>4391305794661601</v>
      </c>
      <c r="O9">
        <f>Calculations!O62</f>
        <v>4394743724556367</v>
      </c>
      <c r="P9">
        <f>Calculations!P62</f>
        <v>4458191482833976</v>
      </c>
      <c r="Q9">
        <f>Calculations!Q62</f>
        <v>4496994552316160.5</v>
      </c>
      <c r="R9">
        <f>Calculations!R62</f>
        <v>4548247841688128</v>
      </c>
      <c r="S9">
        <f>Calculations!S62</f>
        <v>4598208934259507</v>
      </c>
      <c r="T9">
        <f>Calculations!T62</f>
        <v>4637231694234909</v>
      </c>
      <c r="U9">
        <f>Calculations!U62</f>
        <v>4666308678677493</v>
      </c>
      <c r="V9">
        <f>Calculations!V62</f>
        <v>4710631941421793</v>
      </c>
      <c r="W9">
        <f>Calculations!W62</f>
        <v>4745931147314358</v>
      </c>
      <c r="X9">
        <f>Calculations!X62</f>
        <v>4780597849094002</v>
      </c>
      <c r="Y9">
        <f>Calculations!Y62</f>
        <v>4824224579687270</v>
      </c>
      <c r="Z9">
        <f>Calculations!Z62</f>
        <v>4875329233760354</v>
      </c>
      <c r="AA9">
        <f>Calculations!AA62</f>
        <v>4920098589329182</v>
      </c>
      <c r="AB9">
        <f>Calculations!AB62</f>
        <v>4968893132789076</v>
      </c>
      <c r="AC9">
        <f>Calculations!AC62</f>
        <v>5016054946185354</v>
      </c>
      <c r="AD9">
        <f>Calculations!AD62</f>
        <v>5058901953275173</v>
      </c>
      <c r="AE9">
        <f>Calculations!AE62</f>
        <v>5105787752984697</v>
      </c>
      <c r="AF9">
        <f>Calculations!AF62</f>
        <v>5185471675106441</v>
      </c>
      <c r="AG9">
        <f>Calculations!AG62</f>
        <v>5248334932038212</v>
      </c>
      <c r="AH9">
        <f>Calculations!AH62</f>
        <v>5342660857471617</v>
      </c>
      <c r="AI9">
        <f>Calculations!AI62</f>
        <v>5442367495550362</v>
      </c>
    </row>
    <row r="10" spans="1:35" x14ac:dyDescent="0.35">
      <c r="A10" s="47" t="s">
        <v>13</v>
      </c>
      <c r="B10">
        <f>Calculations!B63</f>
        <v>4199910079638187.5</v>
      </c>
      <c r="C10">
        <f>Calculations!C63</f>
        <v>4223113225650986.5</v>
      </c>
      <c r="D10">
        <f>Calculations!D63</f>
        <v>4143448276158703.5</v>
      </c>
      <c r="E10">
        <f>Calculations!E63</f>
        <v>4057959632268826</v>
      </c>
      <c r="F10">
        <f>Calculations!F63</f>
        <v>3966785278159709</v>
      </c>
      <c r="G10">
        <f>Calculations!G63</f>
        <v>3883266541509372</v>
      </c>
      <c r="H10">
        <f>Calculations!H63</f>
        <v>3800683202482901</v>
      </c>
      <c r="I10">
        <f>Calculations!I63</f>
        <v>3728521630263447.5</v>
      </c>
      <c r="J10">
        <f>Calculations!J63</f>
        <v>3670323548762415.5</v>
      </c>
      <c r="K10">
        <f>Calculations!K63</f>
        <v>3627539691332472.5</v>
      </c>
      <c r="L10">
        <f>Calculations!L63</f>
        <v>3595425068752786</v>
      </c>
      <c r="M10">
        <f>Calculations!M63</f>
        <v>3576919973371515</v>
      </c>
      <c r="N10">
        <f>Calculations!N63</f>
        <v>3564078468023684.5</v>
      </c>
      <c r="O10">
        <f>Calculations!O63</f>
        <v>3553933170880672</v>
      </c>
      <c r="P10">
        <f>Calculations!P63</f>
        <v>3545416769418257</v>
      </c>
      <c r="Q10">
        <f>Calculations!Q63</f>
        <v>3534040407035401</v>
      </c>
      <c r="R10">
        <f>Calculations!R63</f>
        <v>3518943202959254</v>
      </c>
      <c r="S10">
        <f>Calculations!S63</f>
        <v>3500458076078656.5</v>
      </c>
      <c r="T10">
        <f>Calculations!T63</f>
        <v>3478477778822635</v>
      </c>
      <c r="U10">
        <f>Calculations!U63</f>
        <v>3453257391551964.5</v>
      </c>
      <c r="V10">
        <f>Calculations!V63</f>
        <v>3425320562867446</v>
      </c>
      <c r="W10">
        <f>Calculations!W63</f>
        <v>3395130203340232.5</v>
      </c>
      <c r="X10">
        <f>Calculations!X63</f>
        <v>3363093517012057</v>
      </c>
      <c r="Y10">
        <f>Calculations!Y63</f>
        <v>3330120676200518.5</v>
      </c>
      <c r="Z10">
        <f>Calculations!Z63</f>
        <v>3298002917844436.5</v>
      </c>
      <c r="AA10">
        <f>Calculations!AA63</f>
        <v>3265380012429056.5</v>
      </c>
      <c r="AB10">
        <f>Calculations!AB63</f>
        <v>3233308297951761</v>
      </c>
      <c r="AC10">
        <f>Calculations!AC63</f>
        <v>3201241495952999.5</v>
      </c>
      <c r="AD10">
        <f>Calculations!AD63</f>
        <v>3171212588054555</v>
      </c>
      <c r="AE10">
        <f>Calculations!AE63</f>
        <v>3142660412900387.5</v>
      </c>
      <c r="AF10">
        <f>Calculations!AF63</f>
        <v>3116213956412473.5</v>
      </c>
      <c r="AG10">
        <f>Calculations!AG63</f>
        <v>3091938250115537</v>
      </c>
      <c r="AH10">
        <f>Calculations!AH63</f>
        <v>3070967759921053</v>
      </c>
      <c r="AI10">
        <f>Calculations!AI63</f>
        <v>3053045882542256.5</v>
      </c>
    </row>
    <row r="11" spans="1:35" x14ac:dyDescent="0.35">
      <c r="A11" s="47" t="s">
        <v>23</v>
      </c>
      <c r="B11">
        <f>Calculations!B64</f>
        <v>9412224478296548</v>
      </c>
      <c r="C11">
        <f>Calculations!C64</f>
        <v>9220582990788662</v>
      </c>
      <c r="D11">
        <f>Calculations!D64</f>
        <v>9209463190528728</v>
      </c>
      <c r="E11">
        <f>Calculations!E64</f>
        <v>9158040107912112</v>
      </c>
      <c r="F11">
        <f>Calculations!F64</f>
        <v>9077107509430934</v>
      </c>
      <c r="G11">
        <f>Calculations!G64</f>
        <v>8983800152455725</v>
      </c>
      <c r="H11">
        <f>Calculations!H64</f>
        <v>8914357888447645</v>
      </c>
      <c r="I11">
        <f>Calculations!I64</f>
        <v>8760711034522991</v>
      </c>
      <c r="J11">
        <f>Calculations!J64</f>
        <v>8625711446578728</v>
      </c>
      <c r="K11">
        <f>Calculations!K64</f>
        <v>8523642389570048</v>
      </c>
      <c r="L11">
        <f>Calculations!L64</f>
        <v>8397598114702251</v>
      </c>
      <c r="M11">
        <f>Calculations!M64</f>
        <v>8307464627090135</v>
      </c>
      <c r="N11">
        <f>Calculations!N64</f>
        <v>8206783420845183</v>
      </c>
      <c r="O11">
        <f>Calculations!O64</f>
        <v>8092208243332640</v>
      </c>
      <c r="P11">
        <f>Calculations!P64</f>
        <v>8016349515941894</v>
      </c>
      <c r="Q11">
        <f>Calculations!Q64</f>
        <v>7937900864740347</v>
      </c>
      <c r="R11">
        <f>Calculations!R64</f>
        <v>7836083446120184</v>
      </c>
      <c r="S11">
        <f>Calculations!S64</f>
        <v>7733413180747812</v>
      </c>
      <c r="T11">
        <f>Calculations!T64</f>
        <v>7626407886584233</v>
      </c>
      <c r="U11">
        <f>Calculations!U64</f>
        <v>7530735403552381</v>
      </c>
      <c r="V11">
        <f>Calculations!V64</f>
        <v>7425482253554654</v>
      </c>
      <c r="W11">
        <f>Calculations!W64</f>
        <v>7315910778456252</v>
      </c>
      <c r="X11">
        <f>Calculations!X64</f>
        <v>7202484892929494</v>
      </c>
      <c r="Y11">
        <f>Calculations!Y64</f>
        <v>7086268805376361</v>
      </c>
      <c r="Z11">
        <f>Calculations!Z64</f>
        <v>6971761817597871</v>
      </c>
      <c r="AA11">
        <f>Calculations!AA64</f>
        <v>6859919676055200</v>
      </c>
      <c r="AB11">
        <f>Calculations!AB64</f>
        <v>6743377591870321</v>
      </c>
      <c r="AC11">
        <f>Calculations!AC64</f>
        <v>6628378087883368</v>
      </c>
      <c r="AD11">
        <f>Calculations!AD64</f>
        <v>6514502305883849</v>
      </c>
      <c r="AE11">
        <f>Calculations!AE64</f>
        <v>6404493520726869</v>
      </c>
      <c r="AF11">
        <f>Calculations!AF64</f>
        <v>6293717903124666</v>
      </c>
      <c r="AG11">
        <f>Calculations!AG64</f>
        <v>6188608722003645</v>
      </c>
      <c r="AH11">
        <f>Calculations!AH64</f>
        <v>6079055290090300</v>
      </c>
      <c r="AI11">
        <f>Calculations!AI64</f>
        <v>5968812341106074</v>
      </c>
    </row>
    <row r="12" spans="1:35" x14ac:dyDescent="0.35">
      <c r="A12" s="47" t="s">
        <v>24</v>
      </c>
      <c r="B12">
        <f>Calculations!B65</f>
        <v>89832416705370.688</v>
      </c>
      <c r="C12">
        <f>Calculations!C65</f>
        <v>93958199230713.25</v>
      </c>
      <c r="D12">
        <f>Calculations!D65</f>
        <v>93382956786822.344</v>
      </c>
      <c r="E12">
        <f>Calculations!E65</f>
        <v>92856974298666.609</v>
      </c>
      <c r="F12">
        <f>Calculations!F65</f>
        <v>92267124079381.797</v>
      </c>
      <c r="G12">
        <f>Calculations!G65</f>
        <v>91831698736520.266</v>
      </c>
      <c r="H12">
        <f>Calculations!H65</f>
        <v>91450795218588.422</v>
      </c>
      <c r="I12">
        <f>Calculations!I65</f>
        <v>91439042672533.125</v>
      </c>
      <c r="J12">
        <f>Calculations!J65</f>
        <v>91816534843716.234</v>
      </c>
      <c r="K12">
        <f>Calculations!K65</f>
        <v>92601349837934.922</v>
      </c>
      <c r="L12">
        <f>Calculations!L65</f>
        <v>93720698010040.719</v>
      </c>
      <c r="M12">
        <f>Calculations!M65</f>
        <v>95248436078403.422</v>
      </c>
      <c r="N12">
        <f>Calculations!N65</f>
        <v>97043894884060.563</v>
      </c>
      <c r="O12">
        <f>Calculations!O65</f>
        <v>99065453324284.938</v>
      </c>
      <c r="P12">
        <f>Calculations!P65</f>
        <v>100362227281235.42</v>
      </c>
      <c r="Q12">
        <f>Calculations!Q65</f>
        <v>101667396099067.61</v>
      </c>
      <c r="R12">
        <f>Calculations!R65</f>
        <v>102967087551942.72</v>
      </c>
      <c r="S12">
        <f>Calculations!S65</f>
        <v>104261874027995.11</v>
      </c>
      <c r="T12">
        <f>Calculations!T65</f>
        <v>105578430512609.25</v>
      </c>
      <c r="U12">
        <f>Calculations!U65</f>
        <v>106917988886416.5</v>
      </c>
      <c r="V12">
        <f>Calculations!V65</f>
        <v>108314418147991.88</v>
      </c>
      <c r="W12">
        <f>Calculations!W65</f>
        <v>109790042638653.63</v>
      </c>
      <c r="X12">
        <f>Calculations!X65</f>
        <v>111350683770838.06</v>
      </c>
      <c r="Y12">
        <f>Calculations!Y65</f>
        <v>113035980997748.41</v>
      </c>
      <c r="Z12">
        <f>Calculations!Z65</f>
        <v>114885508215643.95</v>
      </c>
      <c r="AA12">
        <f>Calculations!AA65</f>
        <v>116847042459966.08</v>
      </c>
      <c r="AB12">
        <f>Calculations!AB65</f>
        <v>118951747442330.97</v>
      </c>
      <c r="AC12">
        <f>Calculations!AC65</f>
        <v>121171807910335.42</v>
      </c>
      <c r="AD12">
        <f>Calculations!AD65</f>
        <v>123572431855090.17</v>
      </c>
      <c r="AE12">
        <f>Calculations!AE65</f>
        <v>126103726113455.98</v>
      </c>
      <c r="AF12">
        <f>Calculations!AF65</f>
        <v>128783147609839.05</v>
      </c>
      <c r="AG12">
        <f>Calculations!AG65</f>
        <v>131611794839309.66</v>
      </c>
      <c r="AH12">
        <f>Calculations!AH65</f>
        <v>134624676203365.67</v>
      </c>
      <c r="AI12">
        <f>Calculations!AI65</f>
        <v>137817283399423.23</v>
      </c>
    </row>
    <row r="13" spans="1:35" x14ac:dyDescent="0.35">
      <c r="A13" s="47" t="s">
        <v>25</v>
      </c>
      <c r="B13">
        <f>Calculations!B66</f>
        <v>452615205928812.31</v>
      </c>
      <c r="C13">
        <f>Calculations!C66</f>
        <v>476273165778062.19</v>
      </c>
      <c r="D13">
        <f>Calculations!D66</f>
        <v>489625078626086.5</v>
      </c>
      <c r="E13">
        <f>Calculations!E66</f>
        <v>500220104951457.25</v>
      </c>
      <c r="F13">
        <f>Calculations!F66</f>
        <v>505729589111333.38</v>
      </c>
      <c r="G13">
        <f>Calculations!G66</f>
        <v>510153373180589.31</v>
      </c>
      <c r="H13">
        <f>Calculations!H66</f>
        <v>509815519595743.56</v>
      </c>
      <c r="I13">
        <f>Calculations!I66</f>
        <v>507691412398087.56</v>
      </c>
      <c r="J13">
        <f>Calculations!J66</f>
        <v>505889808234656</v>
      </c>
      <c r="K13">
        <f>Calculations!K66</f>
        <v>504950184499664.63</v>
      </c>
      <c r="L13">
        <f>Calculations!L66</f>
        <v>503965406833629.69</v>
      </c>
      <c r="M13">
        <f>Calculations!M66</f>
        <v>503940635001357.63</v>
      </c>
      <c r="N13">
        <f>Calculations!N66</f>
        <v>504371415782618.44</v>
      </c>
      <c r="O13">
        <f>Calculations!O66</f>
        <v>504799149120477.44</v>
      </c>
      <c r="P13">
        <f>Calculations!P66</f>
        <v>504032548334335.75</v>
      </c>
      <c r="Q13">
        <f>Calculations!Q66</f>
        <v>503040296115207.69</v>
      </c>
      <c r="R13">
        <f>Calculations!R66</f>
        <v>501255455044293.94</v>
      </c>
      <c r="S13">
        <f>Calculations!S66</f>
        <v>499201822963266.81</v>
      </c>
      <c r="T13">
        <f>Calculations!T66</f>
        <v>496723409654604.19</v>
      </c>
      <c r="U13">
        <f>Calculations!U66</f>
        <v>493967064200355.13</v>
      </c>
      <c r="V13">
        <f>Calculations!V66</f>
        <v>490704322592484.13</v>
      </c>
      <c r="W13">
        <f>Calculations!W66</f>
        <v>487028696054332</v>
      </c>
      <c r="X13">
        <f>Calculations!X66</f>
        <v>482947649997071.75</v>
      </c>
      <c r="Y13">
        <f>Calculations!Y66</f>
        <v>478596696507670.5</v>
      </c>
      <c r="Z13">
        <f>Calculations!Z66</f>
        <v>474253426813353.75</v>
      </c>
      <c r="AA13">
        <f>Calculations!AA66</f>
        <v>469788162488223.31</v>
      </c>
      <c r="AB13">
        <f>Calculations!AB66</f>
        <v>465150373674816.31</v>
      </c>
      <c r="AC13">
        <f>Calculations!AC66</f>
        <v>460463209214575.81</v>
      </c>
      <c r="AD13">
        <f>Calculations!AD66</f>
        <v>455733569754616.69</v>
      </c>
      <c r="AE13">
        <f>Calculations!AE66</f>
        <v>450999326772164.31</v>
      </c>
      <c r="AF13">
        <f>Calculations!AF66</f>
        <v>446200417969125.75</v>
      </c>
      <c r="AG13">
        <f>Calculations!AG66</f>
        <v>441355385969045.38</v>
      </c>
      <c r="AH13">
        <f>Calculations!AH66</f>
        <v>436339706411899</v>
      </c>
      <c r="AI13">
        <f>Calculations!AI66</f>
        <v>431307388118868.75</v>
      </c>
    </row>
    <row r="14" spans="1:35" x14ac:dyDescent="0.35">
      <c r="A14" s="47" t="s">
        <v>14</v>
      </c>
      <c r="B14">
        <f>Calculations!B67</f>
        <v>1242913561157512.5</v>
      </c>
      <c r="C14">
        <f>Calculations!C67</f>
        <v>1367647033488099</v>
      </c>
      <c r="D14">
        <f>Calculations!D67</f>
        <v>1408990312818198.3</v>
      </c>
      <c r="E14">
        <f>Calculations!E67</f>
        <v>1444687373653257.5</v>
      </c>
      <c r="F14">
        <f>Calculations!F67</f>
        <v>1479793289047147.8</v>
      </c>
      <c r="G14">
        <f>Calculations!G67</f>
        <v>1509994982761981</v>
      </c>
      <c r="H14">
        <f>Calculations!H67</f>
        <v>1535966416690228.3</v>
      </c>
      <c r="I14">
        <f>Calculations!I67</f>
        <v>1555170640761008.8</v>
      </c>
      <c r="J14">
        <f>Calculations!J67</f>
        <v>1574402642082520.3</v>
      </c>
      <c r="K14">
        <f>Calculations!K67</f>
        <v>1594212584599955.8</v>
      </c>
      <c r="L14">
        <f>Calculations!L67</f>
        <v>1615917480421472.8</v>
      </c>
      <c r="M14">
        <f>Calculations!M67</f>
        <v>1640855081465673.5</v>
      </c>
      <c r="N14">
        <f>Calculations!N67</f>
        <v>1663223693383434</v>
      </c>
      <c r="O14">
        <f>Calculations!O67</f>
        <v>1684643882507096.5</v>
      </c>
      <c r="P14">
        <f>Calculations!P67</f>
        <v>1707923956863220.8</v>
      </c>
      <c r="Q14">
        <f>Calculations!Q67</f>
        <v>1727580236561329.5</v>
      </c>
      <c r="R14">
        <f>Calculations!R67</f>
        <v>1745371346582250</v>
      </c>
      <c r="S14">
        <f>Calculations!S67</f>
        <v>1760206944276313.3</v>
      </c>
      <c r="T14">
        <f>Calculations!T67</f>
        <v>1773957454527627.8</v>
      </c>
      <c r="U14">
        <f>Calculations!U67</f>
        <v>1788911521264021.5</v>
      </c>
      <c r="V14">
        <f>Calculations!V67</f>
        <v>1800476934653787.5</v>
      </c>
      <c r="W14">
        <f>Calculations!W67</f>
        <v>1814347290283692.3</v>
      </c>
      <c r="X14">
        <f>Calculations!X67</f>
        <v>1824780503220962.3</v>
      </c>
      <c r="Y14">
        <f>Calculations!Y67</f>
        <v>1835634730479923.8</v>
      </c>
      <c r="Z14">
        <f>Calculations!Z67</f>
        <v>1847890306736033.8</v>
      </c>
      <c r="AA14">
        <f>Calculations!AA67</f>
        <v>1858789071115107.8</v>
      </c>
      <c r="AB14">
        <f>Calculations!AB67</f>
        <v>1868316021013415</v>
      </c>
      <c r="AC14">
        <f>Calculations!AC67</f>
        <v>1875068501571386</v>
      </c>
      <c r="AD14">
        <f>Calculations!AD67</f>
        <v>1884468293235922.3</v>
      </c>
      <c r="AE14">
        <f>Calculations!AE67</f>
        <v>1890540546496253.3</v>
      </c>
      <c r="AF14">
        <f>Calculations!AF67</f>
        <v>1886749939088334</v>
      </c>
      <c r="AG14">
        <f>Calculations!AG67</f>
        <v>1887870104036839</v>
      </c>
      <c r="AH14">
        <f>Calculations!AH67</f>
        <v>1877134044598157.8</v>
      </c>
      <c r="AI14">
        <f>Calculations!AI67</f>
        <v>1861578920765489.5</v>
      </c>
    </row>
    <row r="15" spans="1:35" x14ac:dyDescent="0.35">
      <c r="A15" s="47" t="s">
        <v>367</v>
      </c>
      <c r="B15">
        <f>Calculations!B68</f>
        <v>0</v>
      </c>
      <c r="C15">
        <f>Calculations!C68</f>
        <v>0</v>
      </c>
      <c r="D15">
        <f>Calculations!D68</f>
        <v>0</v>
      </c>
      <c r="E15">
        <f>Calculations!E68</f>
        <v>0</v>
      </c>
      <c r="F15">
        <f>Calculations!F68</f>
        <v>0</v>
      </c>
      <c r="G15">
        <f>Calculations!G68</f>
        <v>0</v>
      </c>
      <c r="H15">
        <f>Calculations!H68</f>
        <v>0</v>
      </c>
      <c r="I15">
        <f>Calculations!I68</f>
        <v>0</v>
      </c>
      <c r="J15">
        <f>Calculations!J68</f>
        <v>0</v>
      </c>
      <c r="K15">
        <f>Calculations!K68</f>
        <v>0</v>
      </c>
      <c r="L15">
        <f>Calculations!L68</f>
        <v>0</v>
      </c>
      <c r="M15">
        <f>Calculations!M68</f>
        <v>0</v>
      </c>
      <c r="N15">
        <f>Calculations!N68</f>
        <v>0</v>
      </c>
      <c r="O15">
        <f>Calculations!O68</f>
        <v>0</v>
      </c>
      <c r="P15">
        <f>Calculations!P68</f>
        <v>0</v>
      </c>
      <c r="Q15">
        <f>Calculations!Q68</f>
        <v>0</v>
      </c>
      <c r="R15">
        <f>Calculations!R68</f>
        <v>0</v>
      </c>
      <c r="S15">
        <f>Calculations!S68</f>
        <v>0</v>
      </c>
      <c r="T15">
        <f>Calculations!T68</f>
        <v>0</v>
      </c>
      <c r="U15">
        <f>Calculations!U68</f>
        <v>0</v>
      </c>
      <c r="V15">
        <f>Calculations!V68</f>
        <v>0</v>
      </c>
      <c r="W15">
        <f>Calculations!W68</f>
        <v>0</v>
      </c>
      <c r="X15">
        <f>Calculations!X68</f>
        <v>0</v>
      </c>
      <c r="Y15">
        <f>Calculations!Y68</f>
        <v>0</v>
      </c>
      <c r="Z15">
        <f>Calculations!Z68</f>
        <v>0</v>
      </c>
      <c r="AA15">
        <f>Calculations!AA68</f>
        <v>0</v>
      </c>
      <c r="AB15">
        <f>Calculations!AB68</f>
        <v>0</v>
      </c>
      <c r="AC15">
        <f>Calculations!AC68</f>
        <v>0</v>
      </c>
      <c r="AD15">
        <f>Calculations!AD68</f>
        <v>0</v>
      </c>
      <c r="AE15">
        <f>Calculations!AE68</f>
        <v>0</v>
      </c>
      <c r="AF15">
        <f>Calculations!AF68</f>
        <v>0</v>
      </c>
      <c r="AG15">
        <f>Calculations!AG68</f>
        <v>0</v>
      </c>
      <c r="AH15">
        <f>Calculations!AH68</f>
        <v>0</v>
      </c>
      <c r="AI15">
        <f>Calculations!AI68</f>
        <v>0</v>
      </c>
    </row>
    <row r="16" spans="1:35" x14ac:dyDescent="0.35">
      <c r="A16" s="47" t="s">
        <v>27</v>
      </c>
      <c r="B16">
        <f>Calculations!B69</f>
        <v>0</v>
      </c>
      <c r="C16">
        <f>Calculations!C69</f>
        <v>0</v>
      </c>
      <c r="D16">
        <f>Calculations!D69</f>
        <v>0</v>
      </c>
      <c r="E16">
        <f>Calculations!E69</f>
        <v>0</v>
      </c>
      <c r="F16">
        <f>Calculations!F69</f>
        <v>0</v>
      </c>
      <c r="G16">
        <f>Calculations!G69</f>
        <v>0</v>
      </c>
      <c r="H16">
        <f>Calculations!H69</f>
        <v>0</v>
      </c>
      <c r="I16">
        <f>Calculations!I69</f>
        <v>0</v>
      </c>
      <c r="J16">
        <f>Calculations!J69</f>
        <v>0</v>
      </c>
      <c r="K16">
        <f>Calculations!K69</f>
        <v>0</v>
      </c>
      <c r="L16">
        <f>Calculations!L69</f>
        <v>0</v>
      </c>
      <c r="M16">
        <f>Calculations!M69</f>
        <v>0</v>
      </c>
      <c r="N16">
        <f>Calculations!N69</f>
        <v>0</v>
      </c>
      <c r="O16">
        <f>Calculations!O69</f>
        <v>0</v>
      </c>
      <c r="P16">
        <f>Calculations!P69</f>
        <v>0</v>
      </c>
      <c r="Q16">
        <f>Calculations!Q69</f>
        <v>0</v>
      </c>
      <c r="R16">
        <f>Calculations!R69</f>
        <v>0</v>
      </c>
      <c r="S16">
        <f>Calculations!S69</f>
        <v>0</v>
      </c>
      <c r="T16">
        <f>Calculations!T69</f>
        <v>0</v>
      </c>
      <c r="U16">
        <f>Calculations!U69</f>
        <v>0</v>
      </c>
      <c r="V16">
        <f>Calculations!V69</f>
        <v>0</v>
      </c>
      <c r="W16">
        <f>Calculations!W69</f>
        <v>0</v>
      </c>
      <c r="X16">
        <f>Calculations!X69</f>
        <v>0</v>
      </c>
      <c r="Y16">
        <f>Calculations!Y69</f>
        <v>0</v>
      </c>
      <c r="Z16">
        <f>Calculations!Z69</f>
        <v>0</v>
      </c>
      <c r="AA16">
        <f>Calculations!AA69</f>
        <v>0</v>
      </c>
      <c r="AB16">
        <f>Calculations!AB69</f>
        <v>0</v>
      </c>
      <c r="AC16">
        <f>Calculations!AC69</f>
        <v>0</v>
      </c>
      <c r="AD16">
        <f>Calculations!AD69</f>
        <v>0</v>
      </c>
      <c r="AE16">
        <f>Calculations!AE69</f>
        <v>0</v>
      </c>
      <c r="AF16">
        <f>Calculations!AF69</f>
        <v>0</v>
      </c>
      <c r="AG16">
        <f>Calculations!AG69</f>
        <v>0</v>
      </c>
      <c r="AH16">
        <f>Calculations!AH69</f>
        <v>0</v>
      </c>
      <c r="AI16">
        <f>Calculations!AI69</f>
        <v>0</v>
      </c>
    </row>
    <row r="17" spans="1:35" x14ac:dyDescent="0.35">
      <c r="A17" s="47" t="s">
        <v>28</v>
      </c>
      <c r="B17">
        <f>Calculations!B70</f>
        <v>3160571929646474.5</v>
      </c>
      <c r="C17">
        <f>Calculations!C70</f>
        <v>3082731931132596</v>
      </c>
      <c r="D17">
        <f>Calculations!D70</f>
        <v>3053494659201991</v>
      </c>
      <c r="E17">
        <f>Calculations!E70</f>
        <v>3008659538502640</v>
      </c>
      <c r="F17">
        <f>Calculations!F70</f>
        <v>3007289213108207.5</v>
      </c>
      <c r="G17">
        <f>Calculations!G70</f>
        <v>2869784989541282</v>
      </c>
      <c r="H17">
        <f>Calculations!H70</f>
        <v>2734972468593144.5</v>
      </c>
      <c r="I17">
        <f>Calculations!I70</f>
        <v>2568990120347209.5</v>
      </c>
      <c r="J17">
        <f>Calculations!J70</f>
        <v>2454305725134915</v>
      </c>
      <c r="K17">
        <f>Calculations!K70</f>
        <v>2234265534388346.8</v>
      </c>
      <c r="L17">
        <f>Calculations!L70</f>
        <v>2079007557521418</v>
      </c>
      <c r="M17">
        <f>Calculations!M70</f>
        <v>1997299682554845.8</v>
      </c>
      <c r="N17">
        <f>Calculations!N70</f>
        <v>1934292005956545.3</v>
      </c>
      <c r="O17">
        <f>Calculations!O70</f>
        <v>1859406383668380</v>
      </c>
      <c r="P17">
        <f>Calculations!P70</f>
        <v>1817219542797526.3</v>
      </c>
      <c r="Q17">
        <f>Calculations!Q70</f>
        <v>1726030100630770</v>
      </c>
      <c r="R17">
        <f>Calculations!R70</f>
        <v>1607914099995340.8</v>
      </c>
      <c r="S17">
        <f>Calculations!S70</f>
        <v>1501001353666602</v>
      </c>
      <c r="T17">
        <f>Calculations!T70</f>
        <v>1426856782566744.3</v>
      </c>
      <c r="U17">
        <f>Calculations!U70</f>
        <v>1379650179145054.8</v>
      </c>
      <c r="V17">
        <f>Calculations!V70</f>
        <v>1289906192946716.8</v>
      </c>
      <c r="W17">
        <f>Calculations!W70</f>
        <v>1247306870757712.5</v>
      </c>
      <c r="X17">
        <f>Calculations!X70</f>
        <v>1180555178648676.3</v>
      </c>
      <c r="Y17">
        <f>Calculations!Y70</f>
        <v>1121389140856667.4</v>
      </c>
      <c r="Z17">
        <f>Calculations!Z70</f>
        <v>1055508167429666</v>
      </c>
      <c r="AA17">
        <f>Calculations!AA70</f>
        <v>963879302279907.25</v>
      </c>
      <c r="AB17">
        <f>Calculations!AB70</f>
        <v>895467939666863</v>
      </c>
      <c r="AC17">
        <f>Calculations!AC70</f>
        <v>804635598253536.38</v>
      </c>
      <c r="AD17">
        <f>Calculations!AD70</f>
        <v>766647391212765.88</v>
      </c>
      <c r="AE17">
        <f>Calculations!AE70</f>
        <v>735474832706474.38</v>
      </c>
      <c r="AF17">
        <f>Calculations!AF70</f>
        <v>613105657342446.13</v>
      </c>
      <c r="AG17">
        <f>Calculations!AG70</f>
        <v>563619868374328.63</v>
      </c>
      <c r="AH17">
        <f>Calculations!AH70</f>
        <v>528010039070109.13</v>
      </c>
      <c r="AI17">
        <f>Calculations!AI70</f>
        <v>447800613207901</v>
      </c>
    </row>
    <row r="18" spans="1:35" x14ac:dyDescent="0.35">
      <c r="A18" s="47" t="s">
        <v>15</v>
      </c>
      <c r="B18">
        <f>Calculations!B71</f>
        <v>875407792588829.88</v>
      </c>
      <c r="C18">
        <f>Calculations!C71</f>
        <v>848761383367757.5</v>
      </c>
      <c r="D18">
        <f>Calculations!D71</f>
        <v>838191156650725.5</v>
      </c>
      <c r="E18">
        <f>Calculations!E71</f>
        <v>844513091026156.38</v>
      </c>
      <c r="F18">
        <f>Calculations!F71</f>
        <v>671144611005985.88</v>
      </c>
      <c r="G18">
        <f>Calculations!G71</f>
        <v>469163933915121.69</v>
      </c>
      <c r="H18">
        <f>Calculations!H71</f>
        <v>268582634766060.47</v>
      </c>
      <c r="I18">
        <f>Calculations!I71</f>
        <v>267617419316095.91</v>
      </c>
      <c r="J18">
        <f>Calculations!J71</f>
        <v>267659638022564.09</v>
      </c>
      <c r="K18">
        <f>Calculations!K71</f>
        <v>268146724364543.53</v>
      </c>
      <c r="L18">
        <f>Calculations!L71</f>
        <v>268749155067668.06</v>
      </c>
      <c r="M18">
        <f>Calculations!M71</f>
        <v>269373036558984.16</v>
      </c>
      <c r="N18">
        <f>Calculations!N71</f>
        <v>172576548296939.63</v>
      </c>
      <c r="O18">
        <f>Calculations!O71</f>
        <v>172263528044334.59</v>
      </c>
      <c r="P18">
        <f>Calculations!P71</f>
        <v>77897377775415.328</v>
      </c>
      <c r="Q18">
        <f>Calculations!Q71</f>
        <v>76989476326248.875</v>
      </c>
      <c r="R18">
        <f>Calculations!R71</f>
        <v>76208857974871.922</v>
      </c>
      <c r="S18">
        <f>Calculations!S71</f>
        <v>75096862390010.734</v>
      </c>
      <c r="T18">
        <f>Calculations!T71</f>
        <v>74290810741862.781</v>
      </c>
      <c r="U18">
        <f>Calculations!U71</f>
        <v>73800468299994.578</v>
      </c>
      <c r="V18">
        <f>Calculations!V71</f>
        <v>73014864816727.828</v>
      </c>
      <c r="W18">
        <f>Calculations!W71</f>
        <v>72410450404434.531</v>
      </c>
      <c r="X18">
        <f>Calculations!X71</f>
        <v>71966259320662.188</v>
      </c>
      <c r="Y18">
        <f>Calculations!Y71</f>
        <v>71601793973722.297</v>
      </c>
      <c r="Z18">
        <f>Calculations!Z71</f>
        <v>41802826083015.375</v>
      </c>
      <c r="AA18">
        <f>Calculations!AA71</f>
        <v>25165459442809.473</v>
      </c>
      <c r="AB18">
        <f>Calculations!AB71</f>
        <v>12046465168227.49</v>
      </c>
      <c r="AC18">
        <f>Calculations!AC71</f>
        <v>11400362487786.84</v>
      </c>
      <c r="AD18">
        <f>Calculations!AD71</f>
        <v>10679762159261.898</v>
      </c>
      <c r="AE18">
        <f>Calculations!AE71</f>
        <v>9715234433144.6172</v>
      </c>
      <c r="AF18">
        <f>Calculations!AF71</f>
        <v>8782637113271.8516</v>
      </c>
      <c r="AG18">
        <f>Calculations!AG71</f>
        <v>7976544962377.3691</v>
      </c>
      <c r="AH18">
        <f>Calculations!AH71</f>
        <v>3618529493375.5146</v>
      </c>
      <c r="AI18">
        <f>Calculations!AI71</f>
        <v>3287294387691.4399</v>
      </c>
    </row>
    <row r="19" spans="1:35" x14ac:dyDescent="0.35">
      <c r="A19" s="47" t="s">
        <v>29</v>
      </c>
      <c r="B19">
        <f>Calculations!B72</f>
        <v>2803104386991329.5</v>
      </c>
      <c r="C19">
        <f>Calculations!C72</f>
        <v>2753063284552163</v>
      </c>
      <c r="D19">
        <f>Calculations!D72</f>
        <v>2686694138903953</v>
      </c>
      <c r="E19">
        <f>Calculations!E72</f>
        <v>2635620424227872.5</v>
      </c>
      <c r="F19">
        <f>Calculations!F72</f>
        <v>2610879086749742</v>
      </c>
      <c r="G19">
        <f>Calculations!G72</f>
        <v>2553451923060197.5</v>
      </c>
      <c r="H19">
        <f>Calculations!H72</f>
        <v>2441175959211775.5</v>
      </c>
      <c r="I19">
        <f>Calculations!I72</f>
        <v>2394476300689224</v>
      </c>
      <c r="J19">
        <f>Calculations!J72</f>
        <v>2313933730837180</v>
      </c>
      <c r="K19">
        <f>Calculations!K72</f>
        <v>2233958979648068.3</v>
      </c>
      <c r="L19">
        <f>Calculations!L72</f>
        <v>2121658572824395</v>
      </c>
      <c r="M19">
        <f>Calculations!M72</f>
        <v>2056123474355978</v>
      </c>
      <c r="N19">
        <f>Calculations!N72</f>
        <v>2015165874623781.8</v>
      </c>
      <c r="O19">
        <f>Calculations!O72</f>
        <v>1896968525163933.3</v>
      </c>
      <c r="P19">
        <f>Calculations!P72</f>
        <v>1828232711741104.8</v>
      </c>
      <c r="Q19">
        <f>Calculations!Q72</f>
        <v>1732210187431955.8</v>
      </c>
      <c r="R19">
        <f>Calculations!R72</f>
        <v>1637658848685340</v>
      </c>
      <c r="S19">
        <f>Calculations!S72</f>
        <v>1541783164360958.8</v>
      </c>
      <c r="T19">
        <f>Calculations!T72</f>
        <v>1466859995252020.8</v>
      </c>
      <c r="U19">
        <f>Calculations!U72</f>
        <v>1449271931332890.3</v>
      </c>
      <c r="V19">
        <f>Calculations!V72</f>
        <v>1379260548400316.5</v>
      </c>
      <c r="W19">
        <f>Calculations!W72</f>
        <v>1340202154613485.8</v>
      </c>
      <c r="X19">
        <f>Calculations!X72</f>
        <v>1301572736105444</v>
      </c>
      <c r="Y19">
        <f>Calculations!Y72</f>
        <v>1269144843427410.5</v>
      </c>
      <c r="Z19">
        <f>Calculations!Z72</f>
        <v>1228393902970931.8</v>
      </c>
      <c r="AA19">
        <f>Calculations!AA72</f>
        <v>1194617065150107</v>
      </c>
      <c r="AB19">
        <f>Calculations!AB72</f>
        <v>1147128902131077.5</v>
      </c>
      <c r="AC19">
        <f>Calculations!AC72</f>
        <v>1119585366048582</v>
      </c>
      <c r="AD19">
        <f>Calculations!AD72</f>
        <v>1076908054243739.5</v>
      </c>
      <c r="AE19">
        <f>Calculations!AE72</f>
        <v>1049543677489172</v>
      </c>
      <c r="AF19">
        <f>Calculations!AF72</f>
        <v>1005720412380607.6</v>
      </c>
      <c r="AG19">
        <f>Calculations!AG72</f>
        <v>984169649199036.38</v>
      </c>
      <c r="AH19">
        <f>Calculations!AH72</f>
        <v>969078967616242.5</v>
      </c>
      <c r="AI19">
        <f>Calculations!AI72</f>
        <v>942864509504091.13</v>
      </c>
    </row>
    <row r="20" spans="1:35" x14ac:dyDescent="0.35">
      <c r="A20" s="47" t="s">
        <v>16</v>
      </c>
      <c r="B20">
        <f>Calculations!B73</f>
        <v>629592926621341</v>
      </c>
      <c r="C20">
        <f>Calculations!C73</f>
        <v>608110293314568.13</v>
      </c>
      <c r="D20">
        <f>Calculations!D73</f>
        <v>604171127839727.5</v>
      </c>
      <c r="E20">
        <f>Calculations!E73</f>
        <v>594188473476707.13</v>
      </c>
      <c r="F20">
        <f>Calculations!F73</f>
        <v>581220790532799.88</v>
      </c>
      <c r="G20">
        <f>Calculations!G73</f>
        <v>568229207249956.25</v>
      </c>
      <c r="H20">
        <f>Calculations!H73</f>
        <v>538379637896322.81</v>
      </c>
      <c r="I20">
        <f>Calculations!I73</f>
        <v>532368816866008.13</v>
      </c>
      <c r="J20">
        <f>Calculations!J73</f>
        <v>525992178091957.75</v>
      </c>
      <c r="K20">
        <f>Calculations!K73</f>
        <v>522223142256855.44</v>
      </c>
      <c r="L20">
        <f>Calculations!L73</f>
        <v>505790153148975.94</v>
      </c>
      <c r="M20">
        <f>Calculations!M73</f>
        <v>508498374898906.38</v>
      </c>
      <c r="N20">
        <f>Calculations!N73</f>
        <v>505547936970557</v>
      </c>
      <c r="O20">
        <f>Calculations!O73</f>
        <v>503462842176468.5</v>
      </c>
      <c r="P20">
        <f>Calculations!P73</f>
        <v>505533481319376.31</v>
      </c>
      <c r="Q20">
        <f>Calculations!Q73</f>
        <v>502628077252840.13</v>
      </c>
      <c r="R20">
        <f>Calculations!R73</f>
        <v>498631580756354.63</v>
      </c>
      <c r="S20">
        <f>Calculations!S73</f>
        <v>494168722620030.81</v>
      </c>
      <c r="T20">
        <f>Calculations!T73</f>
        <v>489075709852739.31</v>
      </c>
      <c r="U20">
        <f>Calculations!U73</f>
        <v>484549670043842.44</v>
      </c>
      <c r="V20">
        <f>Calculations!V73</f>
        <v>479051270454990.94</v>
      </c>
      <c r="W20">
        <f>Calculations!W73</f>
        <v>473652043997486.06</v>
      </c>
      <c r="X20">
        <f>Calculations!X73</f>
        <v>467714145058037.63</v>
      </c>
      <c r="Y20">
        <f>Calculations!Y73</f>
        <v>461744094308203.81</v>
      </c>
      <c r="Z20">
        <f>Calculations!Z73</f>
        <v>456433305564789</v>
      </c>
      <c r="AA20">
        <f>Calculations!AA73</f>
        <v>450219088271061.81</v>
      </c>
      <c r="AB20">
        <f>Calculations!AB73</f>
        <v>443579032886316.31</v>
      </c>
      <c r="AC20">
        <f>Calculations!AC73</f>
        <v>437033397249630.5</v>
      </c>
      <c r="AD20">
        <f>Calculations!AD73</f>
        <v>430645041147866.88</v>
      </c>
      <c r="AE20">
        <f>Calculations!AE73</f>
        <v>424858551489748.56</v>
      </c>
      <c r="AF20">
        <f>Calculations!AF73</f>
        <v>418533647788166.56</v>
      </c>
      <c r="AG20">
        <f>Calculations!AG73</f>
        <v>413229320615694.25</v>
      </c>
      <c r="AH20">
        <f>Calculations!AH73</f>
        <v>407535918575814.81</v>
      </c>
      <c r="AI20">
        <f>Calculations!AI73</f>
        <v>401689294821173.5</v>
      </c>
    </row>
    <row r="21" spans="1:35" x14ac:dyDescent="0.35">
      <c r="A21" s="47" t="s">
        <v>30</v>
      </c>
      <c r="B21">
        <f>Calculations!B74</f>
        <v>888479093947666.13</v>
      </c>
      <c r="C21">
        <f>Calculations!C74</f>
        <v>885448161516876.88</v>
      </c>
      <c r="D21">
        <f>Calculations!D74</f>
        <v>870126604749384.5</v>
      </c>
      <c r="E21">
        <f>Calculations!E74</f>
        <v>860013454810452.25</v>
      </c>
      <c r="F21">
        <f>Calculations!F74</f>
        <v>865140280995282.38</v>
      </c>
      <c r="G21">
        <f>Calculations!G74</f>
        <v>857570698390853.88</v>
      </c>
      <c r="H21">
        <f>Calculations!H74</f>
        <v>842609174388035.5</v>
      </c>
      <c r="I21">
        <f>Calculations!I74</f>
        <v>837739725189834.5</v>
      </c>
      <c r="J21">
        <f>Calculations!J74</f>
        <v>838757176409416.88</v>
      </c>
      <c r="K21">
        <f>Calculations!K74</f>
        <v>846745974621828.13</v>
      </c>
      <c r="L21">
        <f>Calculations!L74</f>
        <v>847345024082997</v>
      </c>
      <c r="M21">
        <f>Calculations!M74</f>
        <v>854232355641532.13</v>
      </c>
      <c r="N21">
        <f>Calculations!N74</f>
        <v>854509198567539.88</v>
      </c>
      <c r="O21">
        <f>Calculations!O74</f>
        <v>839391700715080.5</v>
      </c>
      <c r="P21">
        <f>Calculations!P74</f>
        <v>839038754213779.75</v>
      </c>
      <c r="Q21">
        <f>Calculations!Q74</f>
        <v>838456513559092.25</v>
      </c>
      <c r="R21">
        <f>Calculations!R74</f>
        <v>837805959794170.88</v>
      </c>
      <c r="S21">
        <f>Calculations!S74</f>
        <v>832780856211903.13</v>
      </c>
      <c r="T21">
        <f>Calculations!T74</f>
        <v>828796825852296.13</v>
      </c>
      <c r="U21">
        <f>Calculations!U74</f>
        <v>830561482730909.63</v>
      </c>
      <c r="V21">
        <f>Calculations!V74</f>
        <v>832769242075164.5</v>
      </c>
      <c r="W21">
        <f>Calculations!W74</f>
        <v>830185906672567.75</v>
      </c>
      <c r="X21">
        <f>Calculations!X74</f>
        <v>834988282141519</v>
      </c>
      <c r="Y21">
        <f>Calculations!Y74</f>
        <v>840886341268923.88</v>
      </c>
      <c r="Z21">
        <f>Calculations!Z74</f>
        <v>848591583492917.63</v>
      </c>
      <c r="AA21">
        <f>Calculations!AA74</f>
        <v>859515537645315.88</v>
      </c>
      <c r="AB21">
        <f>Calculations!AB74</f>
        <v>861688212700038</v>
      </c>
      <c r="AC21">
        <f>Calculations!AC74</f>
        <v>863612529662551.5</v>
      </c>
      <c r="AD21">
        <f>Calculations!AD74</f>
        <v>862678073396400.5</v>
      </c>
      <c r="AE21">
        <f>Calculations!AE74</f>
        <v>860389195809575.88</v>
      </c>
      <c r="AF21">
        <f>Calculations!AF74</f>
        <v>836821288996858.75</v>
      </c>
      <c r="AG21">
        <f>Calculations!AG74</f>
        <v>832459208025065.25</v>
      </c>
      <c r="AH21">
        <f>Calculations!AH74</f>
        <v>822622582766318.38</v>
      </c>
      <c r="AI21">
        <f>Calculations!AI74</f>
        <v>794704900081050</v>
      </c>
    </row>
    <row r="22" spans="1:35" x14ac:dyDescent="0.35">
      <c r="A22" s="47" t="s">
        <v>31</v>
      </c>
      <c r="B22" s="77">
        <f>Calculations!B75</f>
        <v>1092197052.5324829</v>
      </c>
      <c r="C22" s="77">
        <f>Calculations!C75</f>
        <v>2060073770.1024163</v>
      </c>
      <c r="D22" s="77">
        <f>Calculations!D75</f>
        <v>4020808125.6050892</v>
      </c>
      <c r="E22" s="77">
        <f>Calculations!E75</f>
        <v>9968570822.3393593</v>
      </c>
      <c r="F22" s="77">
        <f>Calculations!F75</f>
        <v>13381341398.533669</v>
      </c>
      <c r="G22" s="77">
        <f>Calculations!G75</f>
        <v>14285870906.748632</v>
      </c>
      <c r="H22" s="77">
        <f>Calculations!H75</f>
        <v>15031245758.292931</v>
      </c>
      <c r="I22" s="77">
        <f>Calculations!I75</f>
        <v>15610716656.655367</v>
      </c>
      <c r="J22" s="77">
        <f>Calculations!J75</f>
        <v>15963309684.171541</v>
      </c>
      <c r="K22" s="77">
        <f>Calculations!K75</f>
        <v>16101475233.625071</v>
      </c>
      <c r="L22" s="77">
        <f>Calculations!L75</f>
        <v>16053365070.036526</v>
      </c>
      <c r="M22" s="77">
        <f>Calculations!M75</f>
        <v>15974444855.419291</v>
      </c>
      <c r="N22" s="77">
        <f>Calculations!N75</f>
        <v>20618873314.92585</v>
      </c>
      <c r="O22" s="77">
        <f>Calculations!O75</f>
        <v>200903561603.54245</v>
      </c>
      <c r="P22" s="77">
        <f>Calculations!P75</f>
        <v>774464665268.56433</v>
      </c>
      <c r="Q22" s="77">
        <f>Calculations!Q75</f>
        <v>1837301684220.7883</v>
      </c>
      <c r="R22" s="77">
        <f>Calculations!R75</f>
        <v>3491830559057.5815</v>
      </c>
      <c r="S22" s="77">
        <f>Calculations!S75</f>
        <v>5811370217063.2979</v>
      </c>
      <c r="T22" s="77">
        <f>Calculations!T75</f>
        <v>8871105020317.502</v>
      </c>
      <c r="U22" s="77">
        <f>Calculations!U75</f>
        <v>12695539277452.775</v>
      </c>
      <c r="V22" s="77">
        <f>Calculations!V75</f>
        <v>17337645933585.781</v>
      </c>
      <c r="W22" s="77">
        <f>Calculations!W75</f>
        <v>22704006976711.82</v>
      </c>
      <c r="X22" s="77">
        <f>Calculations!X75</f>
        <v>28832269612776.281</v>
      </c>
      <c r="Y22" s="77">
        <f>Calculations!Y75</f>
        <v>35764594058032.5</v>
      </c>
      <c r="Z22" s="77">
        <f>Calculations!Z75</f>
        <v>43553567366595.117</v>
      </c>
      <c r="AA22" s="77">
        <f>Calculations!AA75</f>
        <v>52191062818279.75</v>
      </c>
      <c r="AB22" s="77">
        <f>Calculations!AB75</f>
        <v>61577450050107.711</v>
      </c>
      <c r="AC22" s="77">
        <f>Calculations!AC75</f>
        <v>71787996342949.078</v>
      </c>
      <c r="AD22" s="77">
        <f>Calculations!AD75</f>
        <v>82728702082868.531</v>
      </c>
      <c r="AE22" s="77">
        <f>Calculations!AE75</f>
        <v>94402228604854.047</v>
      </c>
      <c r="AF22" s="77">
        <f>Calculations!AF75</f>
        <v>107036524167940.53</v>
      </c>
      <c r="AG22" s="77">
        <f>Calculations!AG75</f>
        <v>120184049379001.03</v>
      </c>
      <c r="AH22" s="77">
        <f>Calculations!AH75</f>
        <v>135815071406919.03</v>
      </c>
      <c r="AI22" s="77">
        <f>Calculations!AI75</f>
        <v>150389857986969.38</v>
      </c>
    </row>
    <row r="24" spans="1:35" x14ac:dyDescent="0.35">
      <c r="A24" s="47"/>
    </row>
    <row r="25" spans="1:35" x14ac:dyDescent="0.35">
      <c r="A25" s="47"/>
      <c r="B25" s="48"/>
      <c r="C25" s="48"/>
    </row>
    <row r="26" spans="1:35" x14ac:dyDescent="0.35">
      <c r="A26" s="47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</row>
    <row r="27" spans="1:35" x14ac:dyDescent="0.35">
      <c r="A27" s="47"/>
      <c r="B27" s="48"/>
    </row>
    <row r="28" spans="1:35" x14ac:dyDescent="0.35">
      <c r="A28" s="47"/>
      <c r="B28" s="48"/>
    </row>
    <row r="29" spans="1:35" x14ac:dyDescent="0.35">
      <c r="A29" s="47"/>
      <c r="AI29" s="71"/>
    </row>
    <row r="30" spans="1:35" x14ac:dyDescent="0.35">
      <c r="A30" s="47"/>
      <c r="AI30" s="69"/>
    </row>
    <row r="31" spans="1:35" x14ac:dyDescent="0.35">
      <c r="A31" s="47"/>
      <c r="B31" s="48"/>
    </row>
    <row r="32" spans="1:35" x14ac:dyDescent="0.35">
      <c r="A32" s="47"/>
    </row>
    <row r="33" spans="1:2" x14ac:dyDescent="0.35">
      <c r="A33" s="47"/>
    </row>
    <row r="34" spans="1:2" x14ac:dyDescent="0.35">
      <c r="A34" s="47"/>
    </row>
    <row r="35" spans="1:2" x14ac:dyDescent="0.35">
      <c r="A35" s="47"/>
    </row>
    <row r="36" spans="1:2" x14ac:dyDescent="0.35">
      <c r="A36" s="47"/>
    </row>
    <row r="37" spans="1:2" x14ac:dyDescent="0.35">
      <c r="A37" s="47"/>
    </row>
    <row r="38" spans="1:2" x14ac:dyDescent="0.35">
      <c r="A38" s="47"/>
    </row>
    <row r="39" spans="1:2" x14ac:dyDescent="0.35">
      <c r="A39" s="47"/>
      <c r="B39" s="48"/>
    </row>
    <row r="40" spans="1:2" x14ac:dyDescent="0.35">
      <c r="A40" s="47"/>
    </row>
    <row r="41" spans="1:2" x14ac:dyDescent="0.35">
      <c r="A41" s="47"/>
    </row>
    <row r="42" spans="1:2" x14ac:dyDescent="0.35">
      <c r="A42" s="47"/>
      <c r="B42" s="69"/>
    </row>
    <row r="43" spans="1:2" x14ac:dyDescent="0.35">
      <c r="A43" s="47"/>
      <c r="B43" s="69"/>
    </row>
    <row r="44" spans="1:2" x14ac:dyDescent="0.35">
      <c r="A44" s="47"/>
      <c r="B44" s="6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22"/>
  <sheetViews>
    <sheetView zoomScale="85" zoomScaleNormal="85" workbookViewId="0">
      <selection activeCell="C17" sqref="C17:C21"/>
    </sheetView>
  </sheetViews>
  <sheetFormatPr defaultColWidth="9.08984375" defaultRowHeight="14.5" x14ac:dyDescent="0.35"/>
  <cols>
    <col min="1" max="1" width="36.26953125" customWidth="1"/>
    <col min="2" max="35" width="13" customWidth="1"/>
  </cols>
  <sheetData>
    <row r="1" spans="1:35" x14ac:dyDescent="0.35">
      <c r="A1" s="47" t="s">
        <v>60</v>
      </c>
      <c r="B1" s="47">
        <v>2017</v>
      </c>
      <c r="C1" s="47">
        <v>2018</v>
      </c>
      <c r="D1" s="47">
        <v>2019</v>
      </c>
      <c r="E1" s="47">
        <v>2020</v>
      </c>
      <c r="F1" s="47">
        <v>2021</v>
      </c>
      <c r="G1" s="47">
        <v>2022</v>
      </c>
      <c r="H1" s="47">
        <v>2023</v>
      </c>
      <c r="I1" s="47">
        <v>2024</v>
      </c>
      <c r="J1" s="47">
        <v>2025</v>
      </c>
      <c r="K1" s="47">
        <v>2026</v>
      </c>
      <c r="L1" s="47">
        <v>2027</v>
      </c>
      <c r="M1" s="47">
        <v>2028</v>
      </c>
      <c r="N1" s="47">
        <v>2029</v>
      </c>
      <c r="O1" s="47">
        <v>2030</v>
      </c>
      <c r="P1" s="47">
        <v>2031</v>
      </c>
      <c r="Q1" s="47">
        <v>2032</v>
      </c>
      <c r="R1" s="47">
        <v>2033</v>
      </c>
      <c r="S1" s="47">
        <v>2034</v>
      </c>
      <c r="T1" s="47">
        <v>2035</v>
      </c>
      <c r="U1" s="47">
        <v>2036</v>
      </c>
      <c r="V1" s="47">
        <v>2037</v>
      </c>
      <c r="W1" s="47">
        <v>2038</v>
      </c>
      <c r="X1" s="47">
        <v>2039</v>
      </c>
      <c r="Y1" s="47">
        <v>2040</v>
      </c>
      <c r="Z1" s="47">
        <v>2041</v>
      </c>
      <c r="AA1" s="47">
        <v>2042</v>
      </c>
      <c r="AB1" s="47">
        <v>2043</v>
      </c>
      <c r="AC1" s="47">
        <v>2044</v>
      </c>
      <c r="AD1" s="47">
        <v>2045</v>
      </c>
      <c r="AE1" s="47">
        <v>2046</v>
      </c>
      <c r="AF1" s="47">
        <v>2047</v>
      </c>
      <c r="AG1" s="47">
        <v>2048</v>
      </c>
      <c r="AH1" s="47">
        <v>2049</v>
      </c>
      <c r="AI1" s="47">
        <v>2050</v>
      </c>
    </row>
    <row r="2" spans="1:35" x14ac:dyDescent="0.35">
      <c r="A2" s="47" t="s">
        <v>17</v>
      </c>
      <c r="B2">
        <f>Calculations!B82</f>
        <v>0</v>
      </c>
      <c r="C2">
        <f>Calculations!C82</f>
        <v>0</v>
      </c>
      <c r="D2">
        <f>Calculations!D82</f>
        <v>0</v>
      </c>
      <c r="E2">
        <f>Calculations!E82</f>
        <v>0</v>
      </c>
      <c r="F2">
        <f>Calculations!F82</f>
        <v>0</v>
      </c>
      <c r="G2">
        <f>Calculations!G82</f>
        <v>0</v>
      </c>
      <c r="H2">
        <f>Calculations!H82</f>
        <v>0</v>
      </c>
      <c r="I2">
        <f>Calculations!I82</f>
        <v>0</v>
      </c>
      <c r="J2">
        <f>Calculations!J82</f>
        <v>0</v>
      </c>
      <c r="K2">
        <f>Calculations!K82</f>
        <v>0</v>
      </c>
      <c r="L2">
        <f>Calculations!L82</f>
        <v>0</v>
      </c>
      <c r="M2">
        <f>Calculations!M82</f>
        <v>0</v>
      </c>
      <c r="N2">
        <f>Calculations!N82</f>
        <v>0</v>
      </c>
      <c r="O2">
        <f>Calculations!O82</f>
        <v>0</v>
      </c>
      <c r="P2">
        <f>Calculations!P82</f>
        <v>0</v>
      </c>
      <c r="Q2">
        <f>Calculations!Q82</f>
        <v>0</v>
      </c>
      <c r="R2">
        <f>Calculations!R82</f>
        <v>0</v>
      </c>
      <c r="S2">
        <f>Calculations!S82</f>
        <v>0</v>
      </c>
      <c r="T2">
        <f>Calculations!T82</f>
        <v>0</v>
      </c>
      <c r="U2">
        <f>Calculations!U82</f>
        <v>0</v>
      </c>
      <c r="V2">
        <f>Calculations!V82</f>
        <v>0</v>
      </c>
      <c r="W2">
        <f>Calculations!W82</f>
        <v>0</v>
      </c>
      <c r="X2">
        <f>Calculations!X82</f>
        <v>0</v>
      </c>
      <c r="Y2">
        <f>Calculations!Y82</f>
        <v>0</v>
      </c>
      <c r="Z2">
        <f>Calculations!Z82</f>
        <v>0</v>
      </c>
      <c r="AA2">
        <f>Calculations!AA82</f>
        <v>0</v>
      </c>
      <c r="AB2">
        <f>Calculations!AB82</f>
        <v>0</v>
      </c>
      <c r="AC2">
        <f>Calculations!AC82</f>
        <v>0</v>
      </c>
      <c r="AD2">
        <f>Calculations!AD82</f>
        <v>0</v>
      </c>
      <c r="AE2">
        <f>Calculations!AE82</f>
        <v>0</v>
      </c>
      <c r="AF2">
        <f>Calculations!AF82</f>
        <v>0</v>
      </c>
      <c r="AG2">
        <f>Calculations!AG82</f>
        <v>0</v>
      </c>
      <c r="AH2">
        <f>Calculations!AH82</f>
        <v>0</v>
      </c>
      <c r="AI2">
        <f>Calculations!AI82</f>
        <v>0</v>
      </c>
    </row>
    <row r="3" spans="1:35" x14ac:dyDescent="0.35">
      <c r="A3" s="47" t="s">
        <v>18</v>
      </c>
      <c r="B3">
        <f>Calculations!B83</f>
        <v>4295333689440445.5</v>
      </c>
      <c r="C3">
        <f>Calculations!C83</f>
        <v>4128668602882859</v>
      </c>
      <c r="D3">
        <f>Calculations!D83</f>
        <v>4089294568149737</v>
      </c>
      <c r="E3">
        <f>Calculations!E83</f>
        <v>4005374368985930</v>
      </c>
      <c r="F3">
        <f>Calculations!F83</f>
        <v>3956474992111504.5</v>
      </c>
      <c r="G3">
        <f>Calculations!G83</f>
        <v>3874862648904943.5</v>
      </c>
      <c r="H3">
        <f>Calculations!H83</f>
        <v>3786373959069981</v>
      </c>
      <c r="I3">
        <f>Calculations!I83</f>
        <v>3720571387521687</v>
      </c>
      <c r="J3">
        <f>Calculations!J83</f>
        <v>3677920734975792</v>
      </c>
      <c r="K3">
        <f>Calculations!K83</f>
        <v>3635793653290018.5</v>
      </c>
      <c r="L3">
        <f>Calculations!L83</f>
        <v>3619240259598009</v>
      </c>
      <c r="M3">
        <f>Calculations!M83</f>
        <v>3602186500052625</v>
      </c>
      <c r="N3">
        <f>Calculations!N83</f>
        <v>3591529144741340</v>
      </c>
      <c r="O3">
        <f>Calculations!O83</f>
        <v>3541664850924201</v>
      </c>
      <c r="P3">
        <f>Calculations!P83</f>
        <v>3501677432787869.5</v>
      </c>
      <c r="Q3">
        <f>Calculations!Q83</f>
        <v>3423528259728899.5</v>
      </c>
      <c r="R3">
        <f>Calculations!R83</f>
        <v>3309854352955440</v>
      </c>
      <c r="S3">
        <f>Calculations!S83</f>
        <v>3212828632022466.5</v>
      </c>
      <c r="T3">
        <f>Calculations!T83</f>
        <v>3118683734473829</v>
      </c>
      <c r="U3">
        <f>Calculations!U83</f>
        <v>3058901312471411</v>
      </c>
      <c r="V3">
        <f>Calculations!V83</f>
        <v>2983252797293924</v>
      </c>
      <c r="W3">
        <f>Calculations!W83</f>
        <v>2895954576556732</v>
      </c>
      <c r="X3">
        <f>Calculations!X83</f>
        <v>2819906509413622</v>
      </c>
      <c r="Y3">
        <f>Calculations!Y83</f>
        <v>2734326457658634</v>
      </c>
      <c r="Z3">
        <f>Calculations!Z83</f>
        <v>2656771948952826</v>
      </c>
      <c r="AA3">
        <f>Calculations!AA83</f>
        <v>2573942391072732.5</v>
      </c>
      <c r="AB3">
        <f>Calculations!AB83</f>
        <v>2481050148262101</v>
      </c>
      <c r="AC3">
        <f>Calculations!AC83</f>
        <v>2388333460824708.5</v>
      </c>
      <c r="AD3">
        <f>Calculations!AD83</f>
        <v>2320420685135786.5</v>
      </c>
      <c r="AE3">
        <f>Calculations!AE83</f>
        <v>2252012845548979.5</v>
      </c>
      <c r="AF3">
        <f>Calculations!AF83</f>
        <v>2128826131347030</v>
      </c>
      <c r="AG3">
        <f>Calculations!AG83</f>
        <v>2040742387814821.8</v>
      </c>
      <c r="AH3">
        <f>Calculations!AH83</f>
        <v>1906038805339922.5</v>
      </c>
      <c r="AI3">
        <f>Calculations!AI83</f>
        <v>1790824127351477.3</v>
      </c>
    </row>
    <row r="4" spans="1:35" x14ac:dyDescent="0.35">
      <c r="A4" s="47" t="s">
        <v>11</v>
      </c>
      <c r="B4">
        <f>Calculations!B84</f>
        <v>1.395989482492806E+16</v>
      </c>
      <c r="C4">
        <f>Calculations!C84</f>
        <v>1.3091493628228578E+16</v>
      </c>
      <c r="D4">
        <f>Calculations!D84</f>
        <v>1.291151507194719E+16</v>
      </c>
      <c r="E4">
        <f>Calculations!E84</f>
        <v>1.2812138108191246E+16</v>
      </c>
      <c r="F4">
        <f>Calculations!F84</f>
        <v>1.2760464354065722E+16</v>
      </c>
      <c r="G4">
        <f>Calculations!G84</f>
        <v>1.2742451472816586E+16</v>
      </c>
      <c r="H4">
        <f>Calculations!H84</f>
        <v>1.2779861445877212E+16</v>
      </c>
      <c r="I4">
        <f>Calculations!I84</f>
        <v>1.2748303834025064E+16</v>
      </c>
      <c r="J4">
        <f>Calculations!J84</f>
        <v>1.2773154656685622E+16</v>
      </c>
      <c r="K4">
        <f>Calculations!K84</f>
        <v>1.286143194429689E+16</v>
      </c>
      <c r="L4">
        <f>Calculations!L84</f>
        <v>1.303481600163753E+16</v>
      </c>
      <c r="M4">
        <f>Calculations!M84</f>
        <v>1.3054891656386556E+16</v>
      </c>
      <c r="N4">
        <f>Calculations!N84</f>
        <v>1.3210582043293074E+16</v>
      </c>
      <c r="O4">
        <f>Calculations!O84</f>
        <v>1.3404321515891068E+16</v>
      </c>
      <c r="P4">
        <f>Calculations!P84</f>
        <v>1.3508649759607692E+16</v>
      </c>
      <c r="Q4">
        <f>Calculations!Q84</f>
        <v>1.3512771420516384E+16</v>
      </c>
      <c r="R4">
        <f>Calculations!R84</f>
        <v>1.3530377384488548E+16</v>
      </c>
      <c r="S4">
        <f>Calculations!S84</f>
        <v>1.3533059734401172E+16</v>
      </c>
      <c r="T4">
        <f>Calculations!T84</f>
        <v>1.351050633244451E+16</v>
      </c>
      <c r="U4">
        <f>Calculations!U84</f>
        <v>1.3526341665256808E+16</v>
      </c>
      <c r="V4">
        <f>Calculations!V84</f>
        <v>1.3506030239676344E+16</v>
      </c>
      <c r="W4">
        <f>Calculations!W84</f>
        <v>1.3491201970308502E+16</v>
      </c>
      <c r="X4">
        <f>Calculations!X84</f>
        <v>1.347307284473222E+16</v>
      </c>
      <c r="Y4">
        <f>Calculations!Y84</f>
        <v>1.34653907818332E+16</v>
      </c>
      <c r="Z4">
        <f>Calculations!Z84</f>
        <v>1.3464469896083568E+16</v>
      </c>
      <c r="AA4">
        <f>Calculations!AA84</f>
        <v>1.3453503312764388E+16</v>
      </c>
      <c r="AB4">
        <f>Calculations!AB84</f>
        <v>1.3411710745045154E+16</v>
      </c>
      <c r="AC4">
        <f>Calculations!AC84</f>
        <v>1.3377843634796118E+16</v>
      </c>
      <c r="AD4">
        <f>Calculations!AD84</f>
        <v>1.334867059745613E+16</v>
      </c>
      <c r="AE4">
        <f>Calculations!AE84</f>
        <v>1.3314899624748828E+16</v>
      </c>
      <c r="AF4">
        <f>Calculations!AF84</f>
        <v>1.324105752716619E+16</v>
      </c>
      <c r="AG4">
        <f>Calculations!AG84</f>
        <v>1.3212824238540936E+16</v>
      </c>
      <c r="AH4">
        <f>Calculations!AH84</f>
        <v>1.3175905904117366E+16</v>
      </c>
      <c r="AI4">
        <f>Calculations!AI84</f>
        <v>1.3106677224571892E+16</v>
      </c>
    </row>
    <row r="5" spans="1:35" x14ac:dyDescent="0.35">
      <c r="A5" s="47" t="s">
        <v>19</v>
      </c>
      <c r="B5">
        <f>Calculations!B85</f>
        <v>8804296582606409</v>
      </c>
      <c r="C5">
        <f>Calculations!C85</f>
        <v>7896311820186260</v>
      </c>
      <c r="D5">
        <f>Calculations!D85</f>
        <v>7756983123511151</v>
      </c>
      <c r="E5">
        <f>Calculations!E85</f>
        <v>7618157273224574</v>
      </c>
      <c r="F5">
        <f>Calculations!F85</f>
        <v>7580393854304054</v>
      </c>
      <c r="G5">
        <f>Calculations!G85</f>
        <v>7209586017384432</v>
      </c>
      <c r="H5">
        <f>Calculations!H85</f>
        <v>6841275794032114</v>
      </c>
      <c r="I5">
        <f>Calculations!I85</f>
        <v>6731783926766902</v>
      </c>
      <c r="J5">
        <f>Calculations!J85</f>
        <v>6750102247634336</v>
      </c>
      <c r="K5">
        <f>Calculations!K85</f>
        <v>6600308169911963</v>
      </c>
      <c r="L5">
        <f>Calculations!L85</f>
        <v>6635465675570939</v>
      </c>
      <c r="M5">
        <f>Calculations!M85</f>
        <v>6738688705889349</v>
      </c>
      <c r="N5">
        <f>Calculations!N85</f>
        <v>6619974843379871</v>
      </c>
      <c r="O5">
        <f>Calculations!O85</f>
        <v>6651001200993563</v>
      </c>
      <c r="P5">
        <f>Calculations!P85</f>
        <v>6667913068987959</v>
      </c>
      <c r="Q5">
        <f>Calculations!Q85</f>
        <v>6624119204173515</v>
      </c>
      <c r="R5">
        <f>Calculations!R85</f>
        <v>6184334438819320</v>
      </c>
      <c r="S5">
        <f>Calculations!S85</f>
        <v>5905897927680669</v>
      </c>
      <c r="T5">
        <f>Calculations!T85</f>
        <v>5377694763021603</v>
      </c>
      <c r="U5">
        <f>Calculations!U85</f>
        <v>5320664627542963</v>
      </c>
      <c r="V5">
        <f>Calculations!V85</f>
        <v>5134595070452765</v>
      </c>
      <c r="W5">
        <f>Calculations!W85</f>
        <v>4973956030974086</v>
      </c>
      <c r="X5">
        <f>Calculations!X85</f>
        <v>5041683751815716</v>
      </c>
      <c r="Y5">
        <f>Calculations!Y85</f>
        <v>5108088479509292</v>
      </c>
      <c r="Z5">
        <f>Calculations!Z85</f>
        <v>4854082115176298</v>
      </c>
      <c r="AA5">
        <f>Calculations!AA85</f>
        <v>4908063035618390</v>
      </c>
      <c r="AB5">
        <f>Calculations!AB85</f>
        <v>4793320215284232</v>
      </c>
      <c r="AC5">
        <f>Calculations!AC85</f>
        <v>4768054693177444</v>
      </c>
      <c r="AD5">
        <f>Calculations!AD85</f>
        <v>4632054146503258</v>
      </c>
      <c r="AE5">
        <f>Calculations!AE85</f>
        <v>4631324660427416</v>
      </c>
      <c r="AF5">
        <f>Calculations!AF85</f>
        <v>4474346322461179</v>
      </c>
      <c r="AG5">
        <f>Calculations!AG85</f>
        <v>4152132687934241</v>
      </c>
      <c r="AH5">
        <f>Calculations!AH85</f>
        <v>3858827664066150.5</v>
      </c>
      <c r="AI5">
        <f>Calculations!AI85</f>
        <v>3824597202406728.5</v>
      </c>
    </row>
    <row r="6" spans="1:35" x14ac:dyDescent="0.35">
      <c r="A6" s="47" t="s">
        <v>20</v>
      </c>
      <c r="B6">
        <f>Calculations!B86</f>
        <v>0</v>
      </c>
      <c r="C6">
        <f>Calculations!C86</f>
        <v>0</v>
      </c>
      <c r="D6">
        <f>Calculations!D86</f>
        <v>0</v>
      </c>
      <c r="E6">
        <f>Calculations!E86</f>
        <v>0</v>
      </c>
      <c r="F6">
        <f>Calculations!F86</f>
        <v>0</v>
      </c>
      <c r="G6">
        <f>Calculations!G86</f>
        <v>0</v>
      </c>
      <c r="H6">
        <f>Calculations!H86</f>
        <v>0</v>
      </c>
      <c r="I6">
        <f>Calculations!I86</f>
        <v>0</v>
      </c>
      <c r="J6">
        <f>Calculations!J86</f>
        <v>0</v>
      </c>
      <c r="K6">
        <f>Calculations!K86</f>
        <v>0</v>
      </c>
      <c r="L6">
        <f>Calculations!L86</f>
        <v>0</v>
      </c>
      <c r="M6">
        <f>Calculations!M86</f>
        <v>0</v>
      </c>
      <c r="N6">
        <f>Calculations!N86</f>
        <v>0</v>
      </c>
      <c r="O6">
        <f>Calculations!O86</f>
        <v>0</v>
      </c>
      <c r="P6">
        <f>Calculations!P86</f>
        <v>0</v>
      </c>
      <c r="Q6">
        <f>Calculations!Q86</f>
        <v>0</v>
      </c>
      <c r="R6">
        <f>Calculations!R86</f>
        <v>0</v>
      </c>
      <c r="S6">
        <f>Calculations!S86</f>
        <v>0</v>
      </c>
      <c r="T6">
        <f>Calculations!T86</f>
        <v>0</v>
      </c>
      <c r="U6">
        <f>Calculations!U86</f>
        <v>0</v>
      </c>
      <c r="V6">
        <f>Calculations!V86</f>
        <v>0</v>
      </c>
      <c r="W6">
        <f>Calculations!W86</f>
        <v>0</v>
      </c>
      <c r="X6">
        <f>Calculations!X86</f>
        <v>0</v>
      </c>
      <c r="Y6">
        <f>Calculations!Y86</f>
        <v>0</v>
      </c>
      <c r="Z6">
        <f>Calculations!Z86</f>
        <v>0</v>
      </c>
      <c r="AA6">
        <f>Calculations!AA86</f>
        <v>0</v>
      </c>
      <c r="AB6">
        <f>Calculations!AB86</f>
        <v>0</v>
      </c>
      <c r="AC6">
        <f>Calculations!AC86</f>
        <v>0</v>
      </c>
      <c r="AD6">
        <f>Calculations!AD86</f>
        <v>0</v>
      </c>
      <c r="AE6">
        <f>Calculations!AE86</f>
        <v>0</v>
      </c>
      <c r="AF6">
        <f>Calculations!AF86</f>
        <v>0</v>
      </c>
      <c r="AG6">
        <f>Calculations!AG86</f>
        <v>0</v>
      </c>
      <c r="AH6">
        <f>Calculations!AH86</f>
        <v>0</v>
      </c>
      <c r="AI6">
        <f>Calculations!AI86</f>
        <v>0</v>
      </c>
    </row>
    <row r="7" spans="1:35" x14ac:dyDescent="0.35">
      <c r="A7" s="47" t="s">
        <v>21</v>
      </c>
      <c r="B7">
        <f>Calculations!B87</f>
        <v>0</v>
      </c>
      <c r="C7">
        <f>Calculations!C87</f>
        <v>0</v>
      </c>
      <c r="D7">
        <f>Calculations!D87</f>
        <v>0</v>
      </c>
      <c r="E7">
        <f>Calculations!E87</f>
        <v>0</v>
      </c>
      <c r="F7">
        <f>Calculations!F87</f>
        <v>0</v>
      </c>
      <c r="G7">
        <f>Calculations!G87</f>
        <v>0</v>
      </c>
      <c r="H7">
        <f>Calculations!H87</f>
        <v>0</v>
      </c>
      <c r="I7">
        <f>Calculations!I87</f>
        <v>0</v>
      </c>
      <c r="J7">
        <f>Calculations!J87</f>
        <v>0</v>
      </c>
      <c r="K7">
        <f>Calculations!K87</f>
        <v>0</v>
      </c>
      <c r="L7">
        <f>Calculations!L87</f>
        <v>0</v>
      </c>
      <c r="M7">
        <f>Calculations!M87</f>
        <v>0</v>
      </c>
      <c r="N7">
        <f>Calculations!N87</f>
        <v>0</v>
      </c>
      <c r="O7">
        <f>Calculations!O87</f>
        <v>0</v>
      </c>
      <c r="P7">
        <f>Calculations!P87</f>
        <v>0</v>
      </c>
      <c r="Q7">
        <f>Calculations!Q87</f>
        <v>0</v>
      </c>
      <c r="R7">
        <f>Calculations!R87</f>
        <v>0</v>
      </c>
      <c r="S7">
        <f>Calculations!S87</f>
        <v>0</v>
      </c>
      <c r="T7">
        <f>Calculations!T87</f>
        <v>0</v>
      </c>
      <c r="U7">
        <f>Calculations!U87</f>
        <v>0</v>
      </c>
      <c r="V7">
        <f>Calculations!V87</f>
        <v>0</v>
      </c>
      <c r="W7">
        <f>Calculations!W87</f>
        <v>0</v>
      </c>
      <c r="X7">
        <f>Calculations!X87</f>
        <v>0</v>
      </c>
      <c r="Y7">
        <f>Calculations!Y87</f>
        <v>0</v>
      </c>
      <c r="Z7">
        <f>Calculations!Z87</f>
        <v>0</v>
      </c>
      <c r="AA7">
        <f>Calculations!AA87</f>
        <v>0</v>
      </c>
      <c r="AB7">
        <f>Calculations!AB87</f>
        <v>0</v>
      </c>
      <c r="AC7">
        <f>Calculations!AC87</f>
        <v>0</v>
      </c>
      <c r="AD7">
        <f>Calculations!AD87</f>
        <v>0</v>
      </c>
      <c r="AE7">
        <f>Calculations!AE87</f>
        <v>0</v>
      </c>
      <c r="AF7">
        <f>Calculations!AF87</f>
        <v>0</v>
      </c>
      <c r="AG7">
        <f>Calculations!AG87</f>
        <v>0</v>
      </c>
      <c r="AH7">
        <f>Calculations!AH87</f>
        <v>0</v>
      </c>
      <c r="AI7">
        <f>Calculations!AI87</f>
        <v>0</v>
      </c>
    </row>
    <row r="8" spans="1:35" x14ac:dyDescent="0.35">
      <c r="A8" s="47" t="s">
        <v>22</v>
      </c>
      <c r="B8">
        <f>Calculations!B88</f>
        <v>0</v>
      </c>
      <c r="C8">
        <f>Calculations!C88</f>
        <v>0</v>
      </c>
      <c r="D8">
        <f>Calculations!D88</f>
        <v>0</v>
      </c>
      <c r="E8">
        <f>Calculations!E88</f>
        <v>0</v>
      </c>
      <c r="F8">
        <f>Calculations!F88</f>
        <v>0</v>
      </c>
      <c r="G8">
        <f>Calculations!G88</f>
        <v>0</v>
      </c>
      <c r="H8">
        <f>Calculations!H88</f>
        <v>0</v>
      </c>
      <c r="I8">
        <f>Calculations!I88</f>
        <v>0</v>
      </c>
      <c r="J8">
        <f>Calculations!J88</f>
        <v>0</v>
      </c>
      <c r="K8">
        <f>Calculations!K88</f>
        <v>0</v>
      </c>
      <c r="L8">
        <f>Calculations!L88</f>
        <v>0</v>
      </c>
      <c r="M8">
        <f>Calculations!M88</f>
        <v>0</v>
      </c>
      <c r="N8">
        <f>Calculations!N88</f>
        <v>0</v>
      </c>
      <c r="O8">
        <f>Calculations!O88</f>
        <v>0</v>
      </c>
      <c r="P8">
        <f>Calculations!P88</f>
        <v>0</v>
      </c>
      <c r="Q8">
        <f>Calculations!Q88</f>
        <v>0</v>
      </c>
      <c r="R8">
        <f>Calculations!R88</f>
        <v>0</v>
      </c>
      <c r="S8">
        <f>Calculations!S88</f>
        <v>0</v>
      </c>
      <c r="T8">
        <f>Calculations!T88</f>
        <v>0</v>
      </c>
      <c r="U8">
        <f>Calculations!U88</f>
        <v>0</v>
      </c>
      <c r="V8">
        <f>Calculations!V88</f>
        <v>0</v>
      </c>
      <c r="W8">
        <f>Calculations!W88</f>
        <v>0</v>
      </c>
      <c r="X8">
        <f>Calculations!X88</f>
        <v>0</v>
      </c>
      <c r="Y8">
        <f>Calculations!Y88</f>
        <v>0</v>
      </c>
      <c r="Z8">
        <f>Calculations!Z88</f>
        <v>0</v>
      </c>
      <c r="AA8">
        <f>Calculations!AA88</f>
        <v>0</v>
      </c>
      <c r="AB8">
        <f>Calculations!AB88</f>
        <v>0</v>
      </c>
      <c r="AC8">
        <f>Calculations!AC88</f>
        <v>0</v>
      </c>
      <c r="AD8">
        <f>Calculations!AD88</f>
        <v>0</v>
      </c>
      <c r="AE8">
        <f>Calculations!AE88</f>
        <v>0</v>
      </c>
      <c r="AF8">
        <f>Calculations!AF88</f>
        <v>0</v>
      </c>
      <c r="AG8">
        <f>Calculations!AG88</f>
        <v>0</v>
      </c>
      <c r="AH8">
        <f>Calculations!AH88</f>
        <v>0</v>
      </c>
      <c r="AI8">
        <f>Calculations!AI88</f>
        <v>0</v>
      </c>
    </row>
    <row r="9" spans="1:35" x14ac:dyDescent="0.35">
      <c r="A9" s="47" t="s">
        <v>12</v>
      </c>
      <c r="B9">
        <f>Calculations!B89</f>
        <v>305988149535696.19</v>
      </c>
      <c r="C9">
        <f>Calculations!C89</f>
        <v>318568850327070</v>
      </c>
      <c r="D9">
        <f>Calculations!D89</f>
        <v>318402886863240.13</v>
      </c>
      <c r="E9">
        <f>Calculations!E89</f>
        <v>321539706134801.75</v>
      </c>
      <c r="F9">
        <f>Calculations!F89</f>
        <v>323721100515491.13</v>
      </c>
      <c r="G9">
        <f>Calculations!G89</f>
        <v>323493407629074.13</v>
      </c>
      <c r="H9">
        <f>Calculations!H89</f>
        <v>316116356579285.5</v>
      </c>
      <c r="I9">
        <f>Calculations!I89</f>
        <v>319938299328833.44</v>
      </c>
      <c r="J9">
        <f>Calculations!J89</f>
        <v>321924092260662.94</v>
      </c>
      <c r="K9">
        <f>Calculations!K89</f>
        <v>323208250684451.75</v>
      </c>
      <c r="L9">
        <f>Calculations!L89</f>
        <v>323005448381849.25</v>
      </c>
      <c r="M9">
        <f>Calculations!M89</f>
        <v>326245373890077</v>
      </c>
      <c r="N9">
        <f>Calculations!N89</f>
        <v>327968070602687.88</v>
      </c>
      <c r="O9">
        <f>Calculations!O89</f>
        <v>328224835056628.75</v>
      </c>
      <c r="P9">
        <f>Calculations!P89</f>
        <v>332963479969873</v>
      </c>
      <c r="Q9">
        <f>Calculations!Q89</f>
        <v>335861517234097.44</v>
      </c>
      <c r="R9">
        <f>Calculations!R89</f>
        <v>339689408802887.81</v>
      </c>
      <c r="S9">
        <f>Calculations!S89</f>
        <v>343420791653919.75</v>
      </c>
      <c r="T9">
        <f>Calculations!T89</f>
        <v>346335236672593.44</v>
      </c>
      <c r="U9">
        <f>Calculations!U89</f>
        <v>348506873751061.44</v>
      </c>
      <c r="V9">
        <f>Calculations!V89</f>
        <v>351817190919757.75</v>
      </c>
      <c r="W9">
        <f>Calculations!W89</f>
        <v>354453539421031.69</v>
      </c>
      <c r="X9">
        <f>Calculations!X89</f>
        <v>357042648863296.06</v>
      </c>
      <c r="Y9">
        <f>Calculations!Y89</f>
        <v>360300944989421.38</v>
      </c>
      <c r="Z9">
        <f>Calculations!Z89</f>
        <v>364117735615923.06</v>
      </c>
      <c r="AA9">
        <f>Calculations!AA89</f>
        <v>367461369572338.5</v>
      </c>
      <c r="AB9">
        <f>Calculations!AB89</f>
        <v>371105627800479.88</v>
      </c>
      <c r="AC9">
        <f>Calculations!AC89</f>
        <v>374627944320660.5</v>
      </c>
      <c r="AD9">
        <f>Calculations!AD89</f>
        <v>377828006193698.56</v>
      </c>
      <c r="AE9">
        <f>Calculations!AE89</f>
        <v>381329708418146.25</v>
      </c>
      <c r="AF9">
        <f>Calculations!AF89</f>
        <v>387280963789178.13</v>
      </c>
      <c r="AG9">
        <f>Calculations!AG89</f>
        <v>391975954767209.75</v>
      </c>
      <c r="AH9">
        <f>Calculations!AH89</f>
        <v>399020759483341.06</v>
      </c>
      <c r="AI9">
        <f>Calculations!AI89</f>
        <v>406467426886171.44</v>
      </c>
    </row>
    <row r="10" spans="1:35" x14ac:dyDescent="0.35">
      <c r="A10" s="47" t="s">
        <v>13</v>
      </c>
      <c r="B10">
        <f>Calculations!B90</f>
        <v>1013526526908087.9</v>
      </c>
      <c r="C10">
        <f>Calculations!C90</f>
        <v>890680904396119</v>
      </c>
      <c r="D10">
        <f>Calculations!D90</f>
        <v>873879069950508.13</v>
      </c>
      <c r="E10">
        <f>Calculations!E90</f>
        <v>855848982053990.38</v>
      </c>
      <c r="F10">
        <f>Calculations!F90</f>
        <v>836619742429916</v>
      </c>
      <c r="G10">
        <f>Calculations!G90</f>
        <v>819005120249788</v>
      </c>
      <c r="H10">
        <f>Calculations!H90</f>
        <v>801587779259407.63</v>
      </c>
      <c r="I10">
        <f>Calculations!I90</f>
        <v>786368453853525.13</v>
      </c>
      <c r="J10">
        <f>Calculations!J90</f>
        <v>774094115682668.25</v>
      </c>
      <c r="K10">
        <f>Calculations!K90</f>
        <v>765070733454174.38</v>
      </c>
      <c r="L10">
        <f>Calculations!L90</f>
        <v>758297559363109</v>
      </c>
      <c r="M10">
        <f>Calculations!M90</f>
        <v>754394719394240.75</v>
      </c>
      <c r="N10">
        <f>Calculations!N90</f>
        <v>751686365867856.13</v>
      </c>
      <c r="O10">
        <f>Calculations!O90</f>
        <v>749546659458892.25</v>
      </c>
      <c r="P10">
        <f>Calculations!P90</f>
        <v>747750497302814.88</v>
      </c>
      <c r="Q10">
        <f>Calculations!Q90</f>
        <v>745351151560826.5</v>
      </c>
      <c r="R10">
        <f>Calculations!R90</f>
        <v>742167057111565.63</v>
      </c>
      <c r="S10">
        <f>Calculations!S90</f>
        <v>738268428623964.63</v>
      </c>
      <c r="T10">
        <f>Calculations!T90</f>
        <v>733632646916769</v>
      </c>
      <c r="U10">
        <f>Calculations!U90</f>
        <v>728313510028129.63</v>
      </c>
      <c r="V10">
        <f>Calculations!V90</f>
        <v>722421458712159.75</v>
      </c>
      <c r="W10">
        <f>Calculations!W90</f>
        <v>716054123693905</v>
      </c>
      <c r="X10">
        <f>Calculations!X90</f>
        <v>709297386844104.88</v>
      </c>
      <c r="Y10">
        <f>Calculations!Y90</f>
        <v>702343209178171.38</v>
      </c>
      <c r="Z10">
        <f>Calculations!Z90</f>
        <v>695569373732317</v>
      </c>
      <c r="AA10">
        <f>Calculations!AA90</f>
        <v>688688999622783</v>
      </c>
      <c r="AB10">
        <f>Calculations!AB90</f>
        <v>681924875117982.75</v>
      </c>
      <c r="AC10">
        <f>Calculations!AC90</f>
        <v>675161786685527.75</v>
      </c>
      <c r="AD10">
        <f>Calculations!AD90</f>
        <v>668828502822201.63</v>
      </c>
      <c r="AE10">
        <f>Calculations!AE90</f>
        <v>662806671099972.5</v>
      </c>
      <c r="AF10">
        <f>Calculations!AF90</f>
        <v>657228948570618.13</v>
      </c>
      <c r="AG10">
        <f>Calculations!AG90</f>
        <v>652109050788081.88</v>
      </c>
      <c r="AH10">
        <f>Calculations!AH90</f>
        <v>647686243684875.75</v>
      </c>
      <c r="AI10">
        <f>Calculations!AI90</f>
        <v>643906408028264.38</v>
      </c>
    </row>
    <row r="11" spans="1:35" x14ac:dyDescent="0.35">
      <c r="A11" s="47" t="s">
        <v>23</v>
      </c>
      <c r="B11">
        <f>Calculations!B91</f>
        <v>4826793084322315</v>
      </c>
      <c r="C11">
        <f>Calculations!C91</f>
        <v>4541649578172453</v>
      </c>
      <c r="D11">
        <f>Calculations!D91</f>
        <v>4536172458535837</v>
      </c>
      <c r="E11">
        <f>Calculations!E91</f>
        <v>4510843732390496</v>
      </c>
      <c r="F11">
        <f>Calculations!F91</f>
        <v>4470979929622315.5</v>
      </c>
      <c r="G11">
        <f>Calculations!G91</f>
        <v>4425020870540022</v>
      </c>
      <c r="H11">
        <f>Calculations!H91</f>
        <v>4390816696101735</v>
      </c>
      <c r="I11">
        <f>Calculations!I91</f>
        <v>4315137081264849</v>
      </c>
      <c r="J11">
        <f>Calculations!J91</f>
        <v>4248642281288207</v>
      </c>
      <c r="K11">
        <f>Calculations!K91</f>
        <v>4198367597987701</v>
      </c>
      <c r="L11">
        <f>Calculations!L91</f>
        <v>4136283787413439.5</v>
      </c>
      <c r="M11">
        <f>Calculations!M91</f>
        <v>4091888035387594.5</v>
      </c>
      <c r="N11">
        <f>Calculations!N91</f>
        <v>4042296945721238.5</v>
      </c>
      <c r="O11">
        <f>Calculations!O91</f>
        <v>3985862303016030.5</v>
      </c>
      <c r="P11">
        <f>Calculations!P91</f>
        <v>3948497663751999</v>
      </c>
      <c r="Q11">
        <f>Calculations!Q91</f>
        <v>3909857343070147</v>
      </c>
      <c r="R11">
        <f>Calculations!R91</f>
        <v>3859706605661370.5</v>
      </c>
      <c r="S11">
        <f>Calculations!S91</f>
        <v>3809135793828202</v>
      </c>
      <c r="T11">
        <f>Calculations!T91</f>
        <v>3756429739386120.5</v>
      </c>
      <c r="U11">
        <f>Calculations!U91</f>
        <v>3709305724273584</v>
      </c>
      <c r="V11">
        <f>Calculations!V91</f>
        <v>3657462698212646</v>
      </c>
      <c r="W11">
        <f>Calculations!W91</f>
        <v>3603492657038728</v>
      </c>
      <c r="X11">
        <f>Calculations!X91</f>
        <v>3547624104511077.5</v>
      </c>
      <c r="Y11">
        <f>Calculations!Y91</f>
        <v>3490381222413511</v>
      </c>
      <c r="Z11">
        <f>Calculations!Z91</f>
        <v>3433980166942126</v>
      </c>
      <c r="AA11">
        <f>Calculations!AA91</f>
        <v>3378891696346870.5</v>
      </c>
      <c r="AB11">
        <f>Calculations!AB91</f>
        <v>3321488242790153.5</v>
      </c>
      <c r="AC11">
        <f>Calculations!AC91</f>
        <v>3264844595713374</v>
      </c>
      <c r="AD11">
        <f>Calculations!AD91</f>
        <v>3208754444168852</v>
      </c>
      <c r="AE11">
        <f>Calculations!AE91</f>
        <v>3154569003486567</v>
      </c>
      <c r="AF11">
        <f>Calculations!AF91</f>
        <v>3100005855206525</v>
      </c>
      <c r="AG11">
        <f>Calculations!AG91</f>
        <v>3048233741818767.5</v>
      </c>
      <c r="AH11">
        <f>Calculations!AH91</f>
        <v>2994272587916282</v>
      </c>
      <c r="AI11">
        <f>Calculations!AI91</f>
        <v>2939971808534882.5</v>
      </c>
    </row>
    <row r="12" spans="1:35" x14ac:dyDescent="0.35">
      <c r="A12" s="47" t="s">
        <v>24</v>
      </c>
      <c r="B12">
        <f>Calculations!B92</f>
        <v>49778685052151.352</v>
      </c>
      <c r="C12">
        <f>Calculations!C92</f>
        <v>56170210186346.109</v>
      </c>
      <c r="D12">
        <f>Calculations!D92</f>
        <v>55826318016785.477</v>
      </c>
      <c r="E12">
        <f>Calculations!E92</f>
        <v>55511874496625</v>
      </c>
      <c r="F12">
        <f>Calculations!F92</f>
        <v>55159249488196.141</v>
      </c>
      <c r="G12">
        <f>Calculations!G92</f>
        <v>54898942955831.273</v>
      </c>
      <c r="H12">
        <f>Calculations!H92</f>
        <v>54671230730201.938</v>
      </c>
      <c r="I12">
        <f>Calculations!I92</f>
        <v>54664204808169</v>
      </c>
      <c r="J12">
        <f>Calculations!J92</f>
        <v>54889877658145.508</v>
      </c>
      <c r="K12">
        <f>Calculations!K92</f>
        <v>55359056756335.906</v>
      </c>
      <c r="L12">
        <f>Calculations!L92</f>
        <v>56028226904483.367</v>
      </c>
      <c r="M12">
        <f>Calculations!M92</f>
        <v>56941541219915.297</v>
      </c>
      <c r="N12">
        <f>Calculations!N92</f>
        <v>58014904687078.477</v>
      </c>
      <c r="O12">
        <f>Calculations!O92</f>
        <v>59223435325395.211</v>
      </c>
      <c r="P12">
        <f>Calculations!P92</f>
        <v>59998674381938.117</v>
      </c>
      <c r="Q12">
        <f>Calculations!Q92</f>
        <v>60778932064892.25</v>
      </c>
      <c r="R12">
        <f>Calculations!R92</f>
        <v>61555915262560.102</v>
      </c>
      <c r="S12">
        <f>Calculations!S92</f>
        <v>62329966160744.273</v>
      </c>
      <c r="T12">
        <f>Calculations!T92</f>
        <v>63117031633140</v>
      </c>
      <c r="U12">
        <f>Calculations!U92</f>
        <v>63917848124193.367</v>
      </c>
      <c r="V12">
        <f>Calculations!V92</f>
        <v>64752663241716.539</v>
      </c>
      <c r="W12">
        <f>Calculations!W92</f>
        <v>65634822951834.703</v>
      </c>
      <c r="X12">
        <f>Calculations!X92</f>
        <v>66567807418735.828</v>
      </c>
      <c r="Y12">
        <f>Calculations!Y92</f>
        <v>67575313950758.383</v>
      </c>
      <c r="Z12">
        <f>Calculations!Z92</f>
        <v>68681000664905.211</v>
      </c>
      <c r="AA12">
        <f>Calculations!AA92</f>
        <v>69853647562072.148</v>
      </c>
      <c r="AB12">
        <f>Calculations!AB92</f>
        <v>71111884971980.281</v>
      </c>
      <c r="AC12">
        <f>Calculations!AC92</f>
        <v>72439084345054.734</v>
      </c>
      <c r="AD12">
        <f>Calculations!AD92</f>
        <v>73874228405491.047</v>
      </c>
      <c r="AE12">
        <f>Calculations!AE92</f>
        <v>75387489959033.266</v>
      </c>
      <c r="AF12">
        <f>Calculations!AF92</f>
        <v>76989305126436.484</v>
      </c>
      <c r="AG12">
        <f>Calculations!AG92</f>
        <v>78680330611421.016</v>
      </c>
      <c r="AH12">
        <f>Calculations!AH92</f>
        <v>80481495181103.734</v>
      </c>
      <c r="AI12">
        <f>Calculations!AI92</f>
        <v>82390103676299.063</v>
      </c>
    </row>
    <row r="13" spans="1:35" x14ac:dyDescent="0.35">
      <c r="A13" s="47" t="s">
        <v>25</v>
      </c>
      <c r="B13">
        <f>Calculations!B93</f>
        <v>270313499794137.59</v>
      </c>
      <c r="C13">
        <f>Calculations!C93</f>
        <v>341280356964842.63</v>
      </c>
      <c r="D13">
        <f>Calculations!D93</f>
        <v>350847861309734.88</v>
      </c>
      <c r="E13">
        <f>Calculations!E93</f>
        <v>358439879139392.31</v>
      </c>
      <c r="F13">
        <f>Calculations!F93</f>
        <v>362387778907591.44</v>
      </c>
      <c r="G13">
        <f>Calculations!G93</f>
        <v>365557704729099</v>
      </c>
      <c r="H13">
        <f>Calculations!H93</f>
        <v>365315610904960</v>
      </c>
      <c r="I13">
        <f>Calculations!I93</f>
        <v>363793551476179.5</v>
      </c>
      <c r="J13">
        <f>Calculations!J93</f>
        <v>362502586214677.06</v>
      </c>
      <c r="K13">
        <f>Calculations!K93</f>
        <v>361829285372361.88</v>
      </c>
      <c r="L13">
        <f>Calculations!L93</f>
        <v>361123628834172.56</v>
      </c>
      <c r="M13">
        <f>Calculations!M93</f>
        <v>361105878223036.06</v>
      </c>
      <c r="N13">
        <f>Calculations!N93</f>
        <v>361414560360443.75</v>
      </c>
      <c r="O13">
        <f>Calculations!O93</f>
        <v>361721058808643.75</v>
      </c>
      <c r="P13">
        <f>Calculations!P93</f>
        <v>361171740037940.94</v>
      </c>
      <c r="Q13">
        <f>Calculations!Q93</f>
        <v>360460727501700.38</v>
      </c>
      <c r="R13">
        <f>Calculations!R93</f>
        <v>359181774074181.81</v>
      </c>
      <c r="S13">
        <f>Calculations!S93</f>
        <v>357710214599395.06</v>
      </c>
      <c r="T13">
        <f>Calculations!T93</f>
        <v>355934272053261.88</v>
      </c>
      <c r="U13">
        <f>Calculations!U93</f>
        <v>353959173248340.19</v>
      </c>
      <c r="V13">
        <f>Calculations!V93</f>
        <v>351621209028165.88</v>
      </c>
      <c r="W13">
        <f>Calculations!W93</f>
        <v>348987386198864.31</v>
      </c>
      <c r="X13">
        <f>Calculations!X93</f>
        <v>346063054207712.94</v>
      </c>
      <c r="Y13">
        <f>Calculations!Y93</f>
        <v>342945316181102.75</v>
      </c>
      <c r="Z13">
        <f>Calculations!Z93</f>
        <v>339833084087889</v>
      </c>
      <c r="AA13">
        <f>Calculations!AA93</f>
        <v>336633434995055.13</v>
      </c>
      <c r="AB13">
        <f>Calculations!AB93</f>
        <v>333310161009670.31</v>
      </c>
      <c r="AC13">
        <f>Calculations!AC93</f>
        <v>329951506197509</v>
      </c>
      <c r="AD13">
        <f>Calculations!AD93</f>
        <v>326562415316075.56</v>
      </c>
      <c r="AE13">
        <f>Calculations!AE93</f>
        <v>323170025714679.13</v>
      </c>
      <c r="AF13">
        <f>Calculations!AF93</f>
        <v>319731298893555</v>
      </c>
      <c r="AG13">
        <f>Calculations!AG93</f>
        <v>316259521835126.25</v>
      </c>
      <c r="AH13">
        <f>Calculations!AH93</f>
        <v>312665464826082.38</v>
      </c>
      <c r="AI13">
        <f>Calculations!AI93</f>
        <v>309059485092581.31</v>
      </c>
    </row>
    <row r="14" spans="1:35" x14ac:dyDescent="0.35">
      <c r="A14" s="47" t="s">
        <v>14</v>
      </c>
      <c r="B14">
        <f>Calculations!B94</f>
        <v>1047144477950130.9</v>
      </c>
      <c r="C14">
        <f>Calculations!C94</f>
        <v>1116415358556603.4</v>
      </c>
      <c r="D14">
        <f>Calculations!D94</f>
        <v>1150164031194381.8</v>
      </c>
      <c r="E14">
        <f>Calculations!E94</f>
        <v>1179303674681157.5</v>
      </c>
      <c r="F14">
        <f>Calculations!F94</f>
        <v>1207960763946338</v>
      </c>
      <c r="G14">
        <f>Calculations!G94</f>
        <v>1232614518820260</v>
      </c>
      <c r="H14">
        <f>Calculations!H94</f>
        <v>1253815096901641</v>
      </c>
      <c r="I14">
        <f>Calculations!I94</f>
        <v>1269491576414853.3</v>
      </c>
      <c r="J14">
        <f>Calculations!J94</f>
        <v>1285190730601117.3</v>
      </c>
      <c r="K14">
        <f>Calculations!K94</f>
        <v>1301361660334487.5</v>
      </c>
      <c r="L14">
        <f>Calculations!L94</f>
        <v>1319079447495705</v>
      </c>
      <c r="M14">
        <f>Calculations!M94</f>
        <v>1339436103949890.3</v>
      </c>
      <c r="N14">
        <f>Calculations!N94</f>
        <v>1357695685028269</v>
      </c>
      <c r="O14">
        <f>Calculations!O94</f>
        <v>1375181065053445</v>
      </c>
      <c r="P14">
        <f>Calculations!P94</f>
        <v>1394184676309216.5</v>
      </c>
      <c r="Q14">
        <f>Calculations!Q94</f>
        <v>1410230170511828.5</v>
      </c>
      <c r="R14">
        <f>Calculations!R94</f>
        <v>1424753119771966.5</v>
      </c>
      <c r="S14">
        <f>Calculations!S94</f>
        <v>1436863473330645.3</v>
      </c>
      <c r="T14">
        <f>Calculations!T94</f>
        <v>1448088065975287.8</v>
      </c>
      <c r="U14">
        <f>Calculations!U94</f>
        <v>1460295126253707</v>
      </c>
      <c r="V14">
        <f>Calculations!V94</f>
        <v>1469736016205744</v>
      </c>
      <c r="W14">
        <f>Calculations!W94</f>
        <v>1481058439078533</v>
      </c>
      <c r="X14">
        <f>Calculations!X94</f>
        <v>1489575109591503.5</v>
      </c>
      <c r="Y14">
        <f>Calculations!Y94</f>
        <v>1498435455660666.3</v>
      </c>
      <c r="Z14">
        <f>Calculations!Z94</f>
        <v>1508439728126630.8</v>
      </c>
      <c r="AA14">
        <f>Calculations!AA94</f>
        <v>1517336430012537</v>
      </c>
      <c r="AB14">
        <f>Calculations!AB94</f>
        <v>1525113314637178</v>
      </c>
      <c r="AC14">
        <f>Calculations!AC94</f>
        <v>1530625389623402.5</v>
      </c>
      <c r="AD14">
        <f>Calculations!AD94</f>
        <v>1538298474509022.5</v>
      </c>
      <c r="AE14">
        <f>Calculations!AE94</f>
        <v>1543255277422994.5</v>
      </c>
      <c r="AF14">
        <f>Calculations!AF94</f>
        <v>1540160990501853.5</v>
      </c>
      <c r="AG14">
        <f>Calculations!AG94</f>
        <v>1541075385314262.3</v>
      </c>
      <c r="AH14">
        <f>Calculations!AH94</f>
        <v>1532311500076160.3</v>
      </c>
      <c r="AI14">
        <f>Calculations!AI94</f>
        <v>1519613794655230.3</v>
      </c>
    </row>
    <row r="15" spans="1:35" x14ac:dyDescent="0.35">
      <c r="A15" s="47" t="s">
        <v>26</v>
      </c>
      <c r="B15">
        <f>Calculations!B95</f>
        <v>0</v>
      </c>
      <c r="C15">
        <f>Calculations!C95</f>
        <v>0</v>
      </c>
      <c r="D15">
        <f>Calculations!D95</f>
        <v>0</v>
      </c>
      <c r="E15">
        <f>Calculations!E95</f>
        <v>0</v>
      </c>
      <c r="F15">
        <f>Calculations!F95</f>
        <v>0</v>
      </c>
      <c r="G15">
        <f>Calculations!G95</f>
        <v>0</v>
      </c>
      <c r="H15">
        <f>Calculations!H95</f>
        <v>0</v>
      </c>
      <c r="I15">
        <f>Calculations!I95</f>
        <v>0</v>
      </c>
      <c r="J15">
        <f>Calculations!J95</f>
        <v>0</v>
      </c>
      <c r="K15">
        <f>Calculations!K95</f>
        <v>0</v>
      </c>
      <c r="L15">
        <f>Calculations!L95</f>
        <v>0</v>
      </c>
      <c r="M15">
        <f>Calculations!M95</f>
        <v>0</v>
      </c>
      <c r="N15">
        <f>Calculations!N95</f>
        <v>0</v>
      </c>
      <c r="O15">
        <f>Calculations!O95</f>
        <v>0</v>
      </c>
      <c r="P15">
        <f>Calculations!P95</f>
        <v>0</v>
      </c>
      <c r="Q15">
        <f>Calculations!Q95</f>
        <v>0</v>
      </c>
      <c r="R15">
        <f>Calculations!R95</f>
        <v>0</v>
      </c>
      <c r="S15">
        <f>Calculations!S95</f>
        <v>0</v>
      </c>
      <c r="T15">
        <f>Calculations!T95</f>
        <v>0</v>
      </c>
      <c r="U15">
        <f>Calculations!U95</f>
        <v>0</v>
      </c>
      <c r="V15">
        <f>Calculations!V95</f>
        <v>0</v>
      </c>
      <c r="W15">
        <f>Calculations!W95</f>
        <v>0</v>
      </c>
      <c r="X15">
        <f>Calculations!X95</f>
        <v>0</v>
      </c>
      <c r="Y15">
        <f>Calculations!Y95</f>
        <v>0</v>
      </c>
      <c r="Z15">
        <f>Calculations!Z95</f>
        <v>0</v>
      </c>
      <c r="AA15">
        <f>Calculations!AA95</f>
        <v>0</v>
      </c>
      <c r="AB15">
        <f>Calculations!AB95</f>
        <v>0</v>
      </c>
      <c r="AC15">
        <f>Calculations!AC95</f>
        <v>0</v>
      </c>
      <c r="AD15">
        <f>Calculations!AD95</f>
        <v>0</v>
      </c>
      <c r="AE15">
        <f>Calculations!AE95</f>
        <v>0</v>
      </c>
      <c r="AF15">
        <f>Calculations!AF95</f>
        <v>0</v>
      </c>
      <c r="AG15">
        <f>Calculations!AG95</f>
        <v>0</v>
      </c>
      <c r="AH15">
        <f>Calculations!AH95</f>
        <v>0</v>
      </c>
      <c r="AI15">
        <f>Calculations!AI95</f>
        <v>0</v>
      </c>
    </row>
    <row r="16" spans="1:35" x14ac:dyDescent="0.35">
      <c r="A16" s="47" t="s">
        <v>27</v>
      </c>
      <c r="B16">
        <f>Calculations!B96</f>
        <v>0</v>
      </c>
      <c r="C16">
        <f>Calculations!C96</f>
        <v>0</v>
      </c>
      <c r="D16">
        <f>Calculations!D96</f>
        <v>0</v>
      </c>
      <c r="E16">
        <f>Calculations!E96</f>
        <v>0</v>
      </c>
      <c r="F16">
        <f>Calculations!F96</f>
        <v>0</v>
      </c>
      <c r="G16">
        <f>Calculations!G96</f>
        <v>0</v>
      </c>
      <c r="H16">
        <f>Calculations!H96</f>
        <v>0</v>
      </c>
      <c r="I16">
        <f>Calculations!I96</f>
        <v>0</v>
      </c>
      <c r="J16">
        <f>Calculations!J96</f>
        <v>0</v>
      </c>
      <c r="K16">
        <f>Calculations!K96</f>
        <v>0</v>
      </c>
      <c r="L16">
        <f>Calculations!L96</f>
        <v>0</v>
      </c>
      <c r="M16">
        <f>Calculations!M96</f>
        <v>0</v>
      </c>
      <c r="N16">
        <f>Calculations!N96</f>
        <v>0</v>
      </c>
      <c r="O16">
        <f>Calculations!O96</f>
        <v>0</v>
      </c>
      <c r="P16">
        <f>Calculations!P96</f>
        <v>0</v>
      </c>
      <c r="Q16">
        <f>Calculations!Q96</f>
        <v>0</v>
      </c>
      <c r="R16">
        <f>Calculations!R96</f>
        <v>0</v>
      </c>
      <c r="S16">
        <f>Calculations!S96</f>
        <v>0</v>
      </c>
      <c r="T16">
        <f>Calculations!T96</f>
        <v>0</v>
      </c>
      <c r="U16">
        <f>Calculations!U96</f>
        <v>0</v>
      </c>
      <c r="V16">
        <f>Calculations!V96</f>
        <v>0</v>
      </c>
      <c r="W16">
        <f>Calculations!W96</f>
        <v>0</v>
      </c>
      <c r="X16">
        <f>Calculations!X96</f>
        <v>0</v>
      </c>
      <c r="Y16">
        <f>Calculations!Y96</f>
        <v>0</v>
      </c>
      <c r="Z16">
        <f>Calculations!Z96</f>
        <v>0</v>
      </c>
      <c r="AA16">
        <f>Calculations!AA96</f>
        <v>0</v>
      </c>
      <c r="AB16">
        <f>Calculations!AB96</f>
        <v>0</v>
      </c>
      <c r="AC16">
        <f>Calculations!AC96</f>
        <v>0</v>
      </c>
      <c r="AD16">
        <f>Calculations!AD96</f>
        <v>0</v>
      </c>
      <c r="AE16">
        <f>Calculations!AE96</f>
        <v>0</v>
      </c>
      <c r="AF16">
        <f>Calculations!AF96</f>
        <v>0</v>
      </c>
      <c r="AG16">
        <f>Calculations!AG96</f>
        <v>0</v>
      </c>
      <c r="AH16">
        <f>Calculations!AH96</f>
        <v>0</v>
      </c>
      <c r="AI16">
        <f>Calculations!AI96</f>
        <v>0</v>
      </c>
    </row>
    <row r="17" spans="1:35" x14ac:dyDescent="0.35">
      <c r="A17" s="47" t="s">
        <v>28</v>
      </c>
      <c r="B17">
        <f>Calculations!B97</f>
        <v>37057657092663.805</v>
      </c>
      <c r="C17">
        <f>Calculations!C97</f>
        <v>37099056796661.969</v>
      </c>
      <c r="D17">
        <f>Calculations!D97</f>
        <v>36747201612311.102</v>
      </c>
      <c r="E17">
        <f>Calculations!E97</f>
        <v>36207634524912.969</v>
      </c>
      <c r="F17">
        <f>Calculations!F97</f>
        <v>36191143379794.398</v>
      </c>
      <c r="G17">
        <f>Calculations!G97</f>
        <v>34536352397687.801</v>
      </c>
      <c r="H17">
        <f>Calculations!H97</f>
        <v>32913954640345.785</v>
      </c>
      <c r="I17">
        <f>Calculations!I97</f>
        <v>30916444411632.227</v>
      </c>
      <c r="J17">
        <f>Calculations!J97</f>
        <v>29536278057009.051</v>
      </c>
      <c r="K17">
        <f>Calculations!K97</f>
        <v>26888210136599.223</v>
      </c>
      <c r="L17">
        <f>Calculations!L97</f>
        <v>25019762074751.426</v>
      </c>
      <c r="M17">
        <f>Calculations!M97</f>
        <v>24036450790527.719</v>
      </c>
      <c r="N17">
        <f>Calculations!N97</f>
        <v>23278186554465.113</v>
      </c>
      <c r="O17">
        <f>Calculations!O97</f>
        <v>22376977491664.344</v>
      </c>
      <c r="P17">
        <f>Calculations!P97</f>
        <v>21869281058596.766</v>
      </c>
      <c r="Q17">
        <f>Calculations!Q97</f>
        <v>20771864101891.91</v>
      </c>
      <c r="R17">
        <f>Calculations!R97</f>
        <v>19350400181557.324</v>
      </c>
      <c r="S17">
        <f>Calculations!S97</f>
        <v>18063761532156.578</v>
      </c>
      <c r="T17">
        <f>Calculations!T97</f>
        <v>17171470630499.371</v>
      </c>
      <c r="U17">
        <f>Calculations!U97</f>
        <v>16603363996305.162</v>
      </c>
      <c r="V17">
        <f>Calculations!V97</f>
        <v>15523342341646.477</v>
      </c>
      <c r="W17">
        <f>Calculations!W97</f>
        <v>15010681912944.027</v>
      </c>
      <c r="X17">
        <f>Calculations!X97</f>
        <v>14207360420141.834</v>
      </c>
      <c r="Y17">
        <f>Calculations!Y97</f>
        <v>13495328285815.857</v>
      </c>
      <c r="Z17">
        <f>Calculations!Z97</f>
        <v>12702485434219.049</v>
      </c>
      <c r="AA17">
        <f>Calculations!AA97</f>
        <v>11599780253118.316</v>
      </c>
      <c r="AB17">
        <f>Calculations!AB97</f>
        <v>10776485499044.158</v>
      </c>
      <c r="AC17">
        <f>Calculations!AC97</f>
        <v>9683366062016.5176</v>
      </c>
      <c r="AD17">
        <f>Calculations!AD97</f>
        <v>9226197977962.2188</v>
      </c>
      <c r="AE17">
        <f>Calculations!AE97</f>
        <v>8851052637933.4844</v>
      </c>
      <c r="AF17">
        <f>Calculations!AF97</f>
        <v>7378403997568.9443</v>
      </c>
      <c r="AG17">
        <f>Calculations!AG97</f>
        <v>6782868564528.1221</v>
      </c>
      <c r="AH17">
        <f>Calculations!AH97</f>
        <v>6354323005138.1074</v>
      </c>
      <c r="AI17">
        <f>Calculations!AI97</f>
        <v>5389044767469.0811</v>
      </c>
    </row>
    <row r="18" spans="1:35" x14ac:dyDescent="0.35">
      <c r="A18" s="47" t="s">
        <v>15</v>
      </c>
      <c r="B18">
        <f>Calculations!B98</f>
        <v>2.0931542682938876E+16</v>
      </c>
      <c r="C18">
        <f>Calculations!C98</f>
        <v>2.0581300038360048E+16</v>
      </c>
      <c r="D18">
        <f>Calculations!D98</f>
        <v>2.032498653046514E+16</v>
      </c>
      <c r="E18">
        <f>Calculations!E98</f>
        <v>2.047828477276652E+16</v>
      </c>
      <c r="F18">
        <f>Calculations!F98</f>
        <v>1.627433679114219E+16</v>
      </c>
      <c r="G18">
        <f>Calculations!G98</f>
        <v>1.1376582253036626E+16</v>
      </c>
      <c r="H18">
        <f>Calculations!H98</f>
        <v>6512760711709297</v>
      </c>
      <c r="I18">
        <f>Calculations!I98</f>
        <v>6489355560194794</v>
      </c>
      <c r="J18">
        <f>Calculations!J98</f>
        <v>6490379305951941</v>
      </c>
      <c r="K18">
        <f>Calculations!K98</f>
        <v>6502190482031947</v>
      </c>
      <c r="L18">
        <f>Calculations!L98</f>
        <v>6516798600752110</v>
      </c>
      <c r="M18">
        <f>Calculations!M98</f>
        <v>6531926871680516</v>
      </c>
      <c r="N18">
        <f>Calculations!N98</f>
        <v>4184744722940437</v>
      </c>
      <c r="O18">
        <f>Calculations!O98</f>
        <v>4177154410912591</v>
      </c>
      <c r="P18">
        <f>Calculations!P98</f>
        <v>1888904626923446.8</v>
      </c>
      <c r="Q18">
        <f>Calculations!Q98</f>
        <v>1866889261360496.3</v>
      </c>
      <c r="R18">
        <f>Calculations!R98</f>
        <v>1847960336435341</v>
      </c>
      <c r="S18">
        <f>Calculations!S98</f>
        <v>1820995967860335.5</v>
      </c>
      <c r="T18">
        <f>Calculations!T98</f>
        <v>1801450320353232</v>
      </c>
      <c r="U18">
        <f>Calculations!U98</f>
        <v>1789560188314485.8</v>
      </c>
      <c r="V18">
        <f>Calculations!V98</f>
        <v>1770510380774776</v>
      </c>
      <c r="W18">
        <f>Calculations!W98</f>
        <v>1755854159826600</v>
      </c>
      <c r="X18">
        <f>Calculations!X98</f>
        <v>1745083134955971.8</v>
      </c>
      <c r="Y18">
        <f>Calculations!Y98</f>
        <v>1736245349913029.3</v>
      </c>
      <c r="Z18">
        <f>Calculations!Z98</f>
        <v>1013661227908552.4</v>
      </c>
      <c r="AA18">
        <f>Calculations!AA98</f>
        <v>610227893899393.88</v>
      </c>
      <c r="AB18">
        <f>Calculations!AB98</f>
        <v>292110266663154.31</v>
      </c>
      <c r="AC18">
        <f>Calculations!AC98</f>
        <v>276443162359969.97</v>
      </c>
      <c r="AD18">
        <f>Calculations!AD98</f>
        <v>258969592214417.53</v>
      </c>
      <c r="AE18">
        <f>Calculations!AE98</f>
        <v>235581117060458.25</v>
      </c>
      <c r="AF18">
        <f>Calculations!AF98</f>
        <v>212966910486741.78</v>
      </c>
      <c r="AG18">
        <f>Calculations!AG98</f>
        <v>193420280843557.47</v>
      </c>
      <c r="AH18">
        <f>Calculations!AH98</f>
        <v>87744379822412.109</v>
      </c>
      <c r="AI18">
        <f>Calculations!AI98</f>
        <v>79712382576882.359</v>
      </c>
    </row>
    <row r="19" spans="1:35" x14ac:dyDescent="0.35">
      <c r="A19" s="47" t="s">
        <v>29</v>
      </c>
      <c r="B19">
        <f>Calculations!B99</f>
        <v>1716045435418381.8</v>
      </c>
      <c r="C19">
        <f>Calculations!C99</f>
        <v>1700371505020352</v>
      </c>
      <c r="D19">
        <f>Calculations!D99</f>
        <v>1659380001226744.3</v>
      </c>
      <c r="E19">
        <f>Calculations!E99</f>
        <v>1627835397955892</v>
      </c>
      <c r="F19">
        <f>Calculations!F99</f>
        <v>1612554432392927</v>
      </c>
      <c r="G19">
        <f>Calculations!G99</f>
        <v>1577085755265250.5</v>
      </c>
      <c r="H19">
        <f>Calculations!H99</f>
        <v>1507740872894481.8</v>
      </c>
      <c r="I19">
        <f>Calculations!I99</f>
        <v>1478897813204757</v>
      </c>
      <c r="J19">
        <f>Calculations!J99</f>
        <v>1429152392717699.5</v>
      </c>
      <c r="K19">
        <f>Calculations!K99</f>
        <v>1379757673458574.8</v>
      </c>
      <c r="L19">
        <f>Calculations!L99</f>
        <v>1310397694399383.3</v>
      </c>
      <c r="M19">
        <f>Calculations!M99</f>
        <v>1269921322265233</v>
      </c>
      <c r="N19">
        <f>Calculations!N99</f>
        <v>1244624724148715.5</v>
      </c>
      <c r="O19">
        <f>Calculations!O99</f>
        <v>1171622622773791.3</v>
      </c>
      <c r="P19">
        <f>Calculations!P99</f>
        <v>1129169396516921.8</v>
      </c>
      <c r="Q19">
        <f>Calculations!Q99</f>
        <v>1069863108466242.1</v>
      </c>
      <c r="R19">
        <f>Calculations!R99</f>
        <v>1011465467166679.8</v>
      </c>
      <c r="S19">
        <f>Calculations!S99</f>
        <v>952249871737305.88</v>
      </c>
      <c r="T19">
        <f>Calculations!T99</f>
        <v>905975155666119.38</v>
      </c>
      <c r="U19">
        <f>Calculations!U99</f>
        <v>895112258730776.75</v>
      </c>
      <c r="V19">
        <f>Calculations!V99</f>
        <v>851871203854342.5</v>
      </c>
      <c r="W19">
        <f>Calculations!W99</f>
        <v>827747610256023</v>
      </c>
      <c r="X19">
        <f>Calculations!X99</f>
        <v>803888964196143.25</v>
      </c>
      <c r="Y19">
        <f>Calculations!Y99</f>
        <v>783860559841262.75</v>
      </c>
      <c r="Z19">
        <f>Calculations!Z99</f>
        <v>758691600470156.63</v>
      </c>
      <c r="AA19">
        <f>Calculations!AA99</f>
        <v>737830048582668.25</v>
      </c>
      <c r="AB19">
        <f>Calculations!AB99</f>
        <v>708499985711827.25</v>
      </c>
      <c r="AC19">
        <f>Calculations!AC99</f>
        <v>691488301249298.25</v>
      </c>
      <c r="AD19">
        <f>Calculations!AD99</f>
        <v>665129559221460.25</v>
      </c>
      <c r="AE19">
        <f>Calculations!AE99</f>
        <v>648228528741270.38</v>
      </c>
      <c r="AF19">
        <f>Calculations!AF99</f>
        <v>621162012811297.25</v>
      </c>
      <c r="AG19">
        <f>Calculations!AG99</f>
        <v>607851638207487</v>
      </c>
      <c r="AH19">
        <f>Calculations!AH99</f>
        <v>598531196829078.13</v>
      </c>
      <c r="AI19">
        <f>Calculations!AI99</f>
        <v>582340389358881.25</v>
      </c>
    </row>
    <row r="20" spans="1:35" x14ac:dyDescent="0.35">
      <c r="A20" s="47" t="s">
        <v>16</v>
      </c>
      <c r="B20">
        <f>Calculations!B100</f>
        <v>868626132658474.38</v>
      </c>
      <c r="C20">
        <f>Calculations!C100</f>
        <v>918049881051045.13</v>
      </c>
      <c r="D20">
        <f>Calculations!D100</f>
        <v>912103015103576.13</v>
      </c>
      <c r="E20">
        <f>Calculations!E100</f>
        <v>897032435389175.75</v>
      </c>
      <c r="F20">
        <f>Calculations!F100</f>
        <v>877455427870897.38</v>
      </c>
      <c r="G20">
        <f>Calculations!G100</f>
        <v>857842338570154.88</v>
      </c>
      <c r="H20">
        <f>Calculations!H100</f>
        <v>812779142147080</v>
      </c>
      <c r="I20">
        <f>Calculations!I100</f>
        <v>803704746280794.25</v>
      </c>
      <c r="J20">
        <f>Calculations!J100</f>
        <v>794078083926315.5</v>
      </c>
      <c r="K20">
        <f>Calculations!K100</f>
        <v>788388058715209.75</v>
      </c>
      <c r="L20">
        <f>Calculations!L100</f>
        <v>763579559563563.38</v>
      </c>
      <c r="M20">
        <f>Calculations!M100</f>
        <v>767668098571564.25</v>
      </c>
      <c r="N20">
        <f>Calculations!N100</f>
        <v>763213891466458.5</v>
      </c>
      <c r="O20">
        <f>Calculations!O100</f>
        <v>760066072643561.38</v>
      </c>
      <c r="P20">
        <f>Calculations!P100</f>
        <v>763192068108109.13</v>
      </c>
      <c r="Q20">
        <f>Calculations!Q100</f>
        <v>758805847570465.63</v>
      </c>
      <c r="R20">
        <f>Calculations!R100</f>
        <v>752772430321069.5</v>
      </c>
      <c r="S20">
        <f>Calculations!S100</f>
        <v>746034957816093.5</v>
      </c>
      <c r="T20">
        <f>Calculations!T100</f>
        <v>738346155609312.38</v>
      </c>
      <c r="U20">
        <f>Calculations!U100</f>
        <v>731513299211598.5</v>
      </c>
      <c r="V20">
        <f>Calculations!V100</f>
        <v>723212494005683.25</v>
      </c>
      <c r="W20">
        <f>Calculations!W100</f>
        <v>715061408155676.25</v>
      </c>
      <c r="X20">
        <f>Calculations!X100</f>
        <v>706097101063716.13</v>
      </c>
      <c r="Y20">
        <f>Calculations!Y100</f>
        <v>697084255135915.88</v>
      </c>
      <c r="Z20">
        <f>Calculations!Z100</f>
        <v>689066681633575.63</v>
      </c>
      <c r="AA20">
        <f>Calculations!AA100</f>
        <v>679685223187549.13</v>
      </c>
      <c r="AB20">
        <f>Calculations!AB100</f>
        <v>669660886939413</v>
      </c>
      <c r="AC20">
        <f>Calculations!AC100</f>
        <v>659779093975658</v>
      </c>
      <c r="AD20">
        <f>Calculations!AD100</f>
        <v>650134742245696.38</v>
      </c>
      <c r="AE20">
        <f>Calculations!AE100</f>
        <v>641399014203035.75</v>
      </c>
      <c r="AF20">
        <f>Calculations!AF100</f>
        <v>631850455076948.13</v>
      </c>
      <c r="AG20">
        <f>Calculations!AG100</f>
        <v>623842636457069.88</v>
      </c>
      <c r="AH20">
        <f>Calculations!AH100</f>
        <v>615247440613569.63</v>
      </c>
      <c r="AI20">
        <f>Calculations!AI100</f>
        <v>606420929532425.75</v>
      </c>
    </row>
    <row r="21" spans="1:35" x14ac:dyDescent="0.35">
      <c r="A21" s="47" t="s">
        <v>30</v>
      </c>
      <c r="B21">
        <f>Calculations!B101</f>
        <v>37987956656959.484</v>
      </c>
      <c r="C21">
        <f>Calculations!C101</f>
        <v>37785201514216.305</v>
      </c>
      <c r="D21">
        <f>Calculations!D101</f>
        <v>37131376552877.594</v>
      </c>
      <c r="E21">
        <f>Calculations!E101</f>
        <v>36699812713238</v>
      </c>
      <c r="F21">
        <f>Calculations!F101</f>
        <v>36918592500628.719</v>
      </c>
      <c r="G21">
        <f>Calculations!G101</f>
        <v>36595571666075.453</v>
      </c>
      <c r="H21">
        <f>Calculations!H101</f>
        <v>35957110574871.867</v>
      </c>
      <c r="I21">
        <f>Calculations!I101</f>
        <v>35749313972864.063</v>
      </c>
      <c r="J21">
        <f>Calculations!J101</f>
        <v>35792732211258.672</v>
      </c>
      <c r="K21">
        <f>Calculations!K101</f>
        <v>36133642456975.656</v>
      </c>
      <c r="L21">
        <f>Calculations!L101</f>
        <v>36159206014043.156</v>
      </c>
      <c r="M21">
        <f>Calculations!M101</f>
        <v>36453112785941.188</v>
      </c>
      <c r="N21">
        <f>Calculations!N101</f>
        <v>36464926651734.383</v>
      </c>
      <c r="O21">
        <f>Calculations!O101</f>
        <v>35819809605280.367</v>
      </c>
      <c r="P21">
        <f>Calculations!P101</f>
        <v>35804748131040.547</v>
      </c>
      <c r="Q21">
        <f>Calculations!Q101</f>
        <v>35779901865134.422</v>
      </c>
      <c r="R21">
        <f>Calculations!R101</f>
        <v>35752140437450.984</v>
      </c>
      <c r="S21">
        <f>Calculations!S101</f>
        <v>35537701512917.539</v>
      </c>
      <c r="T21">
        <f>Calculations!T101</f>
        <v>35367688861111.227</v>
      </c>
      <c r="U21">
        <f>Calculations!U101</f>
        <v>35442993005001.063</v>
      </c>
      <c r="V21">
        <f>Calculations!V101</f>
        <v>35537205896667.875</v>
      </c>
      <c r="W21">
        <f>Calculations!W101</f>
        <v>35426965847607.625</v>
      </c>
      <c r="X21">
        <f>Calculations!X101</f>
        <v>35631900176603.68</v>
      </c>
      <c r="Y21">
        <f>Calculations!Y101</f>
        <v>35883591198571.555</v>
      </c>
      <c r="Z21">
        <f>Calculations!Z101</f>
        <v>36212401108403.758</v>
      </c>
      <c r="AA21">
        <f>Calculations!AA101</f>
        <v>36678564828562.5</v>
      </c>
      <c r="AB21">
        <f>Calculations!AB101</f>
        <v>36771280549635.258</v>
      </c>
      <c r="AC21">
        <f>Calculations!AC101</f>
        <v>36853397953415.547</v>
      </c>
      <c r="AD21">
        <f>Calculations!AD101</f>
        <v>36813521402921.336</v>
      </c>
      <c r="AE21">
        <f>Calculations!AE101</f>
        <v>36715846909237.391</v>
      </c>
      <c r="AF21">
        <f>Calculations!AF101</f>
        <v>35710121055494.328</v>
      </c>
      <c r="AG21">
        <f>Calculations!AG101</f>
        <v>35523975648338.945</v>
      </c>
      <c r="AH21">
        <f>Calculations!AH101</f>
        <v>35104212093818.879</v>
      </c>
      <c r="AI21">
        <f>Calculations!AI101</f>
        <v>33912865934981.43</v>
      </c>
    </row>
    <row r="22" spans="1:35" x14ac:dyDescent="0.35">
      <c r="A22" s="47" t="s">
        <v>31</v>
      </c>
      <c r="B22">
        <f>Calculations!B102</f>
        <v>0</v>
      </c>
      <c r="C22">
        <f>Calculations!C102</f>
        <v>0</v>
      </c>
      <c r="D22">
        <f>Calculations!D102</f>
        <v>0</v>
      </c>
      <c r="E22">
        <f>Calculations!E102</f>
        <v>0</v>
      </c>
      <c r="F22">
        <f>Calculations!F102</f>
        <v>0</v>
      </c>
      <c r="G22">
        <f>Calculations!G102</f>
        <v>0</v>
      </c>
      <c r="H22">
        <f>Calculations!H102</f>
        <v>0</v>
      </c>
      <c r="I22">
        <f>Calculations!I102</f>
        <v>0</v>
      </c>
      <c r="J22">
        <f>Calculations!J102</f>
        <v>0</v>
      </c>
      <c r="K22">
        <f>Calculations!K102</f>
        <v>0</v>
      </c>
      <c r="L22">
        <f>Calculations!L102</f>
        <v>0</v>
      </c>
      <c r="M22">
        <f>Calculations!M102</f>
        <v>0</v>
      </c>
      <c r="N22">
        <f>Calculations!N102</f>
        <v>0</v>
      </c>
      <c r="O22">
        <f>Calculations!O102</f>
        <v>0</v>
      </c>
      <c r="P22">
        <f>Calculations!P102</f>
        <v>0</v>
      </c>
      <c r="Q22">
        <f>Calculations!Q102</f>
        <v>0</v>
      </c>
      <c r="R22">
        <f>Calculations!R102</f>
        <v>0</v>
      </c>
      <c r="S22">
        <f>Calculations!S102</f>
        <v>0</v>
      </c>
      <c r="T22">
        <f>Calculations!T102</f>
        <v>0</v>
      </c>
      <c r="U22">
        <f>Calculations!U102</f>
        <v>0</v>
      </c>
      <c r="V22">
        <f>Calculations!V102</f>
        <v>0</v>
      </c>
      <c r="W22">
        <f>Calculations!W102</f>
        <v>0</v>
      </c>
      <c r="X22">
        <f>Calculations!X102</f>
        <v>0</v>
      </c>
      <c r="Y22">
        <f>Calculations!Y102</f>
        <v>0</v>
      </c>
      <c r="Z22">
        <f>Calculations!Z102</f>
        <v>0</v>
      </c>
      <c r="AA22">
        <f>Calculations!AA102</f>
        <v>0</v>
      </c>
      <c r="AB22">
        <f>Calculations!AB102</f>
        <v>0</v>
      </c>
      <c r="AC22">
        <f>Calculations!AC102</f>
        <v>0</v>
      </c>
      <c r="AD22">
        <f>Calculations!AD102</f>
        <v>0</v>
      </c>
      <c r="AE22">
        <f>Calculations!AE102</f>
        <v>0</v>
      </c>
      <c r="AF22">
        <f>Calculations!AF102</f>
        <v>0</v>
      </c>
      <c r="AG22">
        <f>Calculations!AG102</f>
        <v>0</v>
      </c>
      <c r="AH22">
        <f>Calculations!AH102</f>
        <v>0</v>
      </c>
      <c r="AI22">
        <f>Calculations!AI102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2"/>
  <sheetViews>
    <sheetView zoomScale="85" zoomScaleNormal="85" workbookViewId="0">
      <selection activeCell="C22" sqref="C22"/>
    </sheetView>
  </sheetViews>
  <sheetFormatPr defaultColWidth="9.08984375" defaultRowHeight="14.5" x14ac:dyDescent="0.35"/>
  <cols>
    <col min="1" max="1" width="36.26953125" customWidth="1"/>
    <col min="2" max="35" width="13" customWidth="1"/>
  </cols>
  <sheetData>
    <row r="1" spans="1:35" x14ac:dyDescent="0.35">
      <c r="A1" s="47" t="s">
        <v>60</v>
      </c>
      <c r="B1" s="47">
        <v>2017</v>
      </c>
      <c r="C1" s="47">
        <v>2018</v>
      </c>
      <c r="D1" s="47">
        <v>2019</v>
      </c>
      <c r="E1" s="47">
        <v>2020</v>
      </c>
      <c r="F1" s="47">
        <v>2021</v>
      </c>
      <c r="G1" s="47">
        <v>2022</v>
      </c>
      <c r="H1" s="47">
        <v>2023</v>
      </c>
      <c r="I1" s="47">
        <v>2024</v>
      </c>
      <c r="J1" s="47">
        <v>2025</v>
      </c>
      <c r="K1" s="47">
        <v>2026</v>
      </c>
      <c r="L1" s="47">
        <v>2027</v>
      </c>
      <c r="M1" s="47">
        <v>2028</v>
      </c>
      <c r="N1" s="47">
        <v>2029</v>
      </c>
      <c r="O1" s="47">
        <v>2030</v>
      </c>
      <c r="P1" s="47">
        <v>2031</v>
      </c>
      <c r="Q1" s="47">
        <v>2032</v>
      </c>
      <c r="R1" s="47">
        <v>2033</v>
      </c>
      <c r="S1" s="47">
        <v>2034</v>
      </c>
      <c r="T1" s="47">
        <v>2035</v>
      </c>
      <c r="U1" s="47">
        <v>2036</v>
      </c>
      <c r="V1" s="47">
        <v>2037</v>
      </c>
      <c r="W1" s="47">
        <v>2038</v>
      </c>
      <c r="X1" s="47">
        <v>2039</v>
      </c>
      <c r="Y1" s="47">
        <v>2040</v>
      </c>
      <c r="Z1" s="47">
        <v>2041</v>
      </c>
      <c r="AA1" s="47">
        <v>2042</v>
      </c>
      <c r="AB1" s="47">
        <v>2043</v>
      </c>
      <c r="AC1" s="47">
        <v>2044</v>
      </c>
      <c r="AD1" s="47">
        <v>2045</v>
      </c>
      <c r="AE1" s="47">
        <v>2046</v>
      </c>
      <c r="AF1" s="47">
        <v>2047</v>
      </c>
      <c r="AG1" s="47">
        <v>2048</v>
      </c>
      <c r="AH1" s="47">
        <v>2049</v>
      </c>
      <c r="AI1" s="47">
        <v>2050</v>
      </c>
    </row>
    <row r="2" spans="1:35" x14ac:dyDescent="0.35">
      <c r="A2" s="47" t="s">
        <v>17</v>
      </c>
      <c r="B2">
        <f>Calculations!B109</f>
        <v>0</v>
      </c>
      <c r="C2">
        <f>Calculations!C109</f>
        <v>0</v>
      </c>
      <c r="D2">
        <f>Calculations!D109</f>
        <v>0</v>
      </c>
      <c r="E2">
        <f>Calculations!E109</f>
        <v>0</v>
      </c>
      <c r="F2">
        <f>Calculations!F109</f>
        <v>0</v>
      </c>
      <c r="G2">
        <f>Calculations!G109</f>
        <v>0</v>
      </c>
      <c r="H2">
        <f>Calculations!H109</f>
        <v>0</v>
      </c>
      <c r="I2">
        <f>Calculations!I109</f>
        <v>0</v>
      </c>
      <c r="J2">
        <f>Calculations!J109</f>
        <v>0</v>
      </c>
      <c r="K2">
        <f>Calculations!K109</f>
        <v>0</v>
      </c>
      <c r="L2">
        <f>Calculations!L109</f>
        <v>0</v>
      </c>
      <c r="M2">
        <f>Calculations!M109</f>
        <v>0</v>
      </c>
      <c r="N2">
        <f>Calculations!N109</f>
        <v>0</v>
      </c>
      <c r="O2">
        <f>Calculations!O109</f>
        <v>0</v>
      </c>
      <c r="P2">
        <f>Calculations!P109</f>
        <v>0</v>
      </c>
      <c r="Q2">
        <f>Calculations!Q109</f>
        <v>0</v>
      </c>
      <c r="R2">
        <f>Calculations!R109</f>
        <v>0</v>
      </c>
      <c r="S2">
        <f>Calculations!S109</f>
        <v>0</v>
      </c>
      <c r="T2">
        <f>Calculations!T109</f>
        <v>0</v>
      </c>
      <c r="U2">
        <f>Calculations!U109</f>
        <v>0</v>
      </c>
      <c r="V2">
        <f>Calculations!V109</f>
        <v>0</v>
      </c>
      <c r="W2">
        <f>Calculations!W109</f>
        <v>0</v>
      </c>
      <c r="X2">
        <f>Calculations!X109</f>
        <v>0</v>
      </c>
      <c r="Y2">
        <f>Calculations!Y109</f>
        <v>0</v>
      </c>
      <c r="Z2">
        <f>Calculations!Z109</f>
        <v>0</v>
      </c>
      <c r="AA2">
        <f>Calculations!AA109</f>
        <v>0</v>
      </c>
      <c r="AB2">
        <f>Calculations!AB109</f>
        <v>0</v>
      </c>
      <c r="AC2">
        <f>Calculations!AC109</f>
        <v>0</v>
      </c>
      <c r="AD2">
        <f>Calculations!AD109</f>
        <v>0</v>
      </c>
      <c r="AE2">
        <f>Calculations!AE109</f>
        <v>0</v>
      </c>
      <c r="AF2">
        <f>Calculations!AF109</f>
        <v>0</v>
      </c>
      <c r="AG2">
        <f>Calculations!AG109</f>
        <v>0</v>
      </c>
      <c r="AH2">
        <f>Calculations!AH109</f>
        <v>0</v>
      </c>
      <c r="AI2">
        <f>Calculations!AI109</f>
        <v>0</v>
      </c>
    </row>
    <row r="3" spans="1:35" x14ac:dyDescent="0.35">
      <c r="A3" s="47" t="s">
        <v>18</v>
      </c>
      <c r="B3">
        <f>Calculations!B110</f>
        <v>524292557238892.56</v>
      </c>
      <c r="C3">
        <f>Calculations!C110</f>
        <v>458510809450231.19</v>
      </c>
      <c r="D3">
        <f>Calculations!D110</f>
        <v>454138111548491.25</v>
      </c>
      <c r="E3">
        <f>Calculations!E110</f>
        <v>444818322980100.44</v>
      </c>
      <c r="F3">
        <f>Calculations!F110</f>
        <v>439387784705207.31</v>
      </c>
      <c r="G3">
        <f>Calculations!G110</f>
        <v>430324295928549</v>
      </c>
      <c r="H3">
        <f>Calculations!H110</f>
        <v>420497151949231.13</v>
      </c>
      <c r="I3">
        <f>Calculations!I110</f>
        <v>413189423175977.75</v>
      </c>
      <c r="J3">
        <f>Calculations!J110</f>
        <v>408452839278509.19</v>
      </c>
      <c r="K3">
        <f>Calculations!K110</f>
        <v>403774400735383.5</v>
      </c>
      <c r="L3">
        <f>Calculations!L110</f>
        <v>401936057513655.31</v>
      </c>
      <c r="M3">
        <f>Calculations!M110</f>
        <v>400042145978139.06</v>
      </c>
      <c r="N3">
        <f>Calculations!N110</f>
        <v>398858589466249.5</v>
      </c>
      <c r="O3">
        <f>Calculations!O110</f>
        <v>393320891985566.19</v>
      </c>
      <c r="P3">
        <f>Calculations!P110</f>
        <v>388880074564494.44</v>
      </c>
      <c r="Q3">
        <f>Calculations!Q110</f>
        <v>380201189421687.25</v>
      </c>
      <c r="R3">
        <f>Calculations!R110</f>
        <v>367577091916822</v>
      </c>
      <c r="S3">
        <f>Calculations!S110</f>
        <v>356801864810580.94</v>
      </c>
      <c r="T3">
        <f>Calculations!T110</f>
        <v>346346568604318.75</v>
      </c>
      <c r="U3">
        <f>Calculations!U110</f>
        <v>339707409751974.88</v>
      </c>
      <c r="V3">
        <f>Calculations!V110</f>
        <v>331306236089473.06</v>
      </c>
      <c r="W3">
        <f>Calculations!W110</f>
        <v>321611300093441.38</v>
      </c>
      <c r="X3">
        <f>Calculations!X110</f>
        <v>313165754040516.31</v>
      </c>
      <c r="Y3">
        <f>Calculations!Y110</f>
        <v>303661629932426.56</v>
      </c>
      <c r="Z3">
        <f>Calculations!Z110</f>
        <v>295048785457966.81</v>
      </c>
      <c r="AA3">
        <f>Calculations!AA110</f>
        <v>285850118458274</v>
      </c>
      <c r="AB3">
        <f>Calculations!AB110</f>
        <v>275533936284434.72</v>
      </c>
      <c r="AC3">
        <f>Calculations!AC110</f>
        <v>265237250477107.13</v>
      </c>
      <c r="AD3">
        <f>Calculations!AD110</f>
        <v>257695172207275.31</v>
      </c>
      <c r="AE3">
        <f>Calculations!AE110</f>
        <v>250098114434271.41</v>
      </c>
      <c r="AF3">
        <f>Calculations!AF110</f>
        <v>236417568603392.41</v>
      </c>
      <c r="AG3">
        <f>Calculations!AG110</f>
        <v>226635396084590.88</v>
      </c>
      <c r="AH3">
        <f>Calculations!AH110</f>
        <v>211675840213895.5</v>
      </c>
      <c r="AI3">
        <f>Calculations!AI110</f>
        <v>198880631795340.66</v>
      </c>
    </row>
    <row r="4" spans="1:35" x14ac:dyDescent="0.35">
      <c r="A4" s="47" t="s">
        <v>11</v>
      </c>
      <c r="B4">
        <f>Calculations!B111</f>
        <v>3429528022629927</v>
      </c>
      <c r="C4">
        <f>Calculations!C111</f>
        <v>2357038623902762</v>
      </c>
      <c r="D4">
        <f>Calculations!D111</f>
        <v>2324634650706398</v>
      </c>
      <c r="E4">
        <f>Calculations!E111</f>
        <v>2306742472124584</v>
      </c>
      <c r="F4">
        <f>Calculations!F111</f>
        <v>2297438947425669</v>
      </c>
      <c r="G4">
        <f>Calculations!G111</f>
        <v>2294195844840304.5</v>
      </c>
      <c r="H4">
        <f>Calculations!H111</f>
        <v>2300931268156168.5</v>
      </c>
      <c r="I4">
        <f>Calculations!I111</f>
        <v>2295249524565563</v>
      </c>
      <c r="J4">
        <f>Calculations!J111</f>
        <v>2299723754207350.5</v>
      </c>
      <c r="K4">
        <f>Calculations!K111</f>
        <v>2315617508000613</v>
      </c>
      <c r="L4">
        <f>Calculations!L111</f>
        <v>2346834184380431</v>
      </c>
      <c r="M4">
        <f>Calculations!M111</f>
        <v>2350448675972250.5</v>
      </c>
      <c r="N4">
        <f>Calculations!N111</f>
        <v>2378479721606169</v>
      </c>
      <c r="O4">
        <f>Calculations!O111</f>
        <v>2413361258645103</v>
      </c>
      <c r="P4">
        <f>Calculations!P111</f>
        <v>2432144883110518.5</v>
      </c>
      <c r="Q4">
        <f>Calculations!Q111</f>
        <v>2432886961457902</v>
      </c>
      <c r="R4">
        <f>Calculations!R111</f>
        <v>2436056801223469.5</v>
      </c>
      <c r="S4">
        <f>Calculations!S111</f>
        <v>2436539740949555.5</v>
      </c>
      <c r="T4">
        <f>Calculations!T111</f>
        <v>2432479147023311</v>
      </c>
      <c r="U4">
        <f>Calculations!U111</f>
        <v>2435330196118309.5</v>
      </c>
      <c r="V4">
        <f>Calculations!V111</f>
        <v>2431673255515562</v>
      </c>
      <c r="W4">
        <f>Calculations!W111</f>
        <v>2429003521670199</v>
      </c>
      <c r="X4">
        <f>Calculations!X111</f>
        <v>2425739490046737.5</v>
      </c>
      <c r="Y4">
        <f>Calculations!Y111</f>
        <v>2424356384384508</v>
      </c>
      <c r="Z4">
        <f>Calculations!Z111</f>
        <v>2424190584870585.5</v>
      </c>
      <c r="AA4">
        <f>Calculations!AA111</f>
        <v>2422216122583118.5</v>
      </c>
      <c r="AB4">
        <f>Calculations!AB111</f>
        <v>2414691641488471</v>
      </c>
      <c r="AC4">
        <f>Calculations!AC111</f>
        <v>2408594087671936</v>
      </c>
      <c r="AD4">
        <f>Calculations!AD111</f>
        <v>2403341671275487.5</v>
      </c>
      <c r="AE4">
        <f>Calculations!AE111</f>
        <v>2397261426400583.5</v>
      </c>
      <c r="AF4">
        <f>Calculations!AF111</f>
        <v>2383966635063941.5</v>
      </c>
      <c r="AG4">
        <f>Calculations!AG111</f>
        <v>2378883414336092</v>
      </c>
      <c r="AH4">
        <f>Calculations!AH111</f>
        <v>2372236507372101.5</v>
      </c>
      <c r="AI4">
        <f>Calculations!AI111</f>
        <v>2359772332068328.5</v>
      </c>
    </row>
    <row r="5" spans="1:35" x14ac:dyDescent="0.35">
      <c r="A5" s="47" t="s">
        <v>19</v>
      </c>
      <c r="B5">
        <f>Calculations!B112</f>
        <v>0</v>
      </c>
      <c r="C5">
        <f>Calculations!C112</f>
        <v>0</v>
      </c>
      <c r="D5">
        <f>Calculations!D112</f>
        <v>0</v>
      </c>
      <c r="E5">
        <f>Calculations!E112</f>
        <v>0</v>
      </c>
      <c r="F5">
        <f>Calculations!F112</f>
        <v>0</v>
      </c>
      <c r="G5">
        <f>Calculations!G112</f>
        <v>0</v>
      </c>
      <c r="H5">
        <f>Calculations!H112</f>
        <v>0</v>
      </c>
      <c r="I5">
        <f>Calculations!I112</f>
        <v>0</v>
      </c>
      <c r="J5">
        <f>Calculations!J112</f>
        <v>0</v>
      </c>
      <c r="K5">
        <f>Calculations!K112</f>
        <v>0</v>
      </c>
      <c r="L5">
        <f>Calculations!L112</f>
        <v>0</v>
      </c>
      <c r="M5">
        <f>Calculations!M112</f>
        <v>0</v>
      </c>
      <c r="N5">
        <f>Calculations!N112</f>
        <v>0</v>
      </c>
      <c r="O5">
        <f>Calculations!O112</f>
        <v>0</v>
      </c>
      <c r="P5">
        <f>Calculations!P112</f>
        <v>0</v>
      </c>
      <c r="Q5">
        <f>Calculations!Q112</f>
        <v>0</v>
      </c>
      <c r="R5">
        <f>Calculations!R112</f>
        <v>0</v>
      </c>
      <c r="S5">
        <f>Calculations!S112</f>
        <v>0</v>
      </c>
      <c r="T5">
        <f>Calculations!T112</f>
        <v>0</v>
      </c>
      <c r="U5">
        <f>Calculations!U112</f>
        <v>0</v>
      </c>
      <c r="V5">
        <f>Calculations!V112</f>
        <v>0</v>
      </c>
      <c r="W5">
        <f>Calculations!W112</f>
        <v>0</v>
      </c>
      <c r="X5">
        <f>Calculations!X112</f>
        <v>0</v>
      </c>
      <c r="Y5">
        <f>Calculations!Y112</f>
        <v>0</v>
      </c>
      <c r="Z5">
        <f>Calculations!Z112</f>
        <v>0</v>
      </c>
      <c r="AA5">
        <f>Calculations!AA112</f>
        <v>0</v>
      </c>
      <c r="AB5">
        <f>Calculations!AB112</f>
        <v>0</v>
      </c>
      <c r="AC5">
        <f>Calculations!AC112</f>
        <v>0</v>
      </c>
      <c r="AD5">
        <f>Calculations!AD112</f>
        <v>0</v>
      </c>
      <c r="AE5">
        <f>Calculations!AE112</f>
        <v>0</v>
      </c>
      <c r="AF5">
        <f>Calculations!AF112</f>
        <v>0</v>
      </c>
      <c r="AG5">
        <f>Calculations!AG112</f>
        <v>0</v>
      </c>
      <c r="AH5">
        <f>Calculations!AH112</f>
        <v>0</v>
      </c>
      <c r="AI5">
        <f>Calculations!AI112</f>
        <v>0</v>
      </c>
    </row>
    <row r="6" spans="1:35" x14ac:dyDescent="0.35">
      <c r="A6" s="47" t="s">
        <v>20</v>
      </c>
      <c r="B6">
        <f>Calculations!B113</f>
        <v>0</v>
      </c>
      <c r="C6">
        <f>Calculations!C113</f>
        <v>0</v>
      </c>
      <c r="D6">
        <f>Calculations!D113</f>
        <v>0</v>
      </c>
      <c r="E6">
        <f>Calculations!E113</f>
        <v>0</v>
      </c>
      <c r="F6">
        <f>Calculations!F113</f>
        <v>0</v>
      </c>
      <c r="G6">
        <f>Calculations!G113</f>
        <v>0</v>
      </c>
      <c r="H6">
        <f>Calculations!H113</f>
        <v>0</v>
      </c>
      <c r="I6">
        <f>Calculations!I113</f>
        <v>0</v>
      </c>
      <c r="J6">
        <f>Calculations!J113</f>
        <v>0</v>
      </c>
      <c r="K6">
        <f>Calculations!K113</f>
        <v>0</v>
      </c>
      <c r="L6">
        <f>Calculations!L113</f>
        <v>0</v>
      </c>
      <c r="M6">
        <f>Calculations!M113</f>
        <v>0</v>
      </c>
      <c r="N6">
        <f>Calculations!N113</f>
        <v>0</v>
      </c>
      <c r="O6">
        <f>Calculations!O113</f>
        <v>0</v>
      </c>
      <c r="P6">
        <f>Calculations!P113</f>
        <v>0</v>
      </c>
      <c r="Q6">
        <f>Calculations!Q113</f>
        <v>0</v>
      </c>
      <c r="R6">
        <f>Calculations!R113</f>
        <v>0</v>
      </c>
      <c r="S6">
        <f>Calculations!S113</f>
        <v>0</v>
      </c>
      <c r="T6">
        <f>Calculations!T113</f>
        <v>0</v>
      </c>
      <c r="U6">
        <f>Calculations!U113</f>
        <v>0</v>
      </c>
      <c r="V6">
        <f>Calculations!V113</f>
        <v>0</v>
      </c>
      <c r="W6">
        <f>Calculations!W113</f>
        <v>0</v>
      </c>
      <c r="X6">
        <f>Calculations!X113</f>
        <v>0</v>
      </c>
      <c r="Y6">
        <f>Calculations!Y113</f>
        <v>0</v>
      </c>
      <c r="Z6">
        <f>Calculations!Z113</f>
        <v>0</v>
      </c>
      <c r="AA6">
        <f>Calculations!AA113</f>
        <v>0</v>
      </c>
      <c r="AB6">
        <f>Calculations!AB113</f>
        <v>0</v>
      </c>
      <c r="AC6">
        <f>Calculations!AC113</f>
        <v>0</v>
      </c>
      <c r="AD6">
        <f>Calculations!AD113</f>
        <v>0</v>
      </c>
      <c r="AE6">
        <f>Calculations!AE113</f>
        <v>0</v>
      </c>
      <c r="AF6">
        <f>Calculations!AF113</f>
        <v>0</v>
      </c>
      <c r="AG6">
        <f>Calculations!AG113</f>
        <v>0</v>
      </c>
      <c r="AH6">
        <f>Calculations!AH113</f>
        <v>0</v>
      </c>
      <c r="AI6">
        <f>Calculations!AI113</f>
        <v>0</v>
      </c>
    </row>
    <row r="7" spans="1:35" x14ac:dyDescent="0.35">
      <c r="A7" s="47" t="s">
        <v>21</v>
      </c>
      <c r="B7">
        <f>Calculations!B114</f>
        <v>0</v>
      </c>
      <c r="C7">
        <f>Calculations!C114</f>
        <v>0</v>
      </c>
      <c r="D7">
        <f>Calculations!D114</f>
        <v>0</v>
      </c>
      <c r="E7">
        <f>Calculations!E114</f>
        <v>0</v>
      </c>
      <c r="F7">
        <f>Calculations!F114</f>
        <v>0</v>
      </c>
      <c r="G7">
        <f>Calculations!G114</f>
        <v>0</v>
      </c>
      <c r="H7">
        <f>Calculations!H114</f>
        <v>0</v>
      </c>
      <c r="I7">
        <f>Calculations!I114</f>
        <v>0</v>
      </c>
      <c r="J7">
        <f>Calculations!J114</f>
        <v>0</v>
      </c>
      <c r="K7">
        <f>Calculations!K114</f>
        <v>0</v>
      </c>
      <c r="L7">
        <f>Calculations!L114</f>
        <v>0</v>
      </c>
      <c r="M7">
        <f>Calculations!M114</f>
        <v>0</v>
      </c>
      <c r="N7">
        <f>Calculations!N114</f>
        <v>0</v>
      </c>
      <c r="O7">
        <f>Calculations!O114</f>
        <v>0</v>
      </c>
      <c r="P7">
        <f>Calculations!P114</f>
        <v>0</v>
      </c>
      <c r="Q7">
        <f>Calculations!Q114</f>
        <v>0</v>
      </c>
      <c r="R7">
        <f>Calculations!R114</f>
        <v>0</v>
      </c>
      <c r="S7">
        <f>Calculations!S114</f>
        <v>0</v>
      </c>
      <c r="T7">
        <f>Calculations!T114</f>
        <v>0</v>
      </c>
      <c r="U7">
        <f>Calculations!U114</f>
        <v>0</v>
      </c>
      <c r="V7">
        <f>Calculations!V114</f>
        <v>0</v>
      </c>
      <c r="W7">
        <f>Calculations!W114</f>
        <v>0</v>
      </c>
      <c r="X7">
        <f>Calculations!X114</f>
        <v>0</v>
      </c>
      <c r="Y7">
        <f>Calculations!Y114</f>
        <v>0</v>
      </c>
      <c r="Z7">
        <f>Calculations!Z114</f>
        <v>0</v>
      </c>
      <c r="AA7">
        <f>Calculations!AA114</f>
        <v>0</v>
      </c>
      <c r="AB7">
        <f>Calculations!AB114</f>
        <v>0</v>
      </c>
      <c r="AC7">
        <f>Calculations!AC114</f>
        <v>0</v>
      </c>
      <c r="AD7">
        <f>Calculations!AD114</f>
        <v>0</v>
      </c>
      <c r="AE7">
        <f>Calculations!AE114</f>
        <v>0</v>
      </c>
      <c r="AF7">
        <f>Calculations!AF114</f>
        <v>0</v>
      </c>
      <c r="AG7">
        <f>Calculations!AG114</f>
        <v>0</v>
      </c>
      <c r="AH7">
        <f>Calculations!AH114</f>
        <v>0</v>
      </c>
      <c r="AI7">
        <f>Calculations!AI114</f>
        <v>0</v>
      </c>
    </row>
    <row r="8" spans="1:35" x14ac:dyDescent="0.35">
      <c r="A8" s="47" t="s">
        <v>22</v>
      </c>
      <c r="B8">
        <f>Calculations!B115</f>
        <v>0</v>
      </c>
      <c r="C8">
        <f>Calculations!C115</f>
        <v>0</v>
      </c>
      <c r="D8">
        <f>Calculations!D115</f>
        <v>0</v>
      </c>
      <c r="E8">
        <f>Calculations!E115</f>
        <v>0</v>
      </c>
      <c r="F8">
        <f>Calculations!F115</f>
        <v>0</v>
      </c>
      <c r="G8">
        <f>Calculations!G115</f>
        <v>0</v>
      </c>
      <c r="H8">
        <f>Calculations!H115</f>
        <v>0</v>
      </c>
      <c r="I8">
        <f>Calculations!I115</f>
        <v>0</v>
      </c>
      <c r="J8">
        <f>Calculations!J115</f>
        <v>0</v>
      </c>
      <c r="K8">
        <f>Calculations!K115</f>
        <v>0</v>
      </c>
      <c r="L8">
        <f>Calculations!L115</f>
        <v>0</v>
      </c>
      <c r="M8">
        <f>Calculations!M115</f>
        <v>0</v>
      </c>
      <c r="N8">
        <f>Calculations!N115</f>
        <v>0</v>
      </c>
      <c r="O8">
        <f>Calculations!O115</f>
        <v>0</v>
      </c>
      <c r="P8">
        <f>Calculations!P115</f>
        <v>0</v>
      </c>
      <c r="Q8">
        <f>Calculations!Q115</f>
        <v>0</v>
      </c>
      <c r="R8">
        <f>Calculations!R115</f>
        <v>0</v>
      </c>
      <c r="S8">
        <f>Calculations!S115</f>
        <v>0</v>
      </c>
      <c r="T8">
        <f>Calculations!T115</f>
        <v>0</v>
      </c>
      <c r="U8">
        <f>Calculations!U115</f>
        <v>0</v>
      </c>
      <c r="V8">
        <f>Calculations!V115</f>
        <v>0</v>
      </c>
      <c r="W8">
        <f>Calculations!W115</f>
        <v>0</v>
      </c>
      <c r="X8">
        <f>Calculations!X115</f>
        <v>0</v>
      </c>
      <c r="Y8">
        <f>Calculations!Y115</f>
        <v>0</v>
      </c>
      <c r="Z8">
        <f>Calculations!Z115</f>
        <v>0</v>
      </c>
      <c r="AA8">
        <f>Calculations!AA115</f>
        <v>0</v>
      </c>
      <c r="AB8">
        <f>Calculations!AB115</f>
        <v>0</v>
      </c>
      <c r="AC8">
        <f>Calculations!AC115</f>
        <v>0</v>
      </c>
      <c r="AD8">
        <f>Calculations!AD115</f>
        <v>0</v>
      </c>
      <c r="AE8">
        <f>Calculations!AE115</f>
        <v>0</v>
      </c>
      <c r="AF8">
        <f>Calculations!AF115</f>
        <v>0</v>
      </c>
      <c r="AG8">
        <f>Calculations!AG115</f>
        <v>0</v>
      </c>
      <c r="AH8">
        <f>Calculations!AH115</f>
        <v>0</v>
      </c>
      <c r="AI8">
        <f>Calculations!AI115</f>
        <v>0</v>
      </c>
    </row>
    <row r="9" spans="1:35" x14ac:dyDescent="0.35">
      <c r="A9" s="47" t="s">
        <v>12</v>
      </c>
      <c r="B9">
        <f>Calculations!B116</f>
        <v>176088262567947.22</v>
      </c>
      <c r="C9">
        <f>Calculations!C116</f>
        <v>187803551355082</v>
      </c>
      <c r="D9">
        <f>Calculations!D116</f>
        <v>187705712134861.81</v>
      </c>
      <c r="E9">
        <f>Calculations!E116</f>
        <v>189554938129661.69</v>
      </c>
      <c r="F9">
        <f>Calculations!F116</f>
        <v>190840919515408.84</v>
      </c>
      <c r="G9">
        <f>Calculations!G116</f>
        <v>190706689402692.25</v>
      </c>
      <c r="H9">
        <f>Calculations!H116</f>
        <v>186357750753305.69</v>
      </c>
      <c r="I9">
        <f>Calculations!I116</f>
        <v>188610872553205.38</v>
      </c>
      <c r="J9">
        <f>Calculations!J116</f>
        <v>189781542455396.09</v>
      </c>
      <c r="K9">
        <f>Calculations!K116</f>
        <v>190538582926372.69</v>
      </c>
      <c r="L9">
        <f>Calculations!L116</f>
        <v>190419026376469.47</v>
      </c>
      <c r="M9">
        <f>Calculations!M116</f>
        <v>192329035832655.72</v>
      </c>
      <c r="N9">
        <f>Calculations!N116</f>
        <v>193344604555724.19</v>
      </c>
      <c r="O9">
        <f>Calculations!O116</f>
        <v>193495973015830.5</v>
      </c>
      <c r="P9">
        <f>Calculations!P116</f>
        <v>196289511500224.94</v>
      </c>
      <c r="Q9">
        <f>Calculations!Q116</f>
        <v>197997970094409.31</v>
      </c>
      <c r="R9">
        <f>Calculations!R116</f>
        <v>200254598857965.22</v>
      </c>
      <c r="S9">
        <f>Calculations!S116</f>
        <v>202454333546933.63</v>
      </c>
      <c r="T9">
        <f>Calculations!T116</f>
        <v>204172464883924.38</v>
      </c>
      <c r="U9">
        <f>Calculations!U116</f>
        <v>205452694119055</v>
      </c>
      <c r="V9">
        <f>Calculations!V116</f>
        <v>207404201053127.78</v>
      </c>
      <c r="W9">
        <f>Calculations!W116</f>
        <v>208958388195532.19</v>
      </c>
      <c r="X9">
        <f>Calculations!X116</f>
        <v>210484726842907.81</v>
      </c>
      <c r="Y9">
        <f>Calculations!Y116</f>
        <v>212405566194352.84</v>
      </c>
      <c r="Z9">
        <f>Calculations!Z116</f>
        <v>214655650701045.44</v>
      </c>
      <c r="AA9">
        <f>Calculations!AA116</f>
        <v>216626798635947.28</v>
      </c>
      <c r="AB9">
        <f>Calculations!AB116</f>
        <v>218775171386758.47</v>
      </c>
      <c r="AC9">
        <f>Calculations!AC116</f>
        <v>220851656739320.22</v>
      </c>
      <c r="AD9">
        <f>Calculations!AD116</f>
        <v>222738165679838.16</v>
      </c>
      <c r="AE9">
        <f>Calculations!AE116</f>
        <v>224802498438248.44</v>
      </c>
      <c r="AF9">
        <f>Calculations!AF116</f>
        <v>228310898247436.63</v>
      </c>
      <c r="AG9">
        <f>Calculations!AG116</f>
        <v>231078701748466.75</v>
      </c>
      <c r="AH9">
        <f>Calculations!AH116</f>
        <v>235231773660344.34</v>
      </c>
      <c r="AI9">
        <f>Calculations!AI116</f>
        <v>239621752726332.22</v>
      </c>
    </row>
    <row r="10" spans="1:35" x14ac:dyDescent="0.35">
      <c r="A10" s="47" t="s">
        <v>13</v>
      </c>
      <c r="B10">
        <f>Calculations!B117</f>
        <v>2988038896871040.5</v>
      </c>
      <c r="C10">
        <f>Calculations!C117</f>
        <v>3002942471843827.5</v>
      </c>
      <c r="D10">
        <f>Calculations!D117</f>
        <v>2946294864364444</v>
      </c>
      <c r="E10">
        <f>Calculations!E117</f>
        <v>2885506184099383.5</v>
      </c>
      <c r="F10">
        <f>Calculations!F117</f>
        <v>2820674547894557</v>
      </c>
      <c r="G10">
        <f>Calculations!G117</f>
        <v>2761286615797762</v>
      </c>
      <c r="H10">
        <f>Calculations!H117</f>
        <v>2702563819846432</v>
      </c>
      <c r="I10">
        <f>Calculations!I117</f>
        <v>2651251662564781.5</v>
      </c>
      <c r="J10">
        <f>Calculations!J117</f>
        <v>2609868568770904.5</v>
      </c>
      <c r="K10">
        <f>Calculations!K117</f>
        <v>2579446116016069</v>
      </c>
      <c r="L10">
        <f>Calculations!L117</f>
        <v>2556610269814737.5</v>
      </c>
      <c r="M10">
        <f>Calculations!M117</f>
        <v>2543451793142028</v>
      </c>
      <c r="N10">
        <f>Calculations!N117</f>
        <v>2534320543338640</v>
      </c>
      <c r="O10">
        <f>Calculations!O117</f>
        <v>2527106494826944.5</v>
      </c>
      <c r="P10">
        <f>Calculations!P117</f>
        <v>2521050710316261</v>
      </c>
      <c r="Q10">
        <f>Calculations!Q117</f>
        <v>2512961284352717.5</v>
      </c>
      <c r="R10">
        <f>Calculations!R117</f>
        <v>2502226067723671</v>
      </c>
      <c r="S10">
        <f>Calculations!S117</f>
        <v>2489081790115861.5</v>
      </c>
      <c r="T10">
        <f>Calculations!T117</f>
        <v>2473452190659957</v>
      </c>
      <c r="U10">
        <f>Calculations!U117</f>
        <v>2455518650154476</v>
      </c>
      <c r="V10">
        <f>Calculations!V117</f>
        <v>2435653521065394</v>
      </c>
      <c r="W10">
        <f>Calculations!W117</f>
        <v>2414185966675935.5</v>
      </c>
      <c r="X10">
        <f>Calculations!X117</f>
        <v>2391405538851344.5</v>
      </c>
      <c r="Y10">
        <f>Calculations!Y117</f>
        <v>2367959436698814.5</v>
      </c>
      <c r="Z10">
        <f>Calculations!Z117</f>
        <v>2345121360731048</v>
      </c>
      <c r="AA10">
        <f>Calculations!AA117</f>
        <v>2321924088246911</v>
      </c>
      <c r="AB10">
        <f>Calculations!AB117</f>
        <v>2299118752845591.5</v>
      </c>
      <c r="AC10">
        <f>Calculations!AC117</f>
        <v>2276316910575913</v>
      </c>
      <c r="AD10">
        <f>Calculations!AD117</f>
        <v>2254964160106518.5</v>
      </c>
      <c r="AE10">
        <f>Calculations!AE117</f>
        <v>2234661474657975.5</v>
      </c>
      <c r="AF10">
        <f>Calculations!AF117</f>
        <v>2215856109238230</v>
      </c>
      <c r="AG10">
        <f>Calculations!AG117</f>
        <v>2198594306019151</v>
      </c>
      <c r="AH10">
        <f>Calculations!AH117</f>
        <v>2183682753262785</v>
      </c>
      <c r="AI10">
        <f>Calculations!AI117</f>
        <v>2170938987258815.5</v>
      </c>
    </row>
    <row r="11" spans="1:35" x14ac:dyDescent="0.35">
      <c r="A11" s="47" t="s">
        <v>23</v>
      </c>
      <c r="B11">
        <f>Calculations!B118</f>
        <v>4339037354877206</v>
      </c>
      <c r="C11">
        <f>Calculations!C118</f>
        <v>3846707678007402</v>
      </c>
      <c r="D11">
        <f>Calculations!D118</f>
        <v>3842068641508242.5</v>
      </c>
      <c r="E11">
        <f>Calculations!E118</f>
        <v>3820615598145826.5</v>
      </c>
      <c r="F11">
        <f>Calculations!F118</f>
        <v>3786851567358440.5</v>
      </c>
      <c r="G11">
        <f>Calculations!G118</f>
        <v>3747924947767284.5</v>
      </c>
      <c r="H11">
        <f>Calculations!H118</f>
        <v>3718954535548777.5</v>
      </c>
      <c r="I11">
        <f>Calculations!I118</f>
        <v>3654855060137722.5</v>
      </c>
      <c r="J11">
        <f>Calculations!J118</f>
        <v>3598534982330081</v>
      </c>
      <c r="K11">
        <f>Calculations!K118</f>
        <v>3555953095081248.5</v>
      </c>
      <c r="L11">
        <f>Calculations!L118</f>
        <v>3503369057782609.5</v>
      </c>
      <c r="M11">
        <f>Calculations!M118</f>
        <v>3465766535340213</v>
      </c>
      <c r="N11">
        <f>Calculations!N118</f>
        <v>3423763641436389</v>
      </c>
      <c r="O11">
        <f>Calculations!O118</f>
        <v>3375964362856406</v>
      </c>
      <c r="P11">
        <f>Calculations!P118</f>
        <v>3344317085304719</v>
      </c>
      <c r="Q11">
        <f>Calculations!Q118</f>
        <v>3311589325117778.5</v>
      </c>
      <c r="R11">
        <f>Calculations!R118</f>
        <v>3269112418142119</v>
      </c>
      <c r="S11">
        <f>Calculations!S118</f>
        <v>3226279714558679</v>
      </c>
      <c r="T11">
        <f>Calculations!T118</f>
        <v>3181638493167614.5</v>
      </c>
      <c r="U11">
        <f>Calculations!U118</f>
        <v>3141725173649715</v>
      </c>
      <c r="V11">
        <f>Calculations!V118</f>
        <v>3097814924087925.5</v>
      </c>
      <c r="W11">
        <f>Calculations!W118</f>
        <v>3052103125281636.5</v>
      </c>
      <c r="X11">
        <f>Calculations!X118</f>
        <v>3004783316417441.5</v>
      </c>
      <c r="Y11">
        <f>Calculations!Y118</f>
        <v>2956299471443081.5</v>
      </c>
      <c r="Z11">
        <f>Calculations!Z118</f>
        <v>2908528640736059</v>
      </c>
      <c r="AA11">
        <f>Calculations!AA118</f>
        <v>2861869549328631</v>
      </c>
      <c r="AB11">
        <f>Calculations!AB118</f>
        <v>2813249702786084.5</v>
      </c>
      <c r="AC11">
        <f>Calculations!AC118</f>
        <v>2765273400702411.5</v>
      </c>
      <c r="AD11">
        <f>Calculations!AD118</f>
        <v>2717765900862731.5</v>
      </c>
      <c r="AE11">
        <f>Calculations!AE118</f>
        <v>2671871661969771</v>
      </c>
      <c r="AF11">
        <f>Calculations!AF118</f>
        <v>2625657510522720.5</v>
      </c>
      <c r="AG11">
        <f>Calculations!AG118</f>
        <v>2581807322909722.5</v>
      </c>
      <c r="AH11">
        <f>Calculations!AH118</f>
        <v>2536103051486308</v>
      </c>
      <c r="AI11">
        <f>Calculations!AI118</f>
        <v>2490111122480577</v>
      </c>
    </row>
    <row r="12" spans="1:35" x14ac:dyDescent="0.35">
      <c r="A12" s="47" t="s">
        <v>24</v>
      </c>
      <c r="B12">
        <f>Calculations!B119</f>
        <v>41935439616897.195</v>
      </c>
      <c r="C12">
        <f>Calculations!C119</f>
        <v>46236991983750.508</v>
      </c>
      <c r="D12">
        <f>Calculations!D119</f>
        <v>45953914184424.156</v>
      </c>
      <c r="E12">
        <f>Calculations!E119</f>
        <v>45695077294322.281</v>
      </c>
      <c r="F12">
        <f>Calculations!F119</f>
        <v>45404810983516.164</v>
      </c>
      <c r="G12">
        <f>Calculations!G119</f>
        <v>45190537420886.734</v>
      </c>
      <c r="H12">
        <f>Calculations!H119</f>
        <v>45003094142392.734</v>
      </c>
      <c r="I12">
        <f>Calculations!I119</f>
        <v>44997310694197.727</v>
      </c>
      <c r="J12">
        <f>Calculations!J119</f>
        <v>45183075243069.758</v>
      </c>
      <c r="K12">
        <f>Calculations!K119</f>
        <v>45569284056068.75</v>
      </c>
      <c r="L12">
        <f>Calculations!L119</f>
        <v>46120117223205.094</v>
      </c>
      <c r="M12">
        <f>Calculations!M119</f>
        <v>46871919763042.047</v>
      </c>
      <c r="N12">
        <f>Calculations!N119</f>
        <v>47755468139703.43</v>
      </c>
      <c r="O12">
        <f>Calculations!O119</f>
        <v>48750280536712.242</v>
      </c>
      <c r="P12">
        <f>Calculations!P119</f>
        <v>49388425238751.797</v>
      </c>
      <c r="Q12">
        <f>Calculations!Q119</f>
        <v>50030701066318.125</v>
      </c>
      <c r="R12">
        <f>Calculations!R119</f>
        <v>50670281473136.859</v>
      </c>
      <c r="S12">
        <f>Calculations!S119</f>
        <v>51307448132396.688</v>
      </c>
      <c r="T12">
        <f>Calculations!T119</f>
        <v>51955327850437.945</v>
      </c>
      <c r="U12">
        <f>Calculations!U119</f>
        <v>52614526837845.156</v>
      </c>
      <c r="V12">
        <f>Calculations!V119</f>
        <v>53301712087264.344</v>
      </c>
      <c r="W12">
        <f>Calculations!W119</f>
        <v>54027869445583.008</v>
      </c>
      <c r="X12">
        <f>Calculations!X119</f>
        <v>54795863639906.977</v>
      </c>
      <c r="Y12">
        <f>Calculations!Y119</f>
        <v>55625201313562.805</v>
      </c>
      <c r="Z12">
        <f>Calculations!Z119</f>
        <v>56535356849191.789</v>
      </c>
      <c r="AA12">
        <f>Calculations!AA119</f>
        <v>57500631235814.211</v>
      </c>
      <c r="AB12">
        <f>Calculations!AB119</f>
        <v>58536360189695.164</v>
      </c>
      <c r="AC12">
        <f>Calculations!AC119</f>
        <v>59628855777126.656</v>
      </c>
      <c r="AD12">
        <f>Calculations!AD119</f>
        <v>60810206963062.773</v>
      </c>
      <c r="AE12">
        <f>Calculations!AE119</f>
        <v>62055861235822.781</v>
      </c>
      <c r="AF12">
        <f>Calculations!AF119</f>
        <v>63374409178032.125</v>
      </c>
      <c r="AG12">
        <f>Calculations!AG119</f>
        <v>64766391361010.555</v>
      </c>
      <c r="AH12">
        <f>Calculations!AH119</f>
        <v>66249035479548.664</v>
      </c>
      <c r="AI12">
        <f>Calculations!AI119</f>
        <v>67820122990165.031</v>
      </c>
    </row>
    <row r="13" spans="1:35" x14ac:dyDescent="0.35">
      <c r="A13" s="47" t="s">
        <v>25</v>
      </c>
      <c r="B13">
        <f>Calculations!B120</f>
        <v>250699928675023.41</v>
      </c>
      <c r="C13">
        <f>Calculations!C120</f>
        <v>290630662100539.69</v>
      </c>
      <c r="D13">
        <f>Calculations!D120</f>
        <v>298778245357704.06</v>
      </c>
      <c r="E13">
        <f>Calculations!E120</f>
        <v>305243525657266.5</v>
      </c>
      <c r="F13">
        <f>Calculations!F120</f>
        <v>308605514415548.5</v>
      </c>
      <c r="G13">
        <f>Calculations!G120</f>
        <v>311304988972208.25</v>
      </c>
      <c r="H13">
        <f>Calculations!H120</f>
        <v>311098824489066.88</v>
      </c>
      <c r="I13">
        <f>Calculations!I120</f>
        <v>309802655135879</v>
      </c>
      <c r="J13">
        <f>Calculations!J120</f>
        <v>308703283076977</v>
      </c>
      <c r="K13">
        <f>Calculations!K120</f>
        <v>308129907359325.94</v>
      </c>
      <c r="L13">
        <f>Calculations!L120</f>
        <v>307528977880895.19</v>
      </c>
      <c r="M13">
        <f>Calculations!M120</f>
        <v>307513861652369.25</v>
      </c>
      <c r="N13">
        <f>Calculations!N120</f>
        <v>307776732023143.75</v>
      </c>
      <c r="O13">
        <f>Calculations!O120</f>
        <v>308037742787798.88</v>
      </c>
      <c r="P13">
        <f>Calculations!P120</f>
        <v>307569948861850.56</v>
      </c>
      <c r="Q13">
        <f>Calculations!Q120</f>
        <v>306964458273387.94</v>
      </c>
      <c r="R13">
        <f>Calculations!R120</f>
        <v>305875315362435.81</v>
      </c>
      <c r="S13">
        <f>Calculations!S120</f>
        <v>304622151224068.31</v>
      </c>
      <c r="T13">
        <f>Calculations!T120</f>
        <v>303109777753103</v>
      </c>
      <c r="U13">
        <f>Calculations!U120</f>
        <v>301427804965411.88</v>
      </c>
      <c r="V13">
        <f>Calculations!V120</f>
        <v>299436819913357.94</v>
      </c>
      <c r="W13">
        <f>Calculations!W120</f>
        <v>297193884868566.31</v>
      </c>
      <c r="X13">
        <f>Calculations!X120</f>
        <v>294703555362500.81</v>
      </c>
      <c r="Y13">
        <f>Calculations!Y120</f>
        <v>292048523367726.25</v>
      </c>
      <c r="Z13">
        <f>Calculations!Z120</f>
        <v>289398180166302.44</v>
      </c>
      <c r="AA13">
        <f>Calculations!AA120</f>
        <v>286673393593146.38</v>
      </c>
      <c r="AB13">
        <f>Calculations!AB120</f>
        <v>283843329398114.56</v>
      </c>
      <c r="AC13">
        <f>Calculations!AC120</f>
        <v>280983135273533.97</v>
      </c>
      <c r="AD13">
        <f>Calculations!AD120</f>
        <v>278097022121433.16</v>
      </c>
      <c r="AE13">
        <f>Calculations!AE120</f>
        <v>275208099815077.28</v>
      </c>
      <c r="AF13">
        <f>Calculations!AF120</f>
        <v>272279717233394.91</v>
      </c>
      <c r="AG13">
        <f>Calculations!AG120</f>
        <v>269323189426959.94</v>
      </c>
      <c r="AH13">
        <f>Calculations!AH120</f>
        <v>266262529336660.28</v>
      </c>
      <c r="AI13">
        <f>Calculations!AI120</f>
        <v>263191715983120.28</v>
      </c>
    </row>
    <row r="14" spans="1:35" x14ac:dyDescent="0.35">
      <c r="A14" s="47" t="s">
        <v>14</v>
      </c>
      <c r="B14">
        <f>Calculations!B121</f>
        <v>631599627967760.13</v>
      </c>
      <c r="C14">
        <f>Calculations!C121</f>
        <v>708272009623307.88</v>
      </c>
      <c r="D14">
        <f>Calculations!D121</f>
        <v>729682714884638.75</v>
      </c>
      <c r="E14">
        <f>Calculations!E121</f>
        <v>748169377302799.13</v>
      </c>
      <c r="F14">
        <f>Calculations!F121</f>
        <v>766349899496658.63</v>
      </c>
      <c r="G14">
        <f>Calculations!G121</f>
        <v>781990641426157.88</v>
      </c>
      <c r="H14">
        <f>Calculations!H121</f>
        <v>795440631994443.5</v>
      </c>
      <c r="I14">
        <f>Calculations!I121</f>
        <v>805386044840605.5</v>
      </c>
      <c r="J14">
        <f>Calculations!J121</f>
        <v>815345842867092.13</v>
      </c>
      <c r="K14">
        <f>Calculations!K121</f>
        <v>825604942951974</v>
      </c>
      <c r="L14">
        <f>Calculations!L121</f>
        <v>836845394476197</v>
      </c>
      <c r="M14">
        <f>Calculations!M121</f>
        <v>849759987477370</v>
      </c>
      <c r="N14">
        <f>Calculations!N121</f>
        <v>861344161849517.38</v>
      </c>
      <c r="O14">
        <f>Calculations!O121</f>
        <v>872437170517429.5</v>
      </c>
      <c r="P14">
        <f>Calculations!P121</f>
        <v>884493369700883.25</v>
      </c>
      <c r="Q14">
        <f>Calculations!Q121</f>
        <v>894672891450724</v>
      </c>
      <c r="R14">
        <f>Calculations!R121</f>
        <v>903886485996247.13</v>
      </c>
      <c r="S14">
        <f>Calculations!S121</f>
        <v>911569490701004.88</v>
      </c>
      <c r="T14">
        <f>Calculations!T121</f>
        <v>918690554316523.75</v>
      </c>
      <c r="U14">
        <f>Calculations!U121</f>
        <v>926434911332685.75</v>
      </c>
      <c r="V14">
        <f>Calculations!V121</f>
        <v>932424365031716.63</v>
      </c>
      <c r="W14">
        <f>Calculations!W121</f>
        <v>939607493730593.88</v>
      </c>
      <c r="X14">
        <f>Calculations!X121</f>
        <v>945010607628381.88</v>
      </c>
      <c r="Y14">
        <f>Calculations!Y121</f>
        <v>950631754872788.63</v>
      </c>
      <c r="Z14">
        <f>Calculations!Z121</f>
        <v>956978627575658.63</v>
      </c>
      <c r="AA14">
        <f>Calculations!AA121</f>
        <v>962622839539830.5</v>
      </c>
      <c r="AB14">
        <f>Calculations!AB121</f>
        <v>967556621272128.13</v>
      </c>
      <c r="AC14">
        <f>Calculations!AC121</f>
        <v>971053571038866.38</v>
      </c>
      <c r="AD14">
        <f>Calculations!AD121</f>
        <v>975921500533292.75</v>
      </c>
      <c r="AE14">
        <f>Calculations!AE121</f>
        <v>979066176691926.63</v>
      </c>
      <c r="AF14">
        <f>Calculations!AF121</f>
        <v>977103110885647.25</v>
      </c>
      <c r="AG14">
        <f>Calculations!AG121</f>
        <v>977683217784401.5</v>
      </c>
      <c r="AH14">
        <f>Calculations!AH121</f>
        <v>972123266855632.75</v>
      </c>
      <c r="AI14">
        <f>Calculations!AI121</f>
        <v>964067636603721.63</v>
      </c>
    </row>
    <row r="15" spans="1:35" x14ac:dyDescent="0.35">
      <c r="A15" s="47" t="s">
        <v>26</v>
      </c>
      <c r="B15">
        <f>Calculations!B122</f>
        <v>0</v>
      </c>
      <c r="C15">
        <f>Calculations!C122</f>
        <v>0</v>
      </c>
      <c r="D15">
        <f>Calculations!D122</f>
        <v>0</v>
      </c>
      <c r="E15">
        <f>Calculations!E122</f>
        <v>0</v>
      </c>
      <c r="F15">
        <f>Calculations!F122</f>
        <v>0</v>
      </c>
      <c r="G15">
        <f>Calculations!G122</f>
        <v>0</v>
      </c>
      <c r="H15">
        <f>Calculations!H122</f>
        <v>0</v>
      </c>
      <c r="I15">
        <f>Calculations!I122</f>
        <v>0</v>
      </c>
      <c r="J15">
        <f>Calculations!J122</f>
        <v>0</v>
      </c>
      <c r="K15">
        <f>Calculations!K122</f>
        <v>0</v>
      </c>
      <c r="L15">
        <f>Calculations!L122</f>
        <v>0</v>
      </c>
      <c r="M15">
        <f>Calculations!M122</f>
        <v>0</v>
      </c>
      <c r="N15">
        <f>Calculations!N122</f>
        <v>0</v>
      </c>
      <c r="O15">
        <f>Calculations!O122</f>
        <v>0</v>
      </c>
      <c r="P15">
        <f>Calculations!P122</f>
        <v>0</v>
      </c>
      <c r="Q15">
        <f>Calculations!Q122</f>
        <v>0</v>
      </c>
      <c r="R15">
        <f>Calculations!R122</f>
        <v>0</v>
      </c>
      <c r="S15">
        <f>Calculations!S122</f>
        <v>0</v>
      </c>
      <c r="T15">
        <f>Calculations!T122</f>
        <v>0</v>
      </c>
      <c r="U15">
        <f>Calculations!U122</f>
        <v>0</v>
      </c>
      <c r="V15">
        <f>Calculations!V122</f>
        <v>0</v>
      </c>
      <c r="W15">
        <f>Calculations!W122</f>
        <v>0</v>
      </c>
      <c r="X15">
        <f>Calculations!X122</f>
        <v>0</v>
      </c>
      <c r="Y15">
        <f>Calculations!Y122</f>
        <v>0</v>
      </c>
      <c r="Z15">
        <f>Calculations!Z122</f>
        <v>0</v>
      </c>
      <c r="AA15">
        <f>Calculations!AA122</f>
        <v>0</v>
      </c>
      <c r="AB15">
        <f>Calculations!AB122</f>
        <v>0</v>
      </c>
      <c r="AC15">
        <f>Calculations!AC122</f>
        <v>0</v>
      </c>
      <c r="AD15">
        <f>Calculations!AD122</f>
        <v>0</v>
      </c>
      <c r="AE15">
        <f>Calculations!AE122</f>
        <v>0</v>
      </c>
      <c r="AF15">
        <f>Calculations!AF122</f>
        <v>0</v>
      </c>
      <c r="AG15">
        <f>Calculations!AG122</f>
        <v>0</v>
      </c>
      <c r="AH15">
        <f>Calculations!AH122</f>
        <v>0</v>
      </c>
      <c r="AI15">
        <f>Calculations!AI122</f>
        <v>0</v>
      </c>
    </row>
    <row r="16" spans="1:35" x14ac:dyDescent="0.35">
      <c r="A16" s="47" t="s">
        <v>27</v>
      </c>
      <c r="B16">
        <f>Calculations!B123</f>
        <v>0</v>
      </c>
      <c r="C16">
        <f>Calculations!C123</f>
        <v>0</v>
      </c>
      <c r="D16">
        <f>Calculations!D123</f>
        <v>0</v>
      </c>
      <c r="E16">
        <f>Calculations!E123</f>
        <v>0</v>
      </c>
      <c r="F16">
        <f>Calculations!F123</f>
        <v>0</v>
      </c>
      <c r="G16">
        <f>Calculations!G123</f>
        <v>0</v>
      </c>
      <c r="H16">
        <f>Calculations!H123</f>
        <v>0</v>
      </c>
      <c r="I16">
        <f>Calculations!I123</f>
        <v>0</v>
      </c>
      <c r="J16">
        <f>Calculations!J123</f>
        <v>0</v>
      </c>
      <c r="K16">
        <f>Calculations!K123</f>
        <v>0</v>
      </c>
      <c r="L16">
        <f>Calculations!L123</f>
        <v>0</v>
      </c>
      <c r="M16">
        <f>Calculations!M123</f>
        <v>0</v>
      </c>
      <c r="N16">
        <f>Calculations!N123</f>
        <v>0</v>
      </c>
      <c r="O16">
        <f>Calculations!O123</f>
        <v>0</v>
      </c>
      <c r="P16">
        <f>Calculations!P123</f>
        <v>0</v>
      </c>
      <c r="Q16">
        <f>Calculations!Q123</f>
        <v>0</v>
      </c>
      <c r="R16">
        <f>Calculations!R123</f>
        <v>0</v>
      </c>
      <c r="S16">
        <f>Calculations!S123</f>
        <v>0</v>
      </c>
      <c r="T16">
        <f>Calculations!T123</f>
        <v>0</v>
      </c>
      <c r="U16">
        <f>Calculations!U123</f>
        <v>0</v>
      </c>
      <c r="V16">
        <f>Calculations!V123</f>
        <v>0</v>
      </c>
      <c r="W16">
        <f>Calculations!W123</f>
        <v>0</v>
      </c>
      <c r="X16">
        <f>Calculations!X123</f>
        <v>0</v>
      </c>
      <c r="Y16">
        <f>Calculations!Y123</f>
        <v>0</v>
      </c>
      <c r="Z16">
        <f>Calculations!Z123</f>
        <v>0</v>
      </c>
      <c r="AA16">
        <f>Calculations!AA123</f>
        <v>0</v>
      </c>
      <c r="AB16">
        <f>Calculations!AB123</f>
        <v>0</v>
      </c>
      <c r="AC16">
        <f>Calculations!AC123</f>
        <v>0</v>
      </c>
      <c r="AD16">
        <f>Calculations!AD123</f>
        <v>0</v>
      </c>
      <c r="AE16">
        <f>Calculations!AE123</f>
        <v>0</v>
      </c>
      <c r="AF16">
        <f>Calculations!AF123</f>
        <v>0</v>
      </c>
      <c r="AG16">
        <f>Calculations!AG123</f>
        <v>0</v>
      </c>
      <c r="AH16">
        <f>Calculations!AH123</f>
        <v>0</v>
      </c>
      <c r="AI16">
        <f>Calculations!AI123</f>
        <v>0</v>
      </c>
    </row>
    <row r="17" spans="1:35" x14ac:dyDescent="0.35">
      <c r="A17" s="47" t="s">
        <v>28</v>
      </c>
      <c r="B17">
        <f>Calculations!B124</f>
        <v>51675032051252.469</v>
      </c>
      <c r="C17">
        <f>Calculations!C124</f>
        <v>50559872131445.109</v>
      </c>
      <c r="D17">
        <f>Calculations!D124</f>
        <v>50080351769860.969</v>
      </c>
      <c r="E17">
        <f>Calculations!E124</f>
        <v>49345011162828.602</v>
      </c>
      <c r="F17">
        <f>Calculations!F124</f>
        <v>49322536462378.234</v>
      </c>
      <c r="G17">
        <f>Calculations!G124</f>
        <v>47067330328212.961</v>
      </c>
      <c r="H17">
        <f>Calculations!H124</f>
        <v>44856270796237.578</v>
      </c>
      <c r="I17">
        <f>Calculations!I124</f>
        <v>42133995071047.219</v>
      </c>
      <c r="J17">
        <f>Calculations!J124</f>
        <v>40253056836085.156</v>
      </c>
      <c r="K17">
        <f>Calculations!K124</f>
        <v>36644178686294.859</v>
      </c>
      <c r="L17">
        <f>Calculations!L124</f>
        <v>34097793326444.66</v>
      </c>
      <c r="M17">
        <f>Calculations!M124</f>
        <v>32757702847372.672</v>
      </c>
      <c r="N17">
        <f>Calculations!N124</f>
        <v>31724314235168.852</v>
      </c>
      <c r="O17">
        <f>Calculations!O124</f>
        <v>30496115490692.785</v>
      </c>
      <c r="P17">
        <f>Calculations!P124</f>
        <v>29804209308867.777</v>
      </c>
      <c r="Q17">
        <f>Calculations!Q124</f>
        <v>28308611690039.113</v>
      </c>
      <c r="R17">
        <f>Calculations!R124</f>
        <v>26371391710418.34</v>
      </c>
      <c r="S17">
        <f>Calculations!S124</f>
        <v>24617916252817.758</v>
      </c>
      <c r="T17">
        <f>Calculations!T124</f>
        <v>23401871485450.535</v>
      </c>
      <c r="U17">
        <f>Calculations!U124</f>
        <v>22627636201267.535</v>
      </c>
      <c r="V17">
        <f>Calculations!V124</f>
        <v>21155745499085.367</v>
      </c>
      <c r="W17">
        <f>Calculations!W124</f>
        <v>20457074213070.895</v>
      </c>
      <c r="X17">
        <f>Calculations!X124</f>
        <v>19362280019807.875</v>
      </c>
      <c r="Y17">
        <f>Calculations!Y124</f>
        <v>18391898107881.734</v>
      </c>
      <c r="Z17">
        <f>Calculations!Z124</f>
        <v>17311384567691.9</v>
      </c>
      <c r="AA17">
        <f>Calculations!AA124</f>
        <v>15808579974553.256</v>
      </c>
      <c r="AB17">
        <f>Calculations!AB124</f>
        <v>14686565533037.203</v>
      </c>
      <c r="AC17">
        <f>Calculations!AC124</f>
        <v>13196824722012.391</v>
      </c>
      <c r="AD17">
        <f>Calculations!AD124</f>
        <v>12573780314197.611</v>
      </c>
      <c r="AE17">
        <f>Calculations!AE124</f>
        <v>12062519326444.766</v>
      </c>
      <c r="AF17">
        <f>Calculations!AF124</f>
        <v>10055543047789.697</v>
      </c>
      <c r="AG17">
        <f>Calculations!AG124</f>
        <v>9243926852010.8887</v>
      </c>
      <c r="AH17">
        <f>Calculations!AH124</f>
        <v>8659890206442.9268</v>
      </c>
      <c r="AI17">
        <f>Calculations!AI124</f>
        <v>7344375784194.7607</v>
      </c>
    </row>
    <row r="18" spans="1:35" x14ac:dyDescent="0.35">
      <c r="A18" s="47" t="s">
        <v>15</v>
      </c>
      <c r="B18">
        <f>Calculations!B125</f>
        <v>242821039629142.72</v>
      </c>
      <c r="C18">
        <f>Calculations!C125</f>
        <v>190403463002591.69</v>
      </c>
      <c r="D18">
        <f>Calculations!D125</f>
        <v>188032233807809.41</v>
      </c>
      <c r="E18">
        <f>Calculations!E125</f>
        <v>189450439467898.44</v>
      </c>
      <c r="F18">
        <f>Calculations!F125</f>
        <v>150558520468994.97</v>
      </c>
      <c r="G18">
        <f>Calculations!G125</f>
        <v>105247999595491.14</v>
      </c>
      <c r="H18">
        <f>Calculations!H125</f>
        <v>60251402530716.086</v>
      </c>
      <c r="I18">
        <f>Calculations!I125</f>
        <v>60034874814189.156</v>
      </c>
      <c r="J18">
        <f>Calculations!J125</f>
        <v>60044345777492.336</v>
      </c>
      <c r="K18">
        <f>Calculations!K125</f>
        <v>60153614328243.5</v>
      </c>
      <c r="L18">
        <f>Calculations!L125</f>
        <v>60288758191220.469</v>
      </c>
      <c r="M18">
        <f>Calculations!M125</f>
        <v>60428714130283.656</v>
      </c>
      <c r="N18">
        <f>Calculations!N125</f>
        <v>38714264188588.625</v>
      </c>
      <c r="O18">
        <f>Calculations!O125</f>
        <v>38644044052218.305</v>
      </c>
      <c r="P18">
        <f>Calculations!P125</f>
        <v>17474794185863.318</v>
      </c>
      <c r="Q18">
        <f>Calculations!Q125</f>
        <v>17271123774633.66</v>
      </c>
      <c r="R18">
        <f>Calculations!R125</f>
        <v>17096006903981.752</v>
      </c>
      <c r="S18">
        <f>Calculations!S125</f>
        <v>16846551857663.484</v>
      </c>
      <c r="T18">
        <f>Calculations!T125</f>
        <v>16665729510919.395</v>
      </c>
      <c r="U18">
        <f>Calculations!U125</f>
        <v>16555730516127.238</v>
      </c>
      <c r="V18">
        <f>Calculations!V125</f>
        <v>16379495326011.297</v>
      </c>
      <c r="W18">
        <f>Calculations!W125</f>
        <v>16243906455635.633</v>
      </c>
      <c r="X18">
        <f>Calculations!X125</f>
        <v>16144260639694.354</v>
      </c>
      <c r="Y18">
        <f>Calculations!Y125</f>
        <v>16062499775496.639</v>
      </c>
      <c r="Z18">
        <f>Calculations!Z125</f>
        <v>9377668453670.0723</v>
      </c>
      <c r="AA18">
        <f>Calculations!AA125</f>
        <v>5645391884995.8535</v>
      </c>
      <c r="AB18">
        <f>Calculations!AB125</f>
        <v>2702395196008.5645</v>
      </c>
      <c r="AC18">
        <f>Calculations!AC125</f>
        <v>2557454356071.8662</v>
      </c>
      <c r="AD18">
        <f>Calculations!AD125</f>
        <v>2395801386602.937</v>
      </c>
      <c r="AE18">
        <f>Calculations!AE125</f>
        <v>2179427947832.6055</v>
      </c>
      <c r="AF18">
        <f>Calculations!AF125</f>
        <v>1970217488013.9221</v>
      </c>
      <c r="AG18">
        <f>Calculations!AG125</f>
        <v>1789386055249.4854</v>
      </c>
      <c r="AH18">
        <f>Calculations!AH125</f>
        <v>811748225139.48511</v>
      </c>
      <c r="AI18">
        <f>Calculations!AI125</f>
        <v>737441933140.1582</v>
      </c>
    </row>
    <row r="19" spans="1:35" x14ac:dyDescent="0.35">
      <c r="A19" s="47" t="s">
        <v>29</v>
      </c>
      <c r="B19">
        <f>Calculations!B126</f>
        <v>2256141304831312.5</v>
      </c>
      <c r="C19">
        <f>Calculations!C126</f>
        <v>2112792101446084</v>
      </c>
      <c r="D19">
        <f>Calculations!D126</f>
        <v>2061858217182659.5</v>
      </c>
      <c r="E19">
        <f>Calculations!E126</f>
        <v>2022662554095427.8</v>
      </c>
      <c r="F19">
        <f>Calculations!F126</f>
        <v>2003675230884835.8</v>
      </c>
      <c r="G19">
        <f>Calculations!G126</f>
        <v>1959603720239755</v>
      </c>
      <c r="H19">
        <f>Calculations!H126</f>
        <v>1873439420663990</v>
      </c>
      <c r="I19">
        <f>Calculations!I126</f>
        <v>1837600553384654.5</v>
      </c>
      <c r="J19">
        <f>Calculations!J126</f>
        <v>1775789513163234.8</v>
      </c>
      <c r="K19">
        <f>Calculations!K126</f>
        <v>1714414235821959.5</v>
      </c>
      <c r="L19">
        <f>Calculations!L126</f>
        <v>1628231177896055.5</v>
      </c>
      <c r="M19">
        <f>Calculations!M126</f>
        <v>1577937369109133.3</v>
      </c>
      <c r="N19">
        <f>Calculations!N126</f>
        <v>1546505148246672.8</v>
      </c>
      <c r="O19">
        <f>Calculations!O126</f>
        <v>1455796580902114.5</v>
      </c>
      <c r="P19">
        <f>Calculations!P126</f>
        <v>1403046437270800.5</v>
      </c>
      <c r="Q19">
        <f>Calculations!Q126</f>
        <v>1329355566428982.8</v>
      </c>
      <c r="R19">
        <f>Calculations!R126</f>
        <v>1256793732196574.8</v>
      </c>
      <c r="S19">
        <f>Calculations!S126</f>
        <v>1183215551230697.8</v>
      </c>
      <c r="T19">
        <f>Calculations!T126</f>
        <v>1125717025571334.4</v>
      </c>
      <c r="U19">
        <f>Calculations!U126</f>
        <v>1112219361810178.9</v>
      </c>
      <c r="V19">
        <f>Calculations!V126</f>
        <v>1058490303818211.6</v>
      </c>
      <c r="W19">
        <f>Calculations!W126</f>
        <v>1028515596607145.6</v>
      </c>
      <c r="X19">
        <f>Calculations!X126</f>
        <v>998870099256901.38</v>
      </c>
      <c r="Y19">
        <f>Calculations!Y126</f>
        <v>973983858573249.5</v>
      </c>
      <c r="Z19">
        <f>Calculations!Z126</f>
        <v>942710234895196.88</v>
      </c>
      <c r="AA19">
        <f>Calculations!AA126</f>
        <v>916788768955748.88</v>
      </c>
      <c r="AB19">
        <f>Calculations!AB126</f>
        <v>880344777166032.25</v>
      </c>
      <c r="AC19">
        <f>Calculations!AC126</f>
        <v>859206953779434</v>
      </c>
      <c r="AD19">
        <f>Calculations!AD126</f>
        <v>826454968818474.25</v>
      </c>
      <c r="AE19">
        <f>Calculations!AE126</f>
        <v>805454638243999.38</v>
      </c>
      <c r="AF19">
        <f>Calculations!AF126</f>
        <v>771823210699095</v>
      </c>
      <c r="AG19">
        <f>Calculations!AG126</f>
        <v>755284440055627.75</v>
      </c>
      <c r="AH19">
        <f>Calculations!AH126</f>
        <v>743703350353670.13</v>
      </c>
      <c r="AI19">
        <f>Calculations!AI126</f>
        <v>723585505495609.75</v>
      </c>
    </row>
    <row r="20" spans="1:35" x14ac:dyDescent="0.35">
      <c r="A20" s="47" t="s">
        <v>16</v>
      </c>
      <c r="B20">
        <f>Calculations!B127</f>
        <v>345654728225415.38</v>
      </c>
      <c r="C20">
        <f>Calculations!C127</f>
        <v>333776771272823.94</v>
      </c>
      <c r="D20">
        <f>Calculations!D127</f>
        <v>331614660306842.38</v>
      </c>
      <c r="E20">
        <f>Calculations!E127</f>
        <v>326135427051538.94</v>
      </c>
      <c r="F20">
        <f>Calculations!F127</f>
        <v>319017785085120.13</v>
      </c>
      <c r="G20">
        <f>Calculations!G127</f>
        <v>311887024810969.63</v>
      </c>
      <c r="H20">
        <f>Calculations!H127</f>
        <v>295503330944458.75</v>
      </c>
      <c r="I20">
        <f>Calculations!I127</f>
        <v>292204139238194.69</v>
      </c>
      <c r="J20">
        <f>Calculations!J127</f>
        <v>288704159177053.63</v>
      </c>
      <c r="K20">
        <f>Calculations!K127</f>
        <v>286635428182557.44</v>
      </c>
      <c r="L20">
        <f>Calculations!L127</f>
        <v>277615764961773.56</v>
      </c>
      <c r="M20">
        <f>Calculations!M127</f>
        <v>279102241217019.28</v>
      </c>
      <c r="N20">
        <f>Calculations!N127</f>
        <v>277482818463627.53</v>
      </c>
      <c r="O20">
        <f>Calculations!O127</f>
        <v>276338361256078.47</v>
      </c>
      <c r="P20">
        <f>Calculations!P127</f>
        <v>277474884112522.5</v>
      </c>
      <c r="Q20">
        <f>Calculations!Q127</f>
        <v>275880179337364.66</v>
      </c>
      <c r="R20">
        <f>Calculations!R127</f>
        <v>273686600784814.06</v>
      </c>
      <c r="S20">
        <f>Calculations!S127</f>
        <v>271237047807719.06</v>
      </c>
      <c r="T20">
        <f>Calculations!T127</f>
        <v>268441618465038.19</v>
      </c>
      <c r="U20">
        <f>Calculations!U127</f>
        <v>265957386623094.31</v>
      </c>
      <c r="V20">
        <f>Calculations!V127</f>
        <v>262939450432717.53</v>
      </c>
      <c r="W20">
        <f>Calculations!W127</f>
        <v>259975947932975.19</v>
      </c>
      <c r="X20">
        <f>Calculations!X127</f>
        <v>256716781367399.25</v>
      </c>
      <c r="Y20">
        <f>Calculations!Y127</f>
        <v>253439967464524.5</v>
      </c>
      <c r="Z20">
        <f>Calculations!Z127</f>
        <v>250525006249138.38</v>
      </c>
      <c r="AA20">
        <f>Calculations!AA127</f>
        <v>247114175340517.22</v>
      </c>
      <c r="AB20">
        <f>Calculations!AB127</f>
        <v>243469612385805.63</v>
      </c>
      <c r="AC20">
        <f>Calculations!AC127</f>
        <v>239876874106647.5</v>
      </c>
      <c r="AD20">
        <f>Calculations!AD127</f>
        <v>236370462692748.44</v>
      </c>
      <c r="AE20">
        <f>Calculations!AE127</f>
        <v>233194400954732.06</v>
      </c>
      <c r="AF20">
        <f>Calculations!AF127</f>
        <v>229722817001402.22</v>
      </c>
      <c r="AG20">
        <f>Calculations!AG127</f>
        <v>226811402383253.88</v>
      </c>
      <c r="AH20">
        <f>Calculations!AH127</f>
        <v>223686434147522.88</v>
      </c>
      <c r="AI20">
        <f>Calculations!AI127</f>
        <v>220477366284134.97</v>
      </c>
    </row>
    <row r="21" spans="1:35" x14ac:dyDescent="0.35">
      <c r="A21" s="47" t="s">
        <v>30</v>
      </c>
      <c r="B21">
        <f>Calculations!B128</f>
        <v>3084196909499.5342</v>
      </c>
      <c r="C21">
        <f>Calculations!C128</f>
        <v>3055762395890.1348</v>
      </c>
      <c r="D21">
        <f>Calculations!D128</f>
        <v>3002886305508.522</v>
      </c>
      <c r="E21">
        <f>Calculations!E128</f>
        <v>2967984902320.2803</v>
      </c>
      <c r="F21">
        <f>Calculations!F128</f>
        <v>2985678047268.5181</v>
      </c>
      <c r="G21">
        <f>Calculations!G128</f>
        <v>2959554727033.0669</v>
      </c>
      <c r="H21">
        <f>Calculations!H128</f>
        <v>2907921142572.6299</v>
      </c>
      <c r="I21">
        <f>Calculations!I128</f>
        <v>2891116229088.9663</v>
      </c>
      <c r="J21">
        <f>Calculations!J128</f>
        <v>2894627546082.5283</v>
      </c>
      <c r="K21">
        <f>Calculations!K128</f>
        <v>2922197617631.4038</v>
      </c>
      <c r="L21">
        <f>Calculations!L128</f>
        <v>2924264991980.6621</v>
      </c>
      <c r="M21">
        <f>Calculations!M128</f>
        <v>2948033801606.4507</v>
      </c>
      <c r="N21">
        <f>Calculations!N128</f>
        <v>2948989211803.9419</v>
      </c>
      <c r="O21">
        <f>Calculations!O128</f>
        <v>2896817347356.9517</v>
      </c>
      <c r="P21">
        <f>Calculations!P128</f>
        <v>2895599296777.2451</v>
      </c>
      <c r="Q21">
        <f>Calculations!Q128</f>
        <v>2893589931152.8311</v>
      </c>
      <c r="R21">
        <f>Calculations!R128</f>
        <v>2891344810751.9419</v>
      </c>
      <c r="S21">
        <f>Calculations!S128</f>
        <v>2874002719786.5703</v>
      </c>
      <c r="T21">
        <f>Calculations!T128</f>
        <v>2860253467502.7148</v>
      </c>
      <c r="U21">
        <f>Calculations!U128</f>
        <v>2866343459402.4985</v>
      </c>
      <c r="V21">
        <f>Calculations!V128</f>
        <v>2873962638340.9829</v>
      </c>
      <c r="W21">
        <f>Calculations!W128</f>
        <v>2865047312156.6655</v>
      </c>
      <c r="X21">
        <f>Calculations!X128</f>
        <v>2881620748080.7139</v>
      </c>
      <c r="Y21">
        <f>Calculations!Y128</f>
        <v>2901975488282.9917</v>
      </c>
      <c r="Z21">
        <f>Calculations!Z128</f>
        <v>2928566982243.4839</v>
      </c>
      <c r="AA21">
        <f>Calculations!AA128</f>
        <v>2966266544752.1924</v>
      </c>
      <c r="AB21">
        <f>Calculations!AB128</f>
        <v>2973764644606.3213</v>
      </c>
      <c r="AC21">
        <f>Calculations!AC128</f>
        <v>2980405638023.4272</v>
      </c>
      <c r="AD21">
        <f>Calculations!AD128</f>
        <v>2977180744186.8232</v>
      </c>
      <c r="AE21">
        <f>Calculations!AE128</f>
        <v>2969281618791.7998</v>
      </c>
      <c r="AF21">
        <f>Calculations!AF128</f>
        <v>2887946621986.6016</v>
      </c>
      <c r="AG21">
        <f>Calculations!AG128</f>
        <v>2872892682545.811</v>
      </c>
      <c r="AH21">
        <f>Calculations!AH128</f>
        <v>2838945591259.6895</v>
      </c>
      <c r="AI21">
        <f>Calculations!AI128</f>
        <v>2742599121033.9336</v>
      </c>
    </row>
    <row r="22" spans="1:35" x14ac:dyDescent="0.35">
      <c r="A22" s="47" t="s">
        <v>31</v>
      </c>
      <c r="B22">
        <f>Calculations!B129</f>
        <v>0</v>
      </c>
      <c r="C22">
        <f>Calculations!C129</f>
        <v>0</v>
      </c>
      <c r="D22">
        <f>Calculations!D129</f>
        <v>0</v>
      </c>
      <c r="E22">
        <f>Calculations!E129</f>
        <v>0</v>
      </c>
      <c r="F22">
        <f>Calculations!F129</f>
        <v>0</v>
      </c>
      <c r="G22">
        <f>Calculations!G129</f>
        <v>0</v>
      </c>
      <c r="H22">
        <f>Calculations!H129</f>
        <v>0</v>
      </c>
      <c r="I22">
        <f>Calculations!I129</f>
        <v>0</v>
      </c>
      <c r="J22">
        <f>Calculations!J129</f>
        <v>0</v>
      </c>
      <c r="K22">
        <f>Calculations!K129</f>
        <v>0</v>
      </c>
      <c r="L22">
        <f>Calculations!L129</f>
        <v>0</v>
      </c>
      <c r="M22">
        <f>Calculations!M129</f>
        <v>0</v>
      </c>
      <c r="N22">
        <f>Calculations!N129</f>
        <v>0</v>
      </c>
      <c r="O22">
        <f>Calculations!O129</f>
        <v>0</v>
      </c>
      <c r="P22">
        <f>Calculations!P129</f>
        <v>0</v>
      </c>
      <c r="Q22">
        <f>Calculations!Q129</f>
        <v>0</v>
      </c>
      <c r="R22">
        <f>Calculations!R129</f>
        <v>0</v>
      </c>
      <c r="S22">
        <f>Calculations!S129</f>
        <v>0</v>
      </c>
      <c r="T22">
        <f>Calculations!T129</f>
        <v>0</v>
      </c>
      <c r="U22">
        <f>Calculations!U129</f>
        <v>0</v>
      </c>
      <c r="V22">
        <f>Calculations!V129</f>
        <v>0</v>
      </c>
      <c r="W22">
        <f>Calculations!W129</f>
        <v>0</v>
      </c>
      <c r="X22">
        <f>Calculations!X129</f>
        <v>0</v>
      </c>
      <c r="Y22">
        <f>Calculations!Y129</f>
        <v>0</v>
      </c>
      <c r="Z22">
        <f>Calculations!Z129</f>
        <v>0</v>
      </c>
      <c r="AA22">
        <f>Calculations!AA129</f>
        <v>0</v>
      </c>
      <c r="AB22">
        <f>Calculations!AB129</f>
        <v>0</v>
      </c>
      <c r="AC22">
        <f>Calculations!AC129</f>
        <v>0</v>
      </c>
      <c r="AD22">
        <f>Calculations!AD129</f>
        <v>0</v>
      </c>
      <c r="AE22">
        <f>Calculations!AE129</f>
        <v>0</v>
      </c>
      <c r="AF22">
        <f>Calculations!AF129</f>
        <v>0</v>
      </c>
      <c r="AG22">
        <f>Calculations!AG129</f>
        <v>0</v>
      </c>
      <c r="AH22">
        <f>Calculations!AH129</f>
        <v>0</v>
      </c>
      <c r="AI22">
        <f>Calculations!AI129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</vt:i4>
      </vt:variant>
    </vt:vector>
  </HeadingPairs>
  <TitlesOfParts>
    <vt:vector size="26" baseType="lpstr">
      <vt:lpstr>About</vt:lpstr>
      <vt:lpstr>Eurostat_nrg_bal_c EU28</vt:lpstr>
      <vt:lpstr>Eurostat_nrg_bal_c EU27</vt:lpstr>
      <vt:lpstr>Eurostat-EPS Mapping</vt:lpstr>
      <vt:lpstr>JRC_EU28_CFENE</vt:lpstr>
      <vt:lpstr>UK_CFENE</vt:lpstr>
      <vt:lpstr>EU27_CFENE</vt:lpstr>
      <vt:lpstr>JRC_EU28_tipgn</vt:lpstr>
      <vt:lpstr>UK_tipgn</vt:lpstr>
      <vt:lpstr>EU27_tipgn</vt:lpstr>
      <vt:lpstr>Euratom</vt:lpstr>
      <vt:lpstr>World Nuclear Association</vt:lpstr>
      <vt:lpstr>Calculations</vt:lpstr>
      <vt:lpstr>BFPIaE-production</vt:lpstr>
      <vt:lpstr>BFPIaE-imports</vt:lpstr>
      <vt:lpstr>BFPIaE-exports</vt:lpstr>
      <vt:lpstr>BTU_per_ktoe</vt:lpstr>
      <vt:lpstr>BTU_per_TJ</vt:lpstr>
      <vt:lpstr>EuroStat_EPS_Fuel</vt:lpstr>
      <vt:lpstr>EurostatCategory</vt:lpstr>
      <vt:lpstr>EuroStatData</vt:lpstr>
      <vt:lpstr>EuroStatYear</vt:lpstr>
      <vt:lpstr>'Eurostat-EPS Mapping'!Extract</vt:lpstr>
      <vt:lpstr>JRC_EPS_Mapping</vt:lpstr>
      <vt:lpstr>JRCData</vt:lpstr>
      <vt:lpstr>JRCYear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2019-07-26T21:45:06Z</dcterms:created>
  <dcterms:modified xsi:type="dcterms:W3CDTF">2022-09-16T21:08:12Z</dcterms:modified>
</cp:coreProperties>
</file>