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chel Goldstein\Dropbox (Energy Innovation)\Desktop\EPS Models\EU EPS\InputData\bldgs\BCEU\"/>
    </mc:Choice>
  </mc:AlternateContent>
  <xr:revisionPtr revIDLastSave="0" documentId="13_ncr:1_{FCEAAF72-C02E-4974-B197-64BBBD76FAC8}" xr6:coauthVersionLast="47" xr6:coauthVersionMax="47" xr10:uidLastSave="{00000000-0000-0000-0000-000000000000}"/>
  <bookViews>
    <workbookView xWindow="38970" yWindow="1350" windowWidth="24960" windowHeight="13920" tabRatio="905" firstSheet="13" activeTab="14" xr2:uid="{00000000-000D-0000-FFFF-FFFF00000000}"/>
  </bookViews>
  <sheets>
    <sheet name="About" sheetId="1" r:id="rId1"/>
    <sheet name="FED" sheetId="3" r:id="rId2"/>
    <sheet name="Eurostat resi cooking+water %" sheetId="20" r:id="rId3"/>
    <sheet name="Urban resi appl from TEP code" sheetId="5" r:id="rId4"/>
    <sheet name="Urban resi heat from TEP code " sheetId="8" r:id="rId5"/>
    <sheet name="SER_hh_fec_EU28" sheetId="27" r:id="rId6"/>
    <sheet name="SER_hh_fec_UK" sheetId="28" r:id="rId7"/>
    <sheet name="EU 27 commercial consump" sheetId="26" r:id="rId8"/>
    <sheet name="Urban Comm heat from TEP code " sheetId="29" r:id="rId9"/>
    <sheet name="Urban Comm appl from TEP code " sheetId="30" r:id="rId10"/>
    <sheet name="code" sheetId="4" r:id="rId11"/>
    <sheet name="BCEU-urban-residential-appl" sheetId="23" r:id="rId12"/>
    <sheet name="BCEU-rural-residential-appl" sheetId="6" r:id="rId13"/>
    <sheet name="BCEU-commercial-appl" sheetId="7" r:id="rId14"/>
    <sheet name="BCEU-urban-residential-heating" sheetId="22" r:id="rId15"/>
    <sheet name="BCEU-rural-residential-heating" sheetId="9" r:id="rId16"/>
    <sheet name="BCEU-commercial-heating" sheetId="10" r:id="rId17"/>
    <sheet name="BCEU-urban-residential-cooling" sheetId="11" r:id="rId18"/>
    <sheet name="BCEU-rural-residential-cooling" sheetId="12" r:id="rId19"/>
    <sheet name="BCEU-commercial-cooling" sheetId="13" r:id="rId20"/>
    <sheet name="BCEU-urban-residential-lighting" sheetId="14" r:id="rId21"/>
    <sheet name="BCEU-rural-residential-lighting" sheetId="15" r:id="rId22"/>
    <sheet name="BCEU-commercial-lighting" sheetId="16" r:id="rId23"/>
    <sheet name="BCEU-urban-residential-other" sheetId="17" r:id="rId24"/>
    <sheet name="BCEU-rural-residential-other" sheetId="18" r:id="rId25"/>
    <sheet name="BCEU-commercial-other" sheetId="19" r:id="rId26"/>
    <sheet name="BCEU-all-envelope" sheetId="2" r:id="rId27"/>
  </sheets>
  <externalReferences>
    <externalReference r:id="rId28"/>
  </externalReferences>
  <definedNames>
    <definedName name="Fraction_coal">About!#REF!</definedName>
    <definedName name="gal_per_barrel">[1]About!$A$63</definedName>
    <definedName name="Percent_rural">About!$A$69</definedName>
    <definedName name="Percent_urban">About!$A$68</definedName>
    <definedName name="_xlnm.Print_Titles" localSheetId="5">SER_hh_fec_EU28!$1:$1</definedName>
    <definedName name="_xlnm.Print_Titles" localSheetId="6">SER_hh_fec_UK!$1:$1</definedName>
    <definedName name="quadrillion">About!$B$71</definedName>
    <definedName name="Table4">#REF!</definedName>
    <definedName name="Table4_1">#REF!</definedName>
    <definedName name="Table4_1_22">#REF!</definedName>
    <definedName name="Table4_22">#REF!</definedName>
    <definedName name="Table4_A">#REF!</definedName>
    <definedName name="Table4_A_22">#REF!</definedName>
    <definedName name="Table5">#REF!</definedName>
    <definedName name="Table5_1">#REF!</definedName>
    <definedName name="Table5_1_22">#REF!</definedName>
    <definedName name="Table5_22">#REF!</definedName>
    <definedName name="Table5_A">#REF!</definedName>
    <definedName name="Table5_A_2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7" l="1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B3" i="7"/>
  <c r="B4" i="7"/>
  <c r="B5" i="7"/>
  <c r="B6" i="7"/>
  <c r="B7" i="7"/>
  <c r="B8" i="7"/>
  <c r="B9" i="7"/>
  <c r="B10" i="7"/>
  <c r="B11" i="7"/>
  <c r="B2" i="7"/>
  <c r="B2" i="23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B7" i="10"/>
  <c r="B6" i="10"/>
  <c r="B5" i="10"/>
  <c r="B4" i="10"/>
  <c r="B3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C2" i="10"/>
  <c r="B2" i="10"/>
  <c r="U41" i="26"/>
  <c r="V41" i="26"/>
  <c r="W41" i="26"/>
  <c r="X41" i="26"/>
  <c r="Y41" i="26"/>
  <c r="Z41" i="26"/>
  <c r="AA41" i="26"/>
  <c r="AB41" i="26"/>
  <c r="AC41" i="26"/>
  <c r="AD41" i="26"/>
  <c r="AE41" i="26"/>
  <c r="AF41" i="26"/>
  <c r="AG41" i="26"/>
  <c r="AH41" i="26"/>
  <c r="AI41" i="26"/>
  <c r="AJ41" i="26"/>
  <c r="AK41" i="26"/>
  <c r="AL41" i="26"/>
  <c r="AM41" i="26"/>
  <c r="AN41" i="26"/>
  <c r="AO41" i="26"/>
  <c r="AP41" i="26"/>
  <c r="AQ41" i="26"/>
  <c r="AR41" i="26"/>
  <c r="AS41" i="26"/>
  <c r="AT41" i="26"/>
  <c r="AU41" i="26"/>
  <c r="AV41" i="26"/>
  <c r="AW41" i="26"/>
  <c r="AX41" i="26"/>
  <c r="AY41" i="26"/>
  <c r="AZ41" i="26"/>
  <c r="U42" i="26"/>
  <c r="V42" i="26"/>
  <c r="W42" i="26"/>
  <c r="X42" i="26"/>
  <c r="Y42" i="26"/>
  <c r="Z42" i="26"/>
  <c r="AA42" i="26"/>
  <c r="AB42" i="26"/>
  <c r="AC42" i="26"/>
  <c r="AD42" i="26"/>
  <c r="AE42" i="26"/>
  <c r="AF42" i="26"/>
  <c r="AG42" i="26"/>
  <c r="AH42" i="26"/>
  <c r="AI42" i="26"/>
  <c r="AJ42" i="26"/>
  <c r="AK42" i="26"/>
  <c r="AL42" i="26"/>
  <c r="AM42" i="26"/>
  <c r="AN42" i="26"/>
  <c r="AO42" i="26"/>
  <c r="AP42" i="26"/>
  <c r="AQ42" i="26"/>
  <c r="AR42" i="26"/>
  <c r="AS42" i="26"/>
  <c r="AT42" i="26"/>
  <c r="AU42" i="26"/>
  <c r="AV42" i="26"/>
  <c r="AW42" i="26"/>
  <c r="AX42" i="26"/>
  <c r="AY42" i="26"/>
  <c r="AZ42" i="26"/>
  <c r="U43" i="26"/>
  <c r="V43" i="26"/>
  <c r="W43" i="26"/>
  <c r="X43" i="26"/>
  <c r="Y43" i="26"/>
  <c r="Z43" i="26"/>
  <c r="AA43" i="26"/>
  <c r="AB43" i="26"/>
  <c r="AC43" i="26"/>
  <c r="AD43" i="26"/>
  <c r="AE43" i="26"/>
  <c r="AF43" i="26"/>
  <c r="AG43" i="26"/>
  <c r="AH43" i="26"/>
  <c r="AI43" i="26"/>
  <c r="AJ43" i="26"/>
  <c r="AK43" i="26"/>
  <c r="AL43" i="26"/>
  <c r="AM43" i="26"/>
  <c r="AN43" i="26"/>
  <c r="AO43" i="26"/>
  <c r="AP43" i="26"/>
  <c r="AQ43" i="26"/>
  <c r="AR43" i="26"/>
  <c r="AS43" i="26"/>
  <c r="AT43" i="26"/>
  <c r="AU43" i="26"/>
  <c r="AV43" i="26"/>
  <c r="AW43" i="26"/>
  <c r="AX43" i="26"/>
  <c r="AY43" i="26"/>
  <c r="AZ43" i="26"/>
  <c r="U44" i="26"/>
  <c r="V44" i="26"/>
  <c r="W44" i="26"/>
  <c r="X44" i="26"/>
  <c r="Y44" i="26"/>
  <c r="Z44" i="26"/>
  <c r="AA44" i="26"/>
  <c r="AB44" i="26"/>
  <c r="AC44" i="26"/>
  <c r="AD44" i="26"/>
  <c r="AE44" i="26"/>
  <c r="AF44" i="26"/>
  <c r="AG44" i="26"/>
  <c r="AH44" i="26"/>
  <c r="AI44" i="26"/>
  <c r="AJ44" i="26"/>
  <c r="AK44" i="26"/>
  <c r="AL44" i="26"/>
  <c r="AM44" i="26"/>
  <c r="AN44" i="26"/>
  <c r="AO44" i="26"/>
  <c r="AP44" i="26"/>
  <c r="AQ44" i="26"/>
  <c r="AR44" i="26"/>
  <c r="AS44" i="26"/>
  <c r="AT44" i="26"/>
  <c r="AU44" i="26"/>
  <c r="AV44" i="26"/>
  <c r="AW44" i="26"/>
  <c r="AX44" i="26"/>
  <c r="AY44" i="26"/>
  <c r="AZ44" i="26"/>
  <c r="U46" i="26"/>
  <c r="V46" i="26"/>
  <c r="W46" i="26"/>
  <c r="X46" i="26"/>
  <c r="Y46" i="26"/>
  <c r="Z46" i="26"/>
  <c r="AA46" i="26"/>
  <c r="AB46" i="26"/>
  <c r="AC46" i="26"/>
  <c r="AD46" i="26"/>
  <c r="AE46" i="26"/>
  <c r="AF46" i="26"/>
  <c r="AG46" i="26"/>
  <c r="AH46" i="26"/>
  <c r="AI46" i="26"/>
  <c r="AJ46" i="26"/>
  <c r="AK46" i="26"/>
  <c r="AL46" i="26"/>
  <c r="AM46" i="26"/>
  <c r="AN46" i="26"/>
  <c r="AO46" i="26"/>
  <c r="AP46" i="26"/>
  <c r="AQ46" i="26"/>
  <c r="AR46" i="26"/>
  <c r="AS46" i="26"/>
  <c r="AT46" i="26"/>
  <c r="AU46" i="26"/>
  <c r="AV46" i="26"/>
  <c r="AW46" i="26"/>
  <c r="AX46" i="26"/>
  <c r="AY46" i="26"/>
  <c r="AZ46" i="26"/>
  <c r="U47" i="26"/>
  <c r="V47" i="26"/>
  <c r="W47" i="26"/>
  <c r="X47" i="26"/>
  <c r="Y47" i="26"/>
  <c r="Z47" i="26"/>
  <c r="AA47" i="26"/>
  <c r="AB47" i="26"/>
  <c r="AC47" i="26"/>
  <c r="AD47" i="26"/>
  <c r="AE47" i="26"/>
  <c r="AF47" i="26"/>
  <c r="AG47" i="26"/>
  <c r="AH47" i="26"/>
  <c r="AI47" i="26"/>
  <c r="AJ47" i="26"/>
  <c r="AK47" i="26"/>
  <c r="AL47" i="26"/>
  <c r="AM47" i="26"/>
  <c r="AN47" i="26"/>
  <c r="AO47" i="26"/>
  <c r="AP47" i="26"/>
  <c r="AQ47" i="26"/>
  <c r="AR47" i="26"/>
  <c r="AS47" i="26"/>
  <c r="AT47" i="26"/>
  <c r="AU47" i="26"/>
  <c r="AV47" i="26"/>
  <c r="AW47" i="26"/>
  <c r="AX47" i="26"/>
  <c r="AY47" i="26"/>
  <c r="AZ47" i="26"/>
  <c r="U3" i="26"/>
  <c r="V3" i="26"/>
  <c r="W3" i="26"/>
  <c r="X3" i="26"/>
  <c r="Y3" i="26"/>
  <c r="Z3" i="26"/>
  <c r="AA3" i="26"/>
  <c r="AB3" i="26"/>
  <c r="AC3" i="26"/>
  <c r="AD3" i="26"/>
  <c r="AE3" i="26"/>
  <c r="AF3" i="26"/>
  <c r="AG3" i="26"/>
  <c r="AH3" i="26"/>
  <c r="AI3" i="26"/>
  <c r="AJ3" i="26"/>
  <c r="AK3" i="26"/>
  <c r="AL3" i="26"/>
  <c r="AM3" i="26"/>
  <c r="AN3" i="26"/>
  <c r="AO3" i="26"/>
  <c r="AP3" i="26"/>
  <c r="AQ3" i="26"/>
  <c r="AR3" i="26"/>
  <c r="AS3" i="26"/>
  <c r="AT3" i="26"/>
  <c r="AU3" i="26"/>
  <c r="AV3" i="26"/>
  <c r="AW3" i="26"/>
  <c r="AX3" i="26"/>
  <c r="AY3" i="26"/>
  <c r="AZ3" i="26"/>
  <c r="U4" i="26"/>
  <c r="V4" i="26"/>
  <c r="W4" i="26"/>
  <c r="X4" i="26"/>
  <c r="Y4" i="26"/>
  <c r="Z4" i="26"/>
  <c r="AA4" i="26"/>
  <c r="AB4" i="26"/>
  <c r="AC4" i="26"/>
  <c r="AD4" i="26"/>
  <c r="AE4" i="26"/>
  <c r="AF4" i="26"/>
  <c r="AG4" i="26"/>
  <c r="AH4" i="26"/>
  <c r="AI4" i="26"/>
  <c r="AJ4" i="26"/>
  <c r="AK4" i="26"/>
  <c r="AL4" i="26"/>
  <c r="AM4" i="26"/>
  <c r="AN4" i="26"/>
  <c r="AO4" i="26"/>
  <c r="AP4" i="26"/>
  <c r="AQ4" i="26"/>
  <c r="AR4" i="26"/>
  <c r="AS4" i="26"/>
  <c r="AT4" i="26"/>
  <c r="AU4" i="26"/>
  <c r="AV4" i="26"/>
  <c r="AW4" i="26"/>
  <c r="AX4" i="26"/>
  <c r="AY4" i="26"/>
  <c r="AZ4" i="26"/>
  <c r="U5" i="26"/>
  <c r="V5" i="26"/>
  <c r="W5" i="26"/>
  <c r="X5" i="26"/>
  <c r="Y5" i="26"/>
  <c r="Z5" i="26"/>
  <c r="AA5" i="26"/>
  <c r="AB5" i="26"/>
  <c r="AC5" i="26"/>
  <c r="AD5" i="26"/>
  <c r="AE5" i="26"/>
  <c r="AF5" i="26"/>
  <c r="AG5" i="26"/>
  <c r="AH5" i="26"/>
  <c r="AI5" i="26"/>
  <c r="AJ5" i="26"/>
  <c r="AK5" i="26"/>
  <c r="AL5" i="26"/>
  <c r="AM5" i="26"/>
  <c r="AN5" i="26"/>
  <c r="AO5" i="26"/>
  <c r="AP5" i="26"/>
  <c r="AQ5" i="26"/>
  <c r="AR5" i="26"/>
  <c r="AS5" i="26"/>
  <c r="AT5" i="26"/>
  <c r="AU5" i="26"/>
  <c r="AV5" i="26"/>
  <c r="AW5" i="26"/>
  <c r="AX5" i="26"/>
  <c r="AY5" i="26"/>
  <c r="AZ5" i="26"/>
  <c r="U6" i="26"/>
  <c r="V6" i="26"/>
  <c r="W6" i="26"/>
  <c r="X6" i="26"/>
  <c r="Y6" i="26"/>
  <c r="Z6" i="26"/>
  <c r="AA6" i="26"/>
  <c r="AB6" i="26"/>
  <c r="AC6" i="26"/>
  <c r="AD6" i="26"/>
  <c r="AE6" i="26"/>
  <c r="AF6" i="26"/>
  <c r="AG6" i="26"/>
  <c r="AH6" i="26"/>
  <c r="AI6" i="26"/>
  <c r="AJ6" i="26"/>
  <c r="AK6" i="26"/>
  <c r="AL6" i="26"/>
  <c r="AM6" i="26"/>
  <c r="AN6" i="26"/>
  <c r="AO6" i="26"/>
  <c r="AP6" i="26"/>
  <c r="AQ6" i="26"/>
  <c r="AR6" i="26"/>
  <c r="AS6" i="26"/>
  <c r="AT6" i="26"/>
  <c r="AU6" i="26"/>
  <c r="AV6" i="26"/>
  <c r="AW6" i="26"/>
  <c r="AX6" i="26"/>
  <c r="AY6" i="26"/>
  <c r="AZ6" i="26"/>
  <c r="U7" i="26"/>
  <c r="V7" i="26"/>
  <c r="W7" i="26"/>
  <c r="X7" i="26"/>
  <c r="Y7" i="26"/>
  <c r="Z7" i="26"/>
  <c r="AA7" i="26"/>
  <c r="AB7" i="26"/>
  <c r="AC7" i="26"/>
  <c r="AD7" i="26"/>
  <c r="AE7" i="26"/>
  <c r="AF7" i="26"/>
  <c r="AG7" i="26"/>
  <c r="AH7" i="26"/>
  <c r="AI7" i="26"/>
  <c r="AJ7" i="26"/>
  <c r="AK7" i="26"/>
  <c r="AL7" i="26"/>
  <c r="AM7" i="26"/>
  <c r="AN7" i="26"/>
  <c r="AO7" i="26"/>
  <c r="AP7" i="26"/>
  <c r="AQ7" i="26"/>
  <c r="AR7" i="26"/>
  <c r="AS7" i="26"/>
  <c r="AT7" i="26"/>
  <c r="AU7" i="26"/>
  <c r="AV7" i="26"/>
  <c r="AW7" i="26"/>
  <c r="AX7" i="26"/>
  <c r="AY7" i="26"/>
  <c r="AZ7" i="26"/>
  <c r="U8" i="26"/>
  <c r="V8" i="26"/>
  <c r="W8" i="26"/>
  <c r="X8" i="26"/>
  <c r="Y8" i="26"/>
  <c r="Z8" i="26"/>
  <c r="AA8" i="26"/>
  <c r="AB8" i="26"/>
  <c r="AC8" i="26"/>
  <c r="AD8" i="26"/>
  <c r="AE8" i="26"/>
  <c r="AF8" i="26"/>
  <c r="AG8" i="26"/>
  <c r="AH8" i="26"/>
  <c r="AI8" i="26"/>
  <c r="AJ8" i="26"/>
  <c r="AK8" i="26"/>
  <c r="AL8" i="26"/>
  <c r="AM8" i="26"/>
  <c r="AN8" i="26"/>
  <c r="AO8" i="26"/>
  <c r="AP8" i="26"/>
  <c r="AQ8" i="26"/>
  <c r="AR8" i="26"/>
  <c r="AS8" i="26"/>
  <c r="AT8" i="26"/>
  <c r="AU8" i="26"/>
  <c r="AV8" i="26"/>
  <c r="AW8" i="26"/>
  <c r="AX8" i="26"/>
  <c r="AY8" i="26"/>
  <c r="AZ8" i="26"/>
  <c r="U9" i="26"/>
  <c r="V9" i="26"/>
  <c r="W9" i="26"/>
  <c r="X9" i="26"/>
  <c r="Y9" i="26"/>
  <c r="Z9" i="26"/>
  <c r="AA9" i="26"/>
  <c r="AB9" i="26"/>
  <c r="AC9" i="26"/>
  <c r="AD9" i="26"/>
  <c r="AE9" i="26"/>
  <c r="AF9" i="26"/>
  <c r="AG9" i="26"/>
  <c r="AH9" i="26"/>
  <c r="AI9" i="26"/>
  <c r="AJ9" i="26"/>
  <c r="AK9" i="26"/>
  <c r="AL9" i="26"/>
  <c r="AM9" i="26"/>
  <c r="AN9" i="26"/>
  <c r="AO9" i="26"/>
  <c r="AP9" i="26"/>
  <c r="AQ9" i="26"/>
  <c r="AR9" i="26"/>
  <c r="AS9" i="26"/>
  <c r="AT9" i="26"/>
  <c r="AU9" i="26"/>
  <c r="AV9" i="26"/>
  <c r="AW9" i="26"/>
  <c r="AX9" i="26"/>
  <c r="AY9" i="26"/>
  <c r="AZ9" i="26"/>
  <c r="U10" i="26"/>
  <c r="V10" i="26"/>
  <c r="W10" i="26"/>
  <c r="X10" i="26"/>
  <c r="Y10" i="26"/>
  <c r="Z10" i="26"/>
  <c r="AA10" i="26"/>
  <c r="AB10" i="26"/>
  <c r="AC10" i="26"/>
  <c r="AD10" i="26"/>
  <c r="AE10" i="26"/>
  <c r="AF10" i="26"/>
  <c r="AG10" i="26"/>
  <c r="AH10" i="26"/>
  <c r="AI10" i="26"/>
  <c r="AJ10" i="26"/>
  <c r="AK10" i="26"/>
  <c r="AL10" i="26"/>
  <c r="AM10" i="26"/>
  <c r="AN10" i="26"/>
  <c r="AO10" i="26"/>
  <c r="AP10" i="26"/>
  <c r="AQ10" i="26"/>
  <c r="AR10" i="26"/>
  <c r="AS10" i="26"/>
  <c r="AT10" i="26"/>
  <c r="AU10" i="26"/>
  <c r="AV10" i="26"/>
  <c r="AW10" i="26"/>
  <c r="AX10" i="26"/>
  <c r="AY10" i="26"/>
  <c r="AZ10" i="26"/>
  <c r="U11" i="26"/>
  <c r="V11" i="26"/>
  <c r="W11" i="26"/>
  <c r="X11" i="26"/>
  <c r="Y11" i="26"/>
  <c r="Z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AM11" i="26"/>
  <c r="AN11" i="26"/>
  <c r="AO11" i="26"/>
  <c r="AP11" i="26"/>
  <c r="AQ11" i="26"/>
  <c r="AR11" i="26"/>
  <c r="AS11" i="26"/>
  <c r="AT11" i="26"/>
  <c r="AU11" i="26"/>
  <c r="AV11" i="26"/>
  <c r="AW11" i="26"/>
  <c r="AX11" i="26"/>
  <c r="AY11" i="26"/>
  <c r="AZ11" i="26"/>
  <c r="U12" i="26"/>
  <c r="V12" i="26"/>
  <c r="W12" i="26"/>
  <c r="X12" i="26"/>
  <c r="Y12" i="26"/>
  <c r="Z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AM12" i="26"/>
  <c r="AN12" i="26"/>
  <c r="AO12" i="26"/>
  <c r="AP12" i="26"/>
  <c r="AQ12" i="26"/>
  <c r="AR12" i="26"/>
  <c r="AS12" i="26"/>
  <c r="AT12" i="26"/>
  <c r="AU12" i="26"/>
  <c r="AV12" i="26"/>
  <c r="AW12" i="26"/>
  <c r="AX12" i="26"/>
  <c r="AY12" i="26"/>
  <c r="AZ12" i="26"/>
  <c r="U13" i="26"/>
  <c r="V13" i="26"/>
  <c r="W13" i="26"/>
  <c r="X13" i="26"/>
  <c r="Y13" i="26"/>
  <c r="Z13" i="26"/>
  <c r="AA13" i="26"/>
  <c r="AB13" i="26"/>
  <c r="AC13" i="26"/>
  <c r="AD13" i="26"/>
  <c r="AE13" i="26"/>
  <c r="AF13" i="26"/>
  <c r="AG13" i="26"/>
  <c r="AH13" i="26"/>
  <c r="AI13" i="26"/>
  <c r="AJ13" i="26"/>
  <c r="AK13" i="26"/>
  <c r="AL13" i="26"/>
  <c r="AM13" i="26"/>
  <c r="AN13" i="26"/>
  <c r="AO13" i="26"/>
  <c r="AP13" i="26"/>
  <c r="AQ13" i="26"/>
  <c r="AR13" i="26"/>
  <c r="AS13" i="26"/>
  <c r="AT13" i="26"/>
  <c r="AU13" i="26"/>
  <c r="AV13" i="26"/>
  <c r="AW13" i="26"/>
  <c r="AX13" i="26"/>
  <c r="AY13" i="26"/>
  <c r="AZ13" i="26"/>
  <c r="U14" i="26"/>
  <c r="V14" i="26"/>
  <c r="W14" i="26"/>
  <c r="X14" i="26"/>
  <c r="Y14" i="26"/>
  <c r="Z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AM14" i="26"/>
  <c r="AN14" i="26"/>
  <c r="AO14" i="26"/>
  <c r="AP14" i="26"/>
  <c r="AQ14" i="26"/>
  <c r="AR14" i="26"/>
  <c r="AS14" i="26"/>
  <c r="AT14" i="26"/>
  <c r="AU14" i="26"/>
  <c r="AV14" i="26"/>
  <c r="AW14" i="26"/>
  <c r="AX14" i="26"/>
  <c r="AY14" i="26"/>
  <c r="AZ14" i="26"/>
  <c r="U15" i="26"/>
  <c r="V15" i="26"/>
  <c r="W15" i="26"/>
  <c r="X15" i="26"/>
  <c r="Y15" i="26"/>
  <c r="Z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AM15" i="26"/>
  <c r="AN15" i="26"/>
  <c r="AO15" i="26"/>
  <c r="AP15" i="26"/>
  <c r="AQ15" i="26"/>
  <c r="AR15" i="26"/>
  <c r="AS15" i="26"/>
  <c r="AT15" i="26"/>
  <c r="AU15" i="26"/>
  <c r="AV15" i="26"/>
  <c r="AW15" i="26"/>
  <c r="AX15" i="26"/>
  <c r="AY15" i="26"/>
  <c r="AZ15" i="26"/>
  <c r="U16" i="26"/>
  <c r="V16" i="26"/>
  <c r="W16" i="26"/>
  <c r="X16" i="26"/>
  <c r="Y16" i="26"/>
  <c r="Z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AM16" i="26"/>
  <c r="AN16" i="26"/>
  <c r="AO16" i="26"/>
  <c r="AP16" i="26"/>
  <c r="AQ16" i="26"/>
  <c r="AR16" i="26"/>
  <c r="AS16" i="26"/>
  <c r="AT16" i="26"/>
  <c r="AU16" i="26"/>
  <c r="AV16" i="26"/>
  <c r="AW16" i="26"/>
  <c r="AX16" i="26"/>
  <c r="AY16" i="26"/>
  <c r="AZ16" i="26"/>
  <c r="U17" i="26"/>
  <c r="V17" i="26"/>
  <c r="W17" i="26"/>
  <c r="X17" i="26"/>
  <c r="Y17" i="26"/>
  <c r="Z17" i="26"/>
  <c r="AA17" i="26"/>
  <c r="AB17" i="26"/>
  <c r="AC17" i="26"/>
  <c r="AD17" i="26"/>
  <c r="AE17" i="26"/>
  <c r="AF17" i="26"/>
  <c r="AG17" i="26"/>
  <c r="AH17" i="26"/>
  <c r="AI17" i="26"/>
  <c r="AJ17" i="26"/>
  <c r="AK17" i="26"/>
  <c r="AL17" i="26"/>
  <c r="AM17" i="26"/>
  <c r="AN17" i="26"/>
  <c r="AO17" i="26"/>
  <c r="AP17" i="26"/>
  <c r="AQ17" i="26"/>
  <c r="AR17" i="26"/>
  <c r="AS17" i="26"/>
  <c r="AT17" i="26"/>
  <c r="AU17" i="26"/>
  <c r="AV17" i="26"/>
  <c r="AW17" i="26"/>
  <c r="AX17" i="26"/>
  <c r="AY17" i="26"/>
  <c r="AZ17" i="26"/>
  <c r="U18" i="26"/>
  <c r="V18" i="26"/>
  <c r="W18" i="26"/>
  <c r="X18" i="26"/>
  <c r="Y18" i="26"/>
  <c r="Z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AM18" i="26"/>
  <c r="AN18" i="26"/>
  <c r="AO18" i="26"/>
  <c r="AP18" i="26"/>
  <c r="AQ18" i="26"/>
  <c r="AR18" i="26"/>
  <c r="AS18" i="26"/>
  <c r="AT18" i="26"/>
  <c r="AU18" i="26"/>
  <c r="AV18" i="26"/>
  <c r="AW18" i="26"/>
  <c r="AX18" i="26"/>
  <c r="AY18" i="26"/>
  <c r="AZ18" i="26"/>
  <c r="U19" i="26"/>
  <c r="V19" i="26"/>
  <c r="W19" i="26"/>
  <c r="X19" i="26"/>
  <c r="Y19" i="26"/>
  <c r="Z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AM19" i="26"/>
  <c r="AN19" i="26"/>
  <c r="AO19" i="26"/>
  <c r="AP19" i="26"/>
  <c r="AQ19" i="26"/>
  <c r="AR19" i="26"/>
  <c r="AS19" i="26"/>
  <c r="AT19" i="26"/>
  <c r="AU19" i="26"/>
  <c r="AV19" i="26"/>
  <c r="AW19" i="26"/>
  <c r="AX19" i="26"/>
  <c r="AY19" i="26"/>
  <c r="AZ19" i="26"/>
  <c r="U20" i="26"/>
  <c r="V20" i="26"/>
  <c r="W20" i="26"/>
  <c r="X20" i="26"/>
  <c r="Y20" i="26"/>
  <c r="Z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AM20" i="26"/>
  <c r="AN20" i="26"/>
  <c r="AO20" i="26"/>
  <c r="AP20" i="26"/>
  <c r="AQ20" i="26"/>
  <c r="AR20" i="26"/>
  <c r="AS20" i="26"/>
  <c r="AT20" i="26"/>
  <c r="AU20" i="26"/>
  <c r="AV20" i="26"/>
  <c r="AW20" i="26"/>
  <c r="AX20" i="26"/>
  <c r="AY20" i="26"/>
  <c r="AZ20" i="26"/>
  <c r="U21" i="26"/>
  <c r="V21" i="26"/>
  <c r="W21" i="26"/>
  <c r="X21" i="26"/>
  <c r="Y21" i="26"/>
  <c r="Z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AM21" i="26"/>
  <c r="AN21" i="26"/>
  <c r="AO21" i="26"/>
  <c r="AP21" i="26"/>
  <c r="AQ21" i="26"/>
  <c r="AR21" i="26"/>
  <c r="AS21" i="26"/>
  <c r="AT21" i="26"/>
  <c r="AU21" i="26"/>
  <c r="AV21" i="26"/>
  <c r="AW21" i="26"/>
  <c r="AX21" i="26"/>
  <c r="AY21" i="26"/>
  <c r="AZ21" i="26"/>
  <c r="U22" i="26"/>
  <c r="V22" i="26"/>
  <c r="W22" i="26"/>
  <c r="X22" i="26"/>
  <c r="Y22" i="26"/>
  <c r="Z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AM22" i="26"/>
  <c r="AN22" i="26"/>
  <c r="AO22" i="26"/>
  <c r="AP22" i="26"/>
  <c r="AQ22" i="26"/>
  <c r="AR22" i="26"/>
  <c r="AS22" i="26"/>
  <c r="AT22" i="26"/>
  <c r="AU22" i="26"/>
  <c r="AV22" i="26"/>
  <c r="AW22" i="26"/>
  <c r="AX22" i="26"/>
  <c r="AY22" i="26"/>
  <c r="AZ22" i="26"/>
  <c r="U23" i="26"/>
  <c r="V23" i="26"/>
  <c r="W23" i="26"/>
  <c r="X23" i="26"/>
  <c r="Y23" i="26"/>
  <c r="Z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AM23" i="26"/>
  <c r="AN23" i="26"/>
  <c r="AO23" i="26"/>
  <c r="AP23" i="26"/>
  <c r="AQ23" i="26"/>
  <c r="AR23" i="26"/>
  <c r="AS23" i="26"/>
  <c r="AT23" i="26"/>
  <c r="AU23" i="26"/>
  <c r="AV23" i="26"/>
  <c r="AW23" i="26"/>
  <c r="AX23" i="26"/>
  <c r="AY23" i="26"/>
  <c r="AZ23" i="26"/>
  <c r="U24" i="26"/>
  <c r="V24" i="26"/>
  <c r="W24" i="26"/>
  <c r="X24" i="26"/>
  <c r="Y24" i="26"/>
  <c r="Z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AM24" i="26"/>
  <c r="AN24" i="26"/>
  <c r="AO24" i="26"/>
  <c r="AP24" i="26"/>
  <c r="AQ24" i="26"/>
  <c r="AR24" i="26"/>
  <c r="AS24" i="26"/>
  <c r="AT24" i="26"/>
  <c r="AU24" i="26"/>
  <c r="AV24" i="26"/>
  <c r="AW24" i="26"/>
  <c r="AX24" i="26"/>
  <c r="AY24" i="26"/>
  <c r="AZ24" i="26"/>
  <c r="U25" i="26"/>
  <c r="V25" i="26"/>
  <c r="W25" i="26"/>
  <c r="X25" i="26"/>
  <c r="Y25" i="26"/>
  <c r="Z25" i="26"/>
  <c r="AA25" i="26"/>
  <c r="AB25" i="26"/>
  <c r="AC25" i="26"/>
  <c r="AD25" i="26"/>
  <c r="AE25" i="26"/>
  <c r="AF25" i="26"/>
  <c r="AG25" i="26"/>
  <c r="AH25" i="26"/>
  <c r="AI25" i="26"/>
  <c r="AJ25" i="26"/>
  <c r="AK25" i="26"/>
  <c r="AL25" i="26"/>
  <c r="AM25" i="26"/>
  <c r="AN25" i="26"/>
  <c r="AO25" i="26"/>
  <c r="AP25" i="26"/>
  <c r="AQ25" i="26"/>
  <c r="AR25" i="26"/>
  <c r="AS25" i="26"/>
  <c r="AT25" i="26"/>
  <c r="AU25" i="26"/>
  <c r="AV25" i="26"/>
  <c r="AW25" i="26"/>
  <c r="AX25" i="26"/>
  <c r="AY25" i="26"/>
  <c r="AZ25" i="26"/>
  <c r="U26" i="26"/>
  <c r="V26" i="26"/>
  <c r="W26" i="26"/>
  <c r="X26" i="26"/>
  <c r="Y26" i="26"/>
  <c r="Z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AM26" i="26"/>
  <c r="AN26" i="26"/>
  <c r="AO26" i="26"/>
  <c r="AP26" i="26"/>
  <c r="AQ26" i="26"/>
  <c r="AR26" i="26"/>
  <c r="AS26" i="26"/>
  <c r="AT26" i="26"/>
  <c r="AU26" i="26"/>
  <c r="AV26" i="26"/>
  <c r="AW26" i="26"/>
  <c r="AX26" i="26"/>
  <c r="AY26" i="26"/>
  <c r="AZ26" i="26"/>
  <c r="U27" i="26"/>
  <c r="V27" i="26"/>
  <c r="W27" i="26"/>
  <c r="X27" i="26"/>
  <c r="Y27" i="26"/>
  <c r="Z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AM27" i="26"/>
  <c r="AN27" i="26"/>
  <c r="AO27" i="26"/>
  <c r="AP27" i="26"/>
  <c r="AQ27" i="26"/>
  <c r="AR27" i="26"/>
  <c r="AS27" i="26"/>
  <c r="AT27" i="26"/>
  <c r="AU27" i="26"/>
  <c r="AV27" i="26"/>
  <c r="AW27" i="26"/>
  <c r="AX27" i="26"/>
  <c r="AY27" i="26"/>
  <c r="AZ27" i="26"/>
  <c r="U29" i="26"/>
  <c r="V29" i="26"/>
  <c r="W29" i="26"/>
  <c r="X29" i="26"/>
  <c r="Y29" i="26"/>
  <c r="Z29" i="26"/>
  <c r="AA29" i="26"/>
  <c r="AB29" i="26"/>
  <c r="AC29" i="26"/>
  <c r="AD29" i="26"/>
  <c r="AE29" i="26"/>
  <c r="AF29" i="26"/>
  <c r="AG29" i="26"/>
  <c r="AH29" i="26"/>
  <c r="AI29" i="26"/>
  <c r="AJ29" i="26"/>
  <c r="AK29" i="26"/>
  <c r="AL29" i="26"/>
  <c r="AM29" i="26"/>
  <c r="AN29" i="26"/>
  <c r="AO29" i="26"/>
  <c r="AP29" i="26"/>
  <c r="AQ29" i="26"/>
  <c r="AR29" i="26"/>
  <c r="AS29" i="26"/>
  <c r="AT29" i="26"/>
  <c r="AU29" i="26"/>
  <c r="AV29" i="26"/>
  <c r="AW29" i="26"/>
  <c r="AX29" i="26"/>
  <c r="AY29" i="26"/>
  <c r="AZ29" i="26"/>
  <c r="U30" i="26"/>
  <c r="V30" i="26"/>
  <c r="W30" i="26"/>
  <c r="X30" i="26"/>
  <c r="Y30" i="26"/>
  <c r="Z30" i="26"/>
  <c r="AA30" i="26"/>
  <c r="AB30" i="26"/>
  <c r="AC30" i="26"/>
  <c r="AD30" i="26"/>
  <c r="AE30" i="26"/>
  <c r="AF30" i="26"/>
  <c r="AG30" i="26"/>
  <c r="AH30" i="26"/>
  <c r="AI30" i="26"/>
  <c r="AJ30" i="26"/>
  <c r="AK30" i="26"/>
  <c r="AL30" i="26"/>
  <c r="AM30" i="26"/>
  <c r="AN30" i="26"/>
  <c r="AO30" i="26"/>
  <c r="AP30" i="26"/>
  <c r="AQ30" i="26"/>
  <c r="AR30" i="26"/>
  <c r="AS30" i="26"/>
  <c r="AT30" i="26"/>
  <c r="AU30" i="26"/>
  <c r="AV30" i="26"/>
  <c r="AW30" i="26"/>
  <c r="AX30" i="26"/>
  <c r="AY30" i="26"/>
  <c r="AZ30" i="26"/>
  <c r="U31" i="26"/>
  <c r="V31" i="26"/>
  <c r="W31" i="26"/>
  <c r="X31" i="26"/>
  <c r="Y31" i="26"/>
  <c r="Z31" i="26"/>
  <c r="AA31" i="26"/>
  <c r="AB31" i="26"/>
  <c r="AC31" i="26"/>
  <c r="AD31" i="26"/>
  <c r="AE31" i="26"/>
  <c r="AF31" i="26"/>
  <c r="AG31" i="26"/>
  <c r="AH31" i="26"/>
  <c r="AI31" i="26"/>
  <c r="AJ31" i="26"/>
  <c r="AK31" i="26"/>
  <c r="AL31" i="26"/>
  <c r="AM31" i="26"/>
  <c r="AN31" i="26"/>
  <c r="AO31" i="26"/>
  <c r="AP31" i="26"/>
  <c r="AQ31" i="26"/>
  <c r="AR31" i="26"/>
  <c r="AS31" i="26"/>
  <c r="AT31" i="26"/>
  <c r="AU31" i="26"/>
  <c r="AV31" i="26"/>
  <c r="AW31" i="26"/>
  <c r="AX31" i="26"/>
  <c r="AY31" i="26"/>
  <c r="AZ31" i="26"/>
  <c r="U32" i="26"/>
  <c r="V32" i="26"/>
  <c r="W32" i="26"/>
  <c r="X32" i="26"/>
  <c r="Y32" i="26"/>
  <c r="Z32" i="26"/>
  <c r="AA32" i="26"/>
  <c r="AB32" i="26"/>
  <c r="AC32" i="26"/>
  <c r="AD32" i="26"/>
  <c r="AE32" i="26"/>
  <c r="AF32" i="26"/>
  <c r="AG32" i="26"/>
  <c r="AH32" i="26"/>
  <c r="AI32" i="26"/>
  <c r="AJ32" i="26"/>
  <c r="AK32" i="26"/>
  <c r="AL32" i="26"/>
  <c r="AM32" i="26"/>
  <c r="AN32" i="26"/>
  <c r="AO32" i="26"/>
  <c r="AP32" i="26"/>
  <c r="AQ32" i="26"/>
  <c r="AR32" i="26"/>
  <c r="AS32" i="26"/>
  <c r="AT32" i="26"/>
  <c r="AU32" i="26"/>
  <c r="AV32" i="26"/>
  <c r="AW32" i="26"/>
  <c r="AX32" i="26"/>
  <c r="AY32" i="26"/>
  <c r="AZ32" i="26"/>
  <c r="U33" i="26"/>
  <c r="V33" i="26"/>
  <c r="W33" i="26"/>
  <c r="X33" i="26"/>
  <c r="Y33" i="26"/>
  <c r="Z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AM33" i="26"/>
  <c r="AN33" i="26"/>
  <c r="AO33" i="26"/>
  <c r="AP33" i="26"/>
  <c r="AQ33" i="26"/>
  <c r="AR33" i="26"/>
  <c r="AS33" i="26"/>
  <c r="AT33" i="26"/>
  <c r="AU33" i="26"/>
  <c r="AV33" i="26"/>
  <c r="AW33" i="26"/>
  <c r="AX33" i="26"/>
  <c r="AY33" i="26"/>
  <c r="AZ33" i="26"/>
  <c r="T29" i="26"/>
  <c r="T30" i="26"/>
  <c r="T31" i="26"/>
  <c r="T32" i="26"/>
  <c r="T44" i="26" s="1"/>
  <c r="T33" i="26"/>
  <c r="T47" i="26" s="1"/>
  <c r="T21" i="26"/>
  <c r="T22" i="26"/>
  <c r="T23" i="26"/>
  <c r="T24" i="26"/>
  <c r="T25" i="26"/>
  <c r="T46" i="26" s="1"/>
  <c r="T26" i="26"/>
  <c r="T27" i="26"/>
  <c r="T20" i="26"/>
  <c r="T41" i="26" s="1"/>
  <c r="T19" i="26"/>
  <c r="T18" i="26"/>
  <c r="T17" i="26"/>
  <c r="T16" i="26"/>
  <c r="T15" i="26"/>
  <c r="T6" i="26"/>
  <c r="T7" i="26"/>
  <c r="T8" i="26"/>
  <c r="T9" i="26"/>
  <c r="T10" i="26"/>
  <c r="T11" i="26"/>
  <c r="T12" i="26"/>
  <c r="T13" i="26"/>
  <c r="T14" i="26"/>
  <c r="T5" i="26"/>
  <c r="T4" i="26"/>
  <c r="T3" i="26"/>
  <c r="T42" i="26" l="1"/>
  <c r="T43" i="26"/>
  <c r="C6" i="23" l="1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Z6" i="23"/>
  <c r="AA6" i="23"/>
  <c r="AB6" i="23"/>
  <c r="AC6" i="23"/>
  <c r="AD6" i="23"/>
  <c r="AE6" i="23"/>
  <c r="B6" i="23"/>
  <c r="P9" i="20"/>
  <c r="P4" i="20"/>
  <c r="P5" i="20"/>
  <c r="P6" i="20"/>
  <c r="P7" i="20"/>
  <c r="R7" i="20" s="1"/>
  <c r="P8" i="20"/>
  <c r="R8" i="20" s="1"/>
  <c r="R9" i="20"/>
  <c r="P3" i="20"/>
  <c r="R3" i="20"/>
  <c r="O4" i="20"/>
  <c r="O5" i="20"/>
  <c r="O6" i="20"/>
  <c r="O7" i="20"/>
  <c r="O8" i="20"/>
  <c r="O9" i="20"/>
  <c r="O3" i="20"/>
  <c r="B8" i="23"/>
  <c r="B9" i="23"/>
  <c r="B10" i="23"/>
  <c r="B11" i="23"/>
  <c r="C3" i="23"/>
  <c r="H3" i="23"/>
  <c r="K3" i="23"/>
  <c r="P3" i="23"/>
  <c r="S3" i="23"/>
  <c r="AA3" i="23"/>
  <c r="S2" i="23"/>
  <c r="E7" i="22"/>
  <c r="E7" i="23" s="1"/>
  <c r="F7" i="22"/>
  <c r="F7" i="23" s="1"/>
  <c r="N7" i="22"/>
  <c r="N7" i="23" s="1"/>
  <c r="O7" i="22"/>
  <c r="O7" i="23" s="1"/>
  <c r="P7" i="22"/>
  <c r="P7" i="23" s="1"/>
  <c r="U7" i="22"/>
  <c r="U7" i="23" s="1"/>
  <c r="V7" i="22"/>
  <c r="V7" i="23" s="1"/>
  <c r="AD7" i="22"/>
  <c r="AD7" i="23" s="1"/>
  <c r="AE7" i="22"/>
  <c r="AE7" i="23" s="1"/>
  <c r="B7" i="22"/>
  <c r="B7" i="23" s="1"/>
  <c r="C5" i="22"/>
  <c r="C5" i="23" s="1"/>
  <c r="D5" i="22"/>
  <c r="D5" i="23" s="1"/>
  <c r="J5" i="22"/>
  <c r="J5" i="23" s="1"/>
  <c r="K5" i="22"/>
  <c r="K5" i="23" s="1"/>
  <c r="L5" i="22"/>
  <c r="L5" i="23" s="1"/>
  <c r="P5" i="22"/>
  <c r="P5" i="23" s="1"/>
  <c r="Q5" i="22"/>
  <c r="Q5" i="23" s="1"/>
  <c r="R5" i="22"/>
  <c r="R5" i="23" s="1"/>
  <c r="X5" i="22"/>
  <c r="X5" i="23" s="1"/>
  <c r="Y5" i="22"/>
  <c r="Y5" i="23" s="1"/>
  <c r="Z5" i="22"/>
  <c r="Z5" i="23" s="1"/>
  <c r="AA5" i="22"/>
  <c r="AA5" i="23" s="1"/>
  <c r="AB5" i="22"/>
  <c r="AB5" i="23" s="1"/>
  <c r="B5" i="22"/>
  <c r="B5" i="23" s="1"/>
  <c r="J4" i="22"/>
  <c r="J4" i="23" s="1"/>
  <c r="K4" i="22"/>
  <c r="K4" i="23" s="1"/>
  <c r="L4" i="22"/>
  <c r="L4" i="23" s="1"/>
  <c r="M4" i="22"/>
  <c r="M4" i="23" s="1"/>
  <c r="U4" i="22"/>
  <c r="U4" i="23" s="1"/>
  <c r="V4" i="22"/>
  <c r="V4" i="23" s="1"/>
  <c r="Z4" i="22"/>
  <c r="Z4" i="23" s="1"/>
  <c r="AA4" i="22"/>
  <c r="AA4" i="23" s="1"/>
  <c r="C3" i="22"/>
  <c r="D3" i="22"/>
  <c r="D3" i="23" s="1"/>
  <c r="E3" i="22"/>
  <c r="E3" i="23" s="1"/>
  <c r="F3" i="22"/>
  <c r="F3" i="23" s="1"/>
  <c r="G3" i="22"/>
  <c r="G3" i="23" s="1"/>
  <c r="H3" i="22"/>
  <c r="K3" i="22"/>
  <c r="L3" i="22"/>
  <c r="L3" i="23" s="1"/>
  <c r="M3" i="22"/>
  <c r="M3" i="23" s="1"/>
  <c r="N3" i="22"/>
  <c r="N3" i="23" s="1"/>
  <c r="O3" i="22"/>
  <c r="O3" i="23" s="1"/>
  <c r="P3" i="22"/>
  <c r="S3" i="22"/>
  <c r="T3" i="22"/>
  <c r="T3" i="23" s="1"/>
  <c r="U3" i="22"/>
  <c r="U3" i="23" s="1"/>
  <c r="V3" i="22"/>
  <c r="V3" i="23" s="1"/>
  <c r="W3" i="22"/>
  <c r="W3" i="23" s="1"/>
  <c r="X3" i="22"/>
  <c r="X3" i="23" s="1"/>
  <c r="AA3" i="22"/>
  <c r="AB3" i="22"/>
  <c r="AB3" i="23" s="1"/>
  <c r="AC3" i="22"/>
  <c r="AC3" i="23" s="1"/>
  <c r="AD3" i="22"/>
  <c r="AD3" i="23" s="1"/>
  <c r="AE3" i="22"/>
  <c r="AE3" i="23" s="1"/>
  <c r="B3" i="22"/>
  <c r="B3" i="23" s="1"/>
  <c r="H2" i="22"/>
  <c r="H2" i="23" s="1"/>
  <c r="I2" i="22"/>
  <c r="I2" i="23" s="1"/>
  <c r="J2" i="22"/>
  <c r="J2" i="23" s="1"/>
  <c r="K2" i="22"/>
  <c r="K2" i="23" s="1"/>
  <c r="S2" i="22"/>
  <c r="W2" i="22"/>
  <c r="W2" i="23" s="1"/>
  <c r="X2" i="22"/>
  <c r="X2" i="23" s="1"/>
  <c r="Y2" i="22"/>
  <c r="Y2" i="23" s="1"/>
  <c r="B2" i="22"/>
  <c r="N9" i="20"/>
  <c r="N8" i="20"/>
  <c r="N7" i="20"/>
  <c r="R6" i="20"/>
  <c r="N6" i="20"/>
  <c r="R5" i="20"/>
  <c r="N5" i="20"/>
  <c r="R4" i="20"/>
  <c r="I3" i="22" s="1"/>
  <c r="I3" i="23" s="1"/>
  <c r="N4" i="20"/>
  <c r="N3" i="20"/>
  <c r="C6" i="22" l="1"/>
  <c r="K6" i="22"/>
  <c r="S6" i="22"/>
  <c r="AA6" i="22"/>
  <c r="E6" i="22"/>
  <c r="U6" i="22"/>
  <c r="D6" i="22"/>
  <c r="L6" i="22"/>
  <c r="T6" i="22"/>
  <c r="AB6" i="22"/>
  <c r="M6" i="22"/>
  <c r="AC6" i="22"/>
  <c r="F6" i="22"/>
  <c r="N6" i="22"/>
  <c r="I6" i="22"/>
  <c r="X6" i="22"/>
  <c r="J6" i="22"/>
  <c r="Y6" i="22"/>
  <c r="O6" i="22"/>
  <c r="Z6" i="22"/>
  <c r="P6" i="22"/>
  <c r="AD6" i="22"/>
  <c r="W6" i="22"/>
  <c r="AE6" i="22"/>
  <c r="B6" i="22"/>
  <c r="G6" i="22"/>
  <c r="H6" i="22"/>
  <c r="Q6" i="22"/>
  <c r="R6" i="22"/>
  <c r="V6" i="22"/>
  <c r="D2" i="22"/>
  <c r="D2" i="23" s="1"/>
  <c r="L2" i="22"/>
  <c r="L2" i="23" s="1"/>
  <c r="T2" i="22"/>
  <c r="T2" i="23" s="1"/>
  <c r="AB2" i="22"/>
  <c r="AB2" i="23" s="1"/>
  <c r="V2" i="22"/>
  <c r="V2" i="23" s="1"/>
  <c r="E2" i="22"/>
  <c r="E2" i="23" s="1"/>
  <c r="M2" i="22"/>
  <c r="M2" i="23" s="1"/>
  <c r="U2" i="22"/>
  <c r="U2" i="23" s="1"/>
  <c r="AC2" i="22"/>
  <c r="AC2" i="23" s="1"/>
  <c r="F2" i="22"/>
  <c r="F2" i="23" s="1"/>
  <c r="N2" i="22"/>
  <c r="N2" i="23" s="1"/>
  <c r="AD2" i="22"/>
  <c r="AD2" i="23" s="1"/>
  <c r="G4" i="22"/>
  <c r="G4" i="23" s="1"/>
  <c r="O4" i="22"/>
  <c r="O4" i="23" s="1"/>
  <c r="W4" i="22"/>
  <c r="W4" i="23" s="1"/>
  <c r="AE4" i="22"/>
  <c r="AE4" i="23" s="1"/>
  <c r="Q4" i="22"/>
  <c r="Q4" i="23" s="1"/>
  <c r="H4" i="22"/>
  <c r="H4" i="23" s="1"/>
  <c r="P4" i="22"/>
  <c r="P4" i="23" s="1"/>
  <c r="X4" i="22"/>
  <c r="X4" i="23" s="1"/>
  <c r="B4" i="22"/>
  <c r="B4" i="23" s="1"/>
  <c r="I4" i="22"/>
  <c r="I4" i="23" s="1"/>
  <c r="Y4" i="22"/>
  <c r="Y4" i="23" s="1"/>
  <c r="C2" i="22"/>
  <c r="C2" i="23" s="1"/>
  <c r="R2" i="22"/>
  <c r="R2" i="23" s="1"/>
  <c r="G2" i="22"/>
  <c r="G2" i="23" s="1"/>
  <c r="T4" i="22"/>
  <c r="T4" i="23" s="1"/>
  <c r="F4" i="22"/>
  <c r="F4" i="23" s="1"/>
  <c r="I7" i="22"/>
  <c r="I7" i="23" s="1"/>
  <c r="Q7" i="22"/>
  <c r="Q7" i="23" s="1"/>
  <c r="Y7" i="22"/>
  <c r="Y7" i="23" s="1"/>
  <c r="C7" i="22"/>
  <c r="C7" i="23" s="1"/>
  <c r="S7" i="22"/>
  <c r="S7" i="23" s="1"/>
  <c r="J7" i="22"/>
  <c r="J7" i="23" s="1"/>
  <c r="R7" i="22"/>
  <c r="R7" i="23" s="1"/>
  <c r="Z7" i="22"/>
  <c r="Z7" i="23" s="1"/>
  <c r="K7" i="22"/>
  <c r="K7" i="23" s="1"/>
  <c r="AA7" i="22"/>
  <c r="AA7" i="23" s="1"/>
  <c r="D7" i="22"/>
  <c r="D7" i="23" s="1"/>
  <c r="L7" i="22"/>
  <c r="L7" i="23" s="1"/>
  <c r="T7" i="22"/>
  <c r="T7" i="23" s="1"/>
  <c r="AB7" i="22"/>
  <c r="AB7" i="23" s="1"/>
  <c r="AE2" i="22"/>
  <c r="AE2" i="23" s="1"/>
  <c r="Q2" i="22"/>
  <c r="Q2" i="23" s="1"/>
  <c r="AD4" i="22"/>
  <c r="AD4" i="23" s="1"/>
  <c r="S4" i="22"/>
  <c r="S4" i="23" s="1"/>
  <c r="E4" i="22"/>
  <c r="E4" i="23" s="1"/>
  <c r="AC7" i="22"/>
  <c r="AC7" i="23" s="1"/>
  <c r="M7" i="22"/>
  <c r="M7" i="23" s="1"/>
  <c r="E5" i="22"/>
  <c r="E5" i="23" s="1"/>
  <c r="M5" i="22"/>
  <c r="M5" i="23" s="1"/>
  <c r="U5" i="22"/>
  <c r="U5" i="23" s="1"/>
  <c r="AC5" i="22"/>
  <c r="AC5" i="23" s="1"/>
  <c r="G5" i="22"/>
  <c r="G5" i="23" s="1"/>
  <c r="O5" i="22"/>
  <c r="O5" i="23" s="1"/>
  <c r="AE5" i="22"/>
  <c r="AE5" i="23" s="1"/>
  <c r="F5" i="22"/>
  <c r="F5" i="23" s="1"/>
  <c r="N5" i="22"/>
  <c r="N5" i="23" s="1"/>
  <c r="V5" i="22"/>
  <c r="V5" i="23" s="1"/>
  <c r="AD5" i="22"/>
  <c r="AD5" i="23" s="1"/>
  <c r="W5" i="22"/>
  <c r="W5" i="23" s="1"/>
  <c r="AA2" i="22"/>
  <c r="AA2" i="23" s="1"/>
  <c r="P2" i="22"/>
  <c r="P2" i="23" s="1"/>
  <c r="AC4" i="22"/>
  <c r="AC4" i="23" s="1"/>
  <c r="R4" i="22"/>
  <c r="R4" i="23" s="1"/>
  <c r="D4" i="22"/>
  <c r="D4" i="23" s="1"/>
  <c r="T5" i="22"/>
  <c r="T5" i="23" s="1"/>
  <c r="I5" i="22"/>
  <c r="I5" i="23" s="1"/>
  <c r="X7" i="22"/>
  <c r="X7" i="23" s="1"/>
  <c r="H7" i="22"/>
  <c r="H7" i="23" s="1"/>
  <c r="Z2" i="22"/>
  <c r="Z2" i="23" s="1"/>
  <c r="O2" i="22"/>
  <c r="O2" i="23" s="1"/>
  <c r="AB4" i="22"/>
  <c r="AB4" i="23" s="1"/>
  <c r="N4" i="22"/>
  <c r="N4" i="23" s="1"/>
  <c r="C4" i="22"/>
  <c r="C4" i="23" s="1"/>
  <c r="S5" i="22"/>
  <c r="S5" i="23" s="1"/>
  <c r="H5" i="22"/>
  <c r="H5" i="23" s="1"/>
  <c r="W7" i="22"/>
  <c r="W7" i="23" s="1"/>
  <c r="G7" i="22"/>
  <c r="G7" i="23" s="1"/>
  <c r="Z3" i="22"/>
  <c r="Z3" i="23" s="1"/>
  <c r="R3" i="22"/>
  <c r="R3" i="23" s="1"/>
  <c r="J3" i="22"/>
  <c r="J3" i="23" s="1"/>
  <c r="Y3" i="22"/>
  <c r="Y3" i="23" s="1"/>
  <c r="Q3" i="22"/>
  <c r="Q3" i="23" s="1"/>
</calcChain>
</file>

<file path=xl/sharedStrings.xml><?xml version="1.0" encoding="utf-8"?>
<sst xmlns="http://schemas.openxmlformats.org/spreadsheetml/2006/main" count="1897" uniqueCount="775">
  <si>
    <t>BCEU BAU Components Energy Use</t>
  </si>
  <si>
    <t>Sources:</t>
  </si>
  <si>
    <t>Residential and Commercial</t>
  </si>
  <si>
    <t>Based on FORECAST simulation, executed by TEP Energy</t>
  </si>
  <si>
    <t>https://www.forecast-model.eu</t>
  </si>
  <si>
    <t>Notes:</t>
  </si>
  <si>
    <t>TEP Energy used the FORECAST simulation to derive this variable</t>
  </si>
  <si>
    <t>The final energy demand of EU27 is the most important result of the simulation and is included in this file.</t>
  </si>
  <si>
    <t>A python script was used to extract the data for this  variable from the simulation result. Its code is also included into this file.</t>
  </si>
  <si>
    <t>The simulation code itself and the full simulation results are not public.</t>
  </si>
  <si>
    <t>Year</t>
  </si>
  <si>
    <t>electricity (BTU)</t>
  </si>
  <si>
    <t>coal (BTU)</t>
  </si>
  <si>
    <t>natural gas (BTU)</t>
  </si>
  <si>
    <t>petroleum diesel (BTU)</t>
  </si>
  <si>
    <t>heat (BTU)</t>
  </si>
  <si>
    <t>biomass (BTU)</t>
  </si>
  <si>
    <t>kerosene (BTU)</t>
  </si>
  <si>
    <t>heavy or residual fuel oil (BTU)</t>
  </si>
  <si>
    <t>LPG propane or butane (BTU)</t>
  </si>
  <si>
    <t>hydrogen (BTU)</t>
  </si>
  <si>
    <t>ID_EnergyCarrier</t>
  </si>
  <si>
    <t>ID_Sector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</si>
  <si>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</si>
  <si>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</si>
  <si>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</si>
  <si>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</si>
  <si>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</si>
  <si>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</si>
  <si>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</si>
  <si>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</si>
  <si>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</si>
  <si>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</si>
  <si>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</si>
  <si>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</si>
  <si>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</si>
  <si>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</si>
  <si>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</si>
  <si>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</si>
  <si>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</si>
  <si>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</si>
  <si>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</si>
  <si>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</si>
  <si>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</si>
  <si>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</si>
  <si>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</si>
  <si>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</si>
  <si>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</si>
  <si>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</si>
  <si>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</si>
  <si>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</si>
  <si>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</si>
  <si>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</si>
  <si>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</si>
  <si>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</si>
  <si>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</si>
  <si>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</si>
  <si>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</si>
  <si>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</si>
  <si>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</si>
  <si>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</si>
  <si>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</si>
  <si>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Ambient Heat</t>
  </si>
  <si>
    <t>commercial</t>
  </si>
  <si>
    <t>residential</t>
  </si>
  <si>
    <t>Solar energy</t>
  </si>
  <si>
    <t>#python code</t>
  </si>
  <si>
    <t xml:space="preserve">import logging.config
</t>
  </si>
  <si>
    <t xml:space="preserve">import shutil
</t>
  </si>
  <si>
    <t xml:space="preserve">import os
</t>
  </si>
  <si>
    <t xml:space="preserve">import pathlib
</t>
  </si>
  <si>
    <t xml:space="preserve">import sqlite3
</t>
  </si>
  <si>
    <t/>
  </si>
  <si>
    <t xml:space="preserve">import pandas as pd
</t>
  </si>
  <si>
    <t xml:space="preserve">import numpy as np
</t>
  </si>
  <si>
    <t xml:space="preserve">import yaml
</t>
  </si>
  <si>
    <t xml:space="preserve">import sqlite_tasks
</t>
  </si>
  <si>
    <t xml:space="preserve">from fecommon import csv_tasks, fe_data_structure, xls_tasks, static_country_list
</t>
  </si>
  <si>
    <t xml:space="preserve">from fecommon.fe_process import ForecastElementProcess
</t>
  </si>
  <si>
    <t xml:space="preserve">import reportprocesses.fed
</t>
  </si>
  <si>
    <t xml:space="preserve">log = logging.getLogger(__name__)
</t>
  </si>
  <si>
    <t xml:space="preserve">log_summary = logging.getLogger('Process Summary')
</t>
  </si>
  <si>
    <t xml:space="preserve">mapping_forecast_to_eps = {"Electricity": "electricity",
</t>
  </si>
  <si>
    <t xml:space="preserve">                           "Hard coal": "coal",
</t>
  </si>
  <si>
    <t xml:space="preserve">                           "Natural Gas": "natural gas",
</t>
  </si>
  <si>
    <t xml:space="preserve">                           "Biogas": "natural gas",
</t>
  </si>
  <si>
    <t xml:space="preserve">                           "Biomass solid": "biomass",
</t>
  </si>
  <si>
    <t xml:space="preserve">                           "Light fuel oil": "petroleum diesel",
</t>
  </si>
  <si>
    <t xml:space="preserve">                           "Hydrogen": "hydrogen",
</t>
  </si>
  <si>
    <t xml:space="preserve">                           "District heating": "heat"}
</t>
  </si>
  <si>
    <t xml:space="preserve">order_rows = ['electricity (BTU)',
</t>
  </si>
  <si>
    <t xml:space="preserve">              'coal (BTU)',
</t>
  </si>
  <si>
    <t xml:space="preserve">              'natural gas (BTU)',
</t>
  </si>
  <si>
    <t xml:space="preserve">              'petroleum diesel (BTU)',
</t>
  </si>
  <si>
    <t xml:space="preserve">              'heat (BTU)',
</t>
  </si>
  <si>
    <t xml:space="preserve">              'biomass (BTU)',
</t>
  </si>
  <si>
    <t xml:space="preserve">              'kerosene (BTU)',
</t>
  </si>
  <si>
    <t xml:space="preserve">              'heavy or residual fuel oil (BTU)',
</t>
  </si>
  <si>
    <t xml:space="preserve">              'LPG propane or butane (BTU)',
</t>
  </si>
  <si>
    <t xml:space="preserve">              'hydrogen (BTU)'
</t>
  </si>
  <si>
    <t xml:space="preserve">              ]
</t>
  </si>
  <si>
    <t xml:space="preserve">mapping_sector = {
</t>
  </si>
  <si>
    <t xml:space="preserve">    'Transportation Sector': 99,
</t>
  </si>
  <si>
    <t xml:space="preserve">    'Electricity Sector': 2,
</t>
  </si>
  <si>
    <t xml:space="preserve">    'Residential Buildings Sector': 6,
</t>
  </si>
  <si>
    <t xml:space="preserve">    'Commercial Buildings Sector': 3,
</t>
  </si>
  <si>
    <t xml:space="preserve">    'Industry Sector': 2,
</t>
  </si>
  <si>
    <t xml:space="preserve">    'District Heating Sector': 2,
</t>
  </si>
  <si>
    <t xml:space="preserve">    'LULUCF Sector': None,
</t>
  </si>
  <si>
    <t xml:space="preserve">    'Geoengineering Sector': 2
</t>
  </si>
  <si>
    <t xml:space="preserve">}
</t>
  </si>
  <si>
    <t xml:space="preserve">def get_fed(process):
</t>
  </si>
  <si>
    <t xml:space="preserve">    """
</t>
  </si>
  <si>
    <t xml:space="preserve">    using the method fed_data_reading from reportprocess package
</t>
  </si>
  <si>
    <t xml:space="preserve">    and transform units, energy carriers and check if all countries are available
</t>
  </si>
  <si>
    <t xml:space="preserve">    :param process:
</t>
  </si>
  <si>
    <t xml:space="preserve">    :return:
</t>
  </si>
  <si>
    <t xml:space="preserve">    df_fed = reportprocesses.fed.fed_data_reading(process)
</t>
  </si>
  <si>
    <t xml:space="preserve">    df_fed.rename(columns={f"Y{y}": str(y) for y in range(2012, 2051)}, inplace=True)
</t>
  </si>
  <si>
    <t xml:space="preserve">    map_energy_carriers(df_fed)
</t>
  </si>
  <si>
    <t xml:space="preserve">    translate_units(df_fed)
</t>
  </si>
  <si>
    <t xml:space="preserve">    check_countries(df_fed)
</t>
  </si>
  <si>
    <t xml:space="preserve">    return df_fed
</t>
  </si>
  <si>
    <t xml:space="preserve">def get_fa(process):
</t>
  </si>
  <si>
    <t xml:space="preserve">    """"
</t>
  </si>
  <si>
    <t xml:space="preserve">    the results should list the floor area of each country, sector and category (total, ventilated fa and cooled fa)
</t>
  </si>
  <si>
    <t xml:space="preserve">    # years = process['years'] if 'years' in process.keys() else [2012, 2050]
</t>
  </si>
  <si>
    <t xml:space="preserve">    # years = list(range(years[0], years[1] + 1))
</t>
  </si>
  <si>
    <t xml:space="preserve">    # yearpart = ', '.join([f'sum("Y{yr}") as "{yr}"' for yr in years])
</t>
  </si>
  <si>
    <t xml:space="preserve">    years = list(range(2015, 2050))
</t>
  </si>
  <si>
    <t xml:space="preserve">    yearpart = ', '.join([f'"Y{yr}"' for yr in years])
</t>
  </si>
  <si>
    <t xml:space="preserve">    df = pd.DataFrame()
</t>
  </si>
  <si>
    <t xml:space="preserve">    for sqliteFullPath in process['inputfiles']:
</t>
  </si>
  <si>
    <t xml:space="preserve">        df3 = pd.DataFrame()
</t>
  </si>
  <si>
    <t xml:space="preserve">        try:
</t>
  </si>
  <si>
    <t xml:space="preserve">            con = sqlite3.connect(sqliteFullPath)
</t>
  </si>
  <si>
    <t xml:space="preserve">            # total
</t>
  </si>
  <si>
    <t xml:space="preserve">            query = f'SELECT ID_Scenario, ID_Country, ID_Sector, ID_Subsector,  {yearpart} ' \
</t>
  </si>
  <si>
    <t xml:space="preserve">                    f'FROM Calculated_TotalFA '
</t>
  </si>
  <si>
    <t xml:space="preserve">            df2 = pd.read_sql(query, con=con)
</t>
  </si>
  <si>
    <t xml:space="preserve">            df2.set_index(['ID_Scenario', 'ID_Country', 'ID_Sector', 'ID_Subsector'], inplace=True)
</t>
  </si>
  <si>
    <t xml:space="preserve">            df2.rename(columns={f"Y{y}": f"{y}-total" for y in years}, inplace=True)
</t>
  </si>
  <si>
    <t xml:space="preserve">            df3 = pd.concat([df3, df2], axis=1)
</t>
  </si>
  <si>
    <t xml:space="preserve">            # ventilation 5
</t>
  </si>
  <si>
    <t xml:space="preserve">            # air conditioning 17
</t>
  </si>
  <si>
    <t xml:space="preserve">            enservdriver_map = {5: 'ventilation', 17: 'air conditioning'}
</t>
  </si>
  <si>
    <t xml:space="preserve">            for enservdriver in [5, 17]:
</t>
  </si>
  <si>
    <t xml:space="preserve">                query = f'SELECT ID_Scenario, ID_Country, ID_Sector, ID_Subsector,  {yearpart} ' \
</t>
  </si>
  <si>
    <t xml:space="preserve">                        f'FROM ScenarioData_EnServDriver where ID_EnergyService={enservdriver}'
</t>
  </si>
  <si>
    <t xml:space="preserve">                df2 = pd.read_sql(query, con=con)
</t>
  </si>
  <si>
    <t xml:space="preserve">                df2.set_index(['ID_Scenario', 'ID_Country', 'ID_Sector', 'ID_Subsector'], inplace=True)
</t>
  </si>
  <si>
    <t xml:space="preserve">                # df2['cat'] = enservdriver_map[enservdriver]
</t>
  </si>
  <si>
    <t xml:space="preserve">                df2.rename(columns={f"Y{y}": f"{y}-{enservdriver_map[enservdriver]}" for y in years}, inplace=True)
</t>
  </si>
  <si>
    <t xml:space="preserve">                df3 = pd.concat([df3, df2], axis=1)
</t>
  </si>
  <si>
    <t xml:space="preserve">            # pp index
</t>
  </si>
  <si>
    <t xml:space="preserve">            query = f'SELECT *  FROM ScenarioData_HeatCost_CountryIndex '
</t>
  </si>
  <si>
    <t xml:space="preserve">            df_pp = pd.read_sql(query, con=con).set_index('ID_Country')
</t>
  </si>
  <si>
    <t xml:space="preserve">        except Exception as e:
</t>
  </si>
  <si>
    <t xml:space="preserve">            log.warning(f"problems to load {sqliteFullPath}, skipped")
</t>
  </si>
  <si>
    <t xml:space="preserve">            continue
</t>
  </si>
  <si>
    <t xml:space="preserve">        df = pd.concat([df, df3], axis=0)
</t>
  </si>
  <si>
    <t xml:space="preserve">    df.reset_index(inplace=True)
</t>
  </si>
  <si>
    <t xml:space="preserve">    for country in df_pp.index:
</t>
  </si>
  <si>
    <t xml:space="preserve">        filter = df[df['ID_Country'] == country].index
</t>
  </si>
  <si>
    <t xml:space="preserve">        df.loc[filter, 'PP_Index'] = df_pp.at[country, 'PP_Index']
</t>
  </si>
  <si>
    <t xml:space="preserve">    df.to_csv('test.csv')
</t>
  </si>
  <si>
    <t xml:space="preserve">def add_empty_elements(df_temp, order_rows2=None):
</t>
  </si>
  <si>
    <t xml:space="preserve">    adds missing energy carriers with value 0
</t>
  </si>
  <si>
    <t xml:space="preserve">    energy carriers  must be in index of the df
</t>
  </si>
  <si>
    <t xml:space="preserve">    :param df_temp:
</t>
  </si>
  <si>
    <t xml:space="preserve">    if isinstance(order_rows2, type(None)):
</t>
  </si>
  <si>
    <t xml:space="preserve">        order_rows2 = order_rows
</t>
  </si>
  <si>
    <t xml:space="preserve">    empty_elements = set(order_rows2).difference(df_temp.index)
</t>
  </si>
  <si>
    <t xml:space="preserve">    if len(df_temp) &gt; 0:
</t>
  </si>
  <si>
    <t xml:space="preserve">        df_row = df_temp.iloc[[0], :].copy()
</t>
  </si>
  <si>
    <t xml:space="preserve">        for ee in empty_elements:
</t>
  </si>
  <si>
    <t xml:space="preserve">            df_row.index = [f"{ee}"]
</t>
  </si>
  <si>
    <t xml:space="preserve">            df_temp = pd.concat([df_temp, df_row * 0], axis=0)
</t>
  </si>
  <si>
    <t xml:space="preserve">    else:
</t>
  </si>
  <si>
    <t xml:space="preserve">        # create a full set of 0s
</t>
  </si>
  <si>
    <t xml:space="preserve">        df_row = pd.DataFrame(columns=df_temp.columns, index=order_rows2)
</t>
  </si>
  <si>
    <t xml:space="preserve">        yrs = [str(y) for y in range(2021, 2051)]
</t>
  </si>
  <si>
    <t xml:space="preserve">        df_row.loc[:, yrs] = 0
</t>
  </si>
  <si>
    <t xml:space="preserve">        df_temp = pd.concat([df_temp, df_row], axis=0)
</t>
  </si>
  <si>
    <t xml:space="preserve">    return df_temp
</t>
  </si>
  <si>
    <t xml:space="preserve">def map_energy_carriers(df_fed):
</t>
  </si>
  <si>
    <t xml:space="preserve">    mapping_forecast_to_eps2 = {k: f"{v} (BTU)" for k, v in mapping_forecast_to_eps.items()}
</t>
  </si>
  <si>
    <t xml:space="preserve">    df_fed.loc[:, "ID_EnergyCarrier"].replace(mapping_forecast_to_eps2, inplace=True)
</t>
  </si>
  <si>
    <t xml:space="preserve">def translate_units(df_fed):
</t>
  </si>
  <si>
    <t xml:space="preserve">    # from TWH into BTU: https://www.justintools.com/unit-conversion/energy.php?k1=terawatt-hour&amp;k2=british-thermal-unit
</t>
  </si>
  <si>
    <t xml:space="preserve">    factor = 3412141156488.4
</t>
  </si>
  <si>
    <t xml:space="preserve">    year_columns = fe_data_structure.find_year_columns(df_fed)
</t>
  </si>
  <si>
    <t xml:space="preserve">    df_fed.loc[:, year_columns] = df_fed.loc[:, year_columns] * factor
</t>
  </si>
  <si>
    <t xml:space="preserve">    df_fed.loc[:, 'Unit'] = 'BTU'
</t>
  </si>
  <si>
    <t xml:space="preserve">def check_countries(df_fed):
</t>
  </si>
  <si>
    <t xml:space="preserve">    check if all countries are available
</t>
  </si>
  <si>
    <t xml:space="preserve">    background: this should give a warning if the simulation is only performed for single countries,
</t>
  </si>
  <si>
    <t xml:space="preserve">    this is fine during development but for final productive simulation all EU27 countries are needed
</t>
  </si>
  <si>
    <t xml:space="preserve">    :param df_fed:
</t>
  </si>
  <si>
    <t xml:space="preserve">    should_be = ["Austria",
</t>
  </si>
  <si>
    <t xml:space="preserve">                 "Belgium",
</t>
  </si>
  <si>
    <t xml:space="preserve">                 "Cyprus",
</t>
  </si>
  <si>
    <t xml:space="preserve">                 "Czech Republic",
</t>
  </si>
  <si>
    <t xml:space="preserve">                 "Denmark",
</t>
  </si>
  <si>
    <t xml:space="preserve">                 "Estonia",
</t>
  </si>
  <si>
    <t xml:space="preserve">                 "Finland",
</t>
  </si>
  <si>
    <t xml:space="preserve">                 "France",
</t>
  </si>
  <si>
    <t xml:space="preserve">                 "Germany",
</t>
  </si>
  <si>
    <t xml:space="preserve">                 "Greece",
</t>
  </si>
  <si>
    <t xml:space="preserve">                 "Hungary",
</t>
  </si>
  <si>
    <t xml:space="preserve">                 "Ireland",
</t>
  </si>
  <si>
    <t xml:space="preserve">                 "Italy",
</t>
  </si>
  <si>
    <t xml:space="preserve">                 "Latvia",
</t>
  </si>
  <si>
    <t xml:space="preserve">                 "Lithuania",
</t>
  </si>
  <si>
    <t xml:space="preserve">                 "Luxembourg",
</t>
  </si>
  <si>
    <t xml:space="preserve">                 "Malta",
</t>
  </si>
  <si>
    <t xml:space="preserve">                 "Netherlands",
</t>
  </si>
  <si>
    <t xml:space="preserve">                 "Poland",
</t>
  </si>
  <si>
    <t xml:space="preserve">                 "Portugal",
</t>
  </si>
  <si>
    <t xml:space="preserve">                 "Slovakia",
</t>
  </si>
  <si>
    <t xml:space="preserve">                 "Slovenia",
</t>
  </si>
  <si>
    <t xml:space="preserve">                 "Spain",
</t>
  </si>
  <si>
    <t xml:space="preserve">                 "Sweden",
</t>
  </si>
  <si>
    <t xml:space="preserve">                 "Romania",
</t>
  </si>
  <si>
    <t xml:space="preserve">                 "Bulgaria",
</t>
  </si>
  <si>
    <t xml:space="preserve">                 "Croatia"]
</t>
  </si>
  <si>
    <t xml:space="preserve">    actual = df_fed['ID_Country'].unique()
</t>
  </si>
  <si>
    <t xml:space="preserve">    diff = set(should_be).difference(actual)
</t>
  </si>
  <si>
    <t xml:space="preserve">    if len(diff) == 0:
</t>
  </si>
  <si>
    <t xml:space="preserve">        log.info('countries ok')
</t>
  </si>
  <si>
    <t xml:space="preserve">        log.warning(f"missing or wrong countries: {diff}")
</t>
  </si>
  <si>
    <t xml:space="preserve">def save_csvs(folder, df_res):
</t>
  </si>
  <si>
    <t xml:space="preserve">    for name, df in df_res.items():
</t>
  </si>
  <si>
    <t xml:space="preserve">        path = pathlib.Path(folder, name + '.csv')
</t>
  </si>
  <si>
    <t xml:space="preserve">        csv_tasks.write_csv(df, path)
</t>
  </si>
  <si>
    <t xml:space="preserve">def copy_excel(resource_dir, section, excel_file_name, outputdir, overwrite=True):
</t>
  </si>
  <si>
    <t xml:space="preserve">    excel_path_source = os.path.join(resource_dir, section, excel_file_name)
</t>
  </si>
  <si>
    <t xml:space="preserve">    excel_path_target = os.path.join(outputdir, section, excel_file_name)
</t>
  </si>
  <si>
    <t xml:space="preserve">    os.makedirs(os.path.join(outputdir, section), exist_ok=True)
</t>
  </si>
  <si>
    <t xml:space="preserve">    if overwrite or not os.path.isfile(excel_path_target):
</t>
  </si>
  <si>
    <t xml:space="preserve">        shutil.copy(excel_path_source, excel_path_target)
</t>
  </si>
  <si>
    <t xml:space="preserve">    return excel_path_target
</t>
  </si>
  <si>
    <t xml:space="preserve">def save_xls_and_csvs(outputdir, section, excel_file_name, resource_dir, df_res, overwrite=True):
</t>
  </si>
  <si>
    <t xml:space="preserve">    df_res = dictionary, keys = sheets, values = dataframes
</t>
  </si>
  <si>
    <t xml:space="preserve">    1. copy xls from resources to target: resource is empty template, where the othere sheets should be inserted later on
</t>
  </si>
  <si>
    <t xml:space="preserve">    2. add sheets to excel
</t>
  </si>
  <si>
    <t xml:space="preserve">    3. write csv
</t>
  </si>
  <si>
    <t xml:space="preserve">    :param outputdir:
</t>
  </si>
  <si>
    <t xml:space="preserve">    :param section:
</t>
  </si>
  <si>
    <t xml:space="preserve">    :param excel_file_name:
</t>
  </si>
  <si>
    <t xml:space="preserve">    :param df_res:
</t>
  </si>
  <si>
    <t xml:space="preserve">    excel_path_target = copy_excel(resource_dir, section, excel_file_name, outputdir, overwrite)
</t>
  </si>
  <si>
    <t xml:space="preserve">    save_csvs(os.path.join(outputdir, section), df_res)
</t>
  </si>
  <si>
    <t xml:space="preserve">    for sheetname, df in df_res.items():
</t>
  </si>
  <si>
    <t xml:space="preserve">        log.info(f"writing into excel sheetname: {sheetname}")
</t>
  </si>
  <si>
    <t xml:space="preserve">        xls_tasks.writeIntoExcel(df, excel_path_target, sheetname, 0, 0)
</t>
  </si>
  <si>
    <t xml:space="preserve">def read_code():
</t>
  </si>
  <si>
    <t xml:space="preserve">    with open(__file__) as f:
</t>
  </si>
  <si>
    <t xml:space="preserve">        lines = f.readlines()
</t>
  </si>
  <si>
    <t xml:space="preserve">    df = pd.DataFrame(data=lines, columns=['#python code'])
</t>
  </si>
  <si>
    <t xml:space="preserve">    return df
</t>
  </si>
  <si>
    <t xml:space="preserve">def get_fed_lookup_table(df_fed, energy_carrier):
</t>
  </si>
  <si>
    <t xml:space="preserve">    this returns a data frame with index columns country and energy_carrier id
</t>
  </si>
  <si>
    <t xml:space="preserve">    the column fed is the share of the fed of this energy carrier compared to other countries,
</t>
  </si>
  <si>
    <t xml:space="preserve">    e.g. Germany electricity can be 15%, that means that other EU27 countries consume 85% of electricity.
</t>
  </si>
  <si>
    <t xml:space="preserve">    only res sector is used.
</t>
  </si>
  <si>
    <t xml:space="preserve">    fed is not for available for all energy carriers, e.g. industry and transport sector is not modelled.
</t>
  </si>
  <si>
    <t xml:space="preserve">    to consider the weight on the average of the energy carrier price, the electricity demand in residential is used as a proxy if no other value available
</t>
  </si>
  <si>
    <t xml:space="preserve">    todo: fill gaps with eurostat is a better approach
</t>
  </si>
  <si>
    <t xml:space="preserve">    :param energy_carrier:
</t>
  </si>
  <si>
    <t xml:space="preserve">    df_fed2 = df_fed.query("ID_Sector==6")
</t>
  </si>
  <si>
    <t xml:space="preserve">    df_fed2 = df_fed2.loc[:, ['ID_Country', 'ID_EnergyCarrier', '2021']]
</t>
  </si>
  <si>
    <t xml:space="preserve">    df_fed2 = df_fed2.groupby(['ID_Country', 'ID_EnergyCarrier']).sum()
</t>
  </si>
  <si>
    <t xml:space="preserve">    cl = static_country_list.get_country_list()
</t>
  </si>
  <si>
    <t xml:space="preserve">    cl2 = {c['country']: c['id'] for c in cl}
</t>
  </si>
  <si>
    <t xml:space="preserve">    ec_forecast_map = {'electricity': 1,
</t>
  </si>
  <si>
    <t xml:space="preserve">                       'coal': 3,
</t>
  </si>
  <si>
    <t xml:space="preserve">                       'natural gas': 6,
</t>
  </si>
  <si>
    <t xml:space="preserve">                       'biomass': 12,
</t>
  </si>
  <si>
    <t xml:space="preserve">                       'heat': 13}
</t>
  </si>
  <si>
    <t xml:space="preserve">    ecl = {ecv + ' (BTU)': ec_forecast_map[ecv] for eck, ecv in mapping_forecast_to_eps.items() if
</t>
  </si>
  <si>
    <t xml:space="preserve">           ecv in ec_forecast_map.keys()}
</t>
  </si>
  <si>
    <t xml:space="preserve">    df_fed2 = df_fed2.reset_index()
</t>
  </si>
  <si>
    <t xml:space="preserve">    df_fed2['ID_Country'].replace(cl2, inplace=True)
</t>
  </si>
  <si>
    <t xml:space="preserve">    df_fed2['ID_EnergyCarrier'].replace(ecl, inplace=True)
</t>
  </si>
  <si>
    <t xml:space="preserve">    df_fed2.rename(columns={'2021': 'fed'}, inplace=True)
</t>
  </si>
  <si>
    <t xml:space="preserve">    df_fed2 = df_fed2.query(f"ID_EnergyCarrier in {list(ec_forecast_map.values())}")
</t>
  </si>
  <si>
    <t xml:space="preserve">    df_fed2.set_index(['ID_EnergyCarrier', 'ID_Country'], inplace=True)
</t>
  </si>
  <si>
    <t xml:space="preserve">    df3 = df_fed2.unstack(level=-1)
</t>
  </si>
  <si>
    <t xml:space="preserve">    dfsum = df3.sum(axis=1)
</t>
  </si>
  <si>
    <t xml:space="preserve">    df3 = df3.apply(lambda x: x / dfsum)
</t>
  </si>
  <si>
    <t xml:space="preserve">    df4 = df3.stack()
</t>
  </si>
  <si>
    <t xml:space="preserve">    return df4
</t>
  </si>
  <si>
    <t xml:space="preserve">class AgoraEpsReport(ForecastElementProcess):
</t>
  </si>
  <si>
    <t xml:space="preserve">    mandatory_conf = ['inputfiles', 'outputdir']
</t>
  </si>
  <si>
    <t xml:space="preserve">    def process(self, process):
</t>
  </si>
  <si>
    <t xml:space="preserve">        """
</t>
  </si>
  <si>
    <t xml:space="preserve">        :param process:
</t>
  </si>
  <si>
    <t xml:space="preserve">        :return:
</t>
  </si>
  <si>
    <t xml:space="preserve">        log_summary.info(f'&lt;&lt;&lt;STARTING&gt;&gt;&gt; {__name__}: {process["id"]}')
</t>
  </si>
  <si>
    <t xml:space="preserve">        self.check_input(process)
</t>
  </si>
  <si>
    <t xml:space="preserve">        self.counter = 0
</t>
  </si>
  <si>
    <t xml:space="preserve">        self.code = read_code()
</t>
  </si>
  <si>
    <t xml:space="preserve">        process['filters'] = []
</t>
  </si>
  <si>
    <t xml:space="preserve">        self.outputdir = process['outputdir']
</t>
  </si>
  <si>
    <t xml:space="preserve">        self.resource_dir = process['resource_dir']
</t>
  </si>
  <si>
    <t xml:space="preserve">        # df_fa = get_fa(process)
</t>
  </si>
  <si>
    <t xml:space="preserve">        # get final energy demand from simulation results
</t>
  </si>
  <si>
    <t xml:space="preserve">        df_fed = get_fed(process)
</t>
  </si>
  <si>
    <t xml:space="preserve">        self.calc_BFPaT(process['prices'], df_fed)
</t>
  </si>
  <si>
    <t xml:space="preserve">        df_res = self.calc_BCEU_all(df_fed)
</t>
  </si>
  <si>
    <t xml:space="preserve">        self.calc_SYCEU(df_res, 2021)
</t>
  </si>
  <si>
    <t xml:space="preserve">        self.calc_BASoBC(process['inputfiles'])
</t>
  </si>
  <si>
    <t xml:space="preserve">        self.calc_BFoHxx(process['inputfiles'])
</t>
  </si>
  <si>
    <t xml:space="preserve">        others = [
</t>
  </si>
  <si>
    <t xml:space="preserve">            {'section': 'bldgs/BRESaC', 'excel_file': 'Bldg Retrofitting E Savings and Costs.xlsx',
</t>
  </si>
  <si>
    <t xml:space="preserve">             'csv_sheets': ['BRESaC-energy', 'BRESaC-cost']},
</t>
  </si>
  <si>
    <t xml:space="preserve">            {'section': 'bldgs/CL', 'excel_file': 'Component_Lifetime.xlsx', 'csv_sheets': ['CL']},
</t>
  </si>
  <si>
    <t xml:space="preserve">            {'section': 'bldgs/FoBOBE', 'excel_file': 'Frac of Bldgs Owned by Entity.xlsx', 'csv_sheets': ['FoBObE']},
</t>
  </si>
  <si>
    <t xml:space="preserve">            {'section': 'bldgs/EoBSDwEC', 'excel_file': 'Elast of Bldg Svc Demand wrt E Cost.xlsx',
</t>
  </si>
  <si>
    <t xml:space="preserve">             'csv_sheets': ['EoBSDwEC']},
</t>
  </si>
  <si>
    <t xml:space="preserve">            {'section': 'bldgs/EoCEDwEC', 'excel_file': 'Elast of Component E Demand wrt E Cost.xlsx',
</t>
  </si>
  <si>
    <t xml:space="preserve">             'csv_sheets': ['EoCEDwEC']},
</t>
  </si>
  <si>
    <t xml:space="preserve">            {'section': 'bldgs/EoDSDwSP', 'excel_file': 'Elasticity of Dist Solar Deployment wrt Subsidy Perc.xlsx',
</t>
  </si>
  <si>
    <t xml:space="preserve">             'csv_sheets': ['EoDSDwSP']},
</t>
  </si>
  <si>
    <t xml:space="preserve">            {'section': 'bldgs/ICpUEfEBE', 'excel_file': 'Incr Cost per Unit E for Electrified Building Equipment.xlsx',
</t>
  </si>
  <si>
    <t xml:space="preserve">             'csv_sheets': ['ICpUEfEBE-com-appl', 'ICpUEfEBE-com-heating', 'ICpUEfEBE-com-other',
</t>
  </si>
  <si>
    <t xml:space="preserve">                            'ICpUEfEBE-rur-res-appl', 'ICpUEfEBE-rur-res-heating', 'ICpUEfEBE-rur-res-other',
</t>
  </si>
  <si>
    <t xml:space="preserve">                            'ICpUEfEBE-urb-res-appl', 'ICpUEfEBE-urb-res-heating', 'ICpUEfEBE-urb-res-other']},
</t>
  </si>
  <si>
    <t xml:space="preserve">            {'section': 'bldgs/RBFF', 'excel_file': 'Recipient Buildings Fuel Fractions.xlsx', 'csv_sheets': ['RBFF']},
</t>
  </si>
  <si>
    <t xml:space="preserve">            {'section': 'bldgs/SoBRCBbG', 'excel_file': 'Shr of Blgd Rtrft Cost Borne by Govt.xlsx',
</t>
  </si>
  <si>
    <t xml:space="preserve">             'csv_sheets': ['SoBRCBbG']},
</t>
  </si>
  <si>
    <t xml:space="preserve">            {'section': 'fuels/BCTR', 'excel_file': 'BAU Carbon Tax Rate.xlsx', 'csv_sheets': ['BCTR']},
</t>
  </si>
  <si>
    <t xml:space="preserve">            # {'section': 'fuels/BFPaT', 'excel_file': 'Fracy', 'csv_sheets': ['BFPaT']},
</t>
  </si>
  <si>
    <t xml:space="preserve">        ]
</t>
  </si>
  <si>
    <t xml:space="preserve">        for other in others:
</t>
  </si>
  <si>
    <t xml:space="preserve">            self.copy_other(**other)
</t>
  </si>
  <si>
    <t xml:space="preserve">        log.info('done')
</t>
  </si>
  <si>
    <t xml:space="preserve">        log.info(f'{self.counter} variables created')
</t>
  </si>
  <si>
    <t xml:space="preserve">    def calc_BCEU_all(self, df_fed):
</t>
  </si>
  <si>
    <t xml:space="preserve">        df_res = {}
</t>
  </si>
  <si>
    <t xml:space="preserve">        cols = ['ID_EnergyCarrier', 'ID_Sector', 'ID_SubSector'] + [str(y) for y in range(2012, 2051)]
</t>
  </si>
  <si>
    <t xml:space="preserve">        df_fed2 = df_fed.copy().loc[:, cols].groupby(['ID_EnergyCarrier', 'ID_Sector']).sum().reset_index()
</t>
  </si>
  <si>
    <t xml:space="preserve">        df_fed2.replace({3: 'commercial', 6: 'residential'}, inplace=True)
</t>
  </si>
  <si>
    <t xml:space="preserve">        df_fed2.rename({'ID_EnergyCarrier': 'EnergyCarrier', 'ID_Sector': 'Sector'}, inplace=True)
</t>
  </si>
  <si>
    <t xml:space="preserve">        df_res.update({'FED': df_fed2})
</t>
  </si>
  <si>
    <t xml:space="preserve">        df_res.update({'code': self.code})
</t>
  </si>
  <si>
    <t xml:space="preserve">        for app in ["appl", "heating", "cooling", "lighting", "other"]:
</t>
  </si>
  <si>
    <t xml:space="preserve">            self.calc_BCEU(df_res, df_fed, region="urban", sector="residential", application=app)
</t>
  </si>
  <si>
    <t xml:space="preserve">            self.calc_BCEU(df_res, df_fed, region="rural", sector="residential", application=app)
</t>
  </si>
  <si>
    <t xml:space="preserve">            self.calc_BCEU(df_res, df_fed, region=None, sector="commercial", application=app)
</t>
  </si>
  <si>
    <t xml:space="preserve">        save_xls_and_csvs(self.outputdir, 'bldgs/BCEU', "BAU Components Energy Use.xlsx", self.resource_dir, df_res)
</t>
  </si>
  <si>
    <t xml:space="preserve">        self.counter += 1
</t>
  </si>
  <si>
    <t xml:space="preserve">        return df_res
</t>
  </si>
  <si>
    <t xml:space="preserve">    def calc_BCEU(self, df_res, df_fed, region, sector, application):
</t>
  </si>
  <si>
    <t xml:space="preserve">        log.info(f"starting calc_BCEU with region: {region}, sector: {sector}, application: {application}")
</t>
  </si>
  <si>
    <t xml:space="preserve">        filters = []
</t>
  </si>
  <si>
    <t xml:space="preserve">        if sector == 'residential':
</t>
  </si>
  <si>
    <t xml:space="preserve">            filters += ["ID_Sector == 6"]
</t>
  </si>
  <si>
    <t xml:space="preserve">        elif sector == 'commercial':
</t>
  </si>
  <si>
    <t xml:space="preserve">            filters += ["ID_Sector == 3"]
</t>
  </si>
  <si>
    <t xml:space="preserve">            region = None
</t>
  </si>
  <si>
    <t xml:space="preserve">        else:
</t>
  </si>
  <si>
    <t xml:space="preserve">            raise Exception("unsupported sector name")
</t>
  </si>
  <si>
    <t xml:space="preserve">        if region == 'rural':
</t>
  </si>
  <si>
    <t xml:space="preserve">            filters += ["ID_SubSector == 'nothing into rural'"]
</t>
  </si>
  <si>
    <t xml:space="preserve">            filters += []
</t>
  </si>
  <si>
    <t xml:space="preserve">        if application == 'heating':
</t>
  </si>
  <si>
    <t xml:space="preserve">            filterlist = ["Space heating", "Sanitary hot water"]
</t>
  </si>
  <si>
    <t xml:space="preserve">            filters += [f"ID_Application in {filterlist}"]
</t>
  </si>
  <si>
    <t xml:space="preserve">        elif application == 'cooling':
</t>
  </si>
  <si>
    <t xml:space="preserve">            filterlist = ['Room Air Conditioning']
</t>
  </si>
  <si>
    <t xml:space="preserve">        elif application == 'lighting':
</t>
  </si>
  <si>
    <t xml:space="preserve">            filters += [f"ID_Application == 'Lighting'"]
</t>
  </si>
  <si>
    <t xml:space="preserve">        elif application == 'appl':
</t>
  </si>
  <si>
    <t xml:space="preserve">            filterlist = ["ICT", "Gears, Processes"]
</t>
  </si>
  <si>
    <t xml:space="preserve">        elif application == 'other':
</t>
  </si>
  <si>
    <t xml:space="preserve">            filterlist = ["Process heat", "Others", "Ventilation &amp; Building Services"]
</t>
  </si>
  <si>
    <t xml:space="preserve">            raise Exception("unsupported application name")
</t>
  </si>
  <si>
    <t xml:space="preserve">        df_temp = df_fed.copy()
</t>
  </si>
  <si>
    <t xml:space="preserve">        for filter in filters:
</t>
  </si>
  <si>
    <t xml:space="preserve">            df_temp = df_temp.query(filter)
</t>
  </si>
  <si>
    <t xml:space="preserve">        key = f"BCEU-{region}-{sector}-{application}"
</t>
  </si>
  <si>
    <t xml:space="preserve">        if isinstance(region, type(None)):
</t>
  </si>
  <si>
    <t xml:space="preserve">            key = f"BCEU-{sector}-{application}"
</t>
  </si>
  <si>
    <t xml:space="preserve">        df_temp = df_temp.groupby('ID_EnergyCarrier').sum()
</t>
  </si>
  <si>
    <t xml:space="preserve">        df_temp = add_empty_elements(df_temp)
</t>
  </si>
  <si>
    <t xml:space="preserve">        needed_columns = [str(y) for y in range(2021, 2051)]
</t>
  </si>
  <si>
    <t xml:space="preserve">        df_temp = df_temp.loc[order_rows, needed_columns]
</t>
  </si>
  <si>
    <t xml:space="preserve">        df_temp = df_temp.reset_index()
</t>
  </si>
  <si>
    <t xml:space="preserve">        df_temp.rename(columns={'index': 'Year'})
</t>
  </si>
  <si>
    <t xml:space="preserve">        df_res.update({key: df_temp})
</t>
  </si>
  <si>
    <t xml:space="preserve">    def calc_SYCEU(self, df_res, year):
</t>
  </si>
  <si>
    <t xml:space="preserve">        app_map = {"heating": "heating",
</t>
  </si>
  <si>
    <t xml:space="preserve">                   "cooling": "cooling &amp; ventilation",
</t>
  </si>
  <si>
    <t xml:space="preserve">                   "envelope": "envelope",
</t>
  </si>
  <si>
    <t xml:space="preserve">                   "lighting": "lighting",
</t>
  </si>
  <si>
    <t xml:space="preserve">                   "appl": "appliances",
</t>
  </si>
  <si>
    <t xml:space="preserve">                   "other": "other"}
</t>
  </si>
  <si>
    <t xml:space="preserve">        cats = ['commercial', 'urban-residential', 'rural-residential']
</t>
  </si>
  <si>
    <t xml:space="preserve">        overwrite = True
</t>
  </si>
  <si>
    <t xml:space="preserve">        for cat in cats:
</t>
  </si>
  <si>
    <t xml:space="preserve">            df_temp = pd.DataFrame(index=order_rows, columns=app_map.values())
</t>
  </si>
  <si>
    <t xml:space="preserve">            for key, df_temp2 in df_res.items():
</t>
  </si>
  <si>
    <t xml:space="preserve">                if cat in key:
</t>
  </si>
  <si>
    <t xml:space="preserve">                    app = key.split('-')[-1]
</t>
  </si>
  <si>
    <t xml:space="preserve">                    app2 = app_map[app]
</t>
  </si>
  <si>
    <t xml:space="preserve">                    data = df_temp2[str(year)].values
</t>
  </si>
  <si>
    <t xml:space="preserve">                    df_temp[app2] = data
</t>
  </si>
  <si>
    <t xml:space="preserve">            df_temp.reset_index(inplace=True)
</t>
  </si>
  <si>
    <t xml:space="preserve">            df_temp.rename(columns={'index': 'Year'})
</t>
  </si>
  <si>
    <t xml:space="preserve">            df_temp.fillna(0, inplace=True)
</t>
  </si>
  <si>
    <t xml:space="preserve">            df_res2 = {f"SYCEU-{cat}": df_temp, 'code': self.code}
</t>
  </si>
  <si>
    <t xml:space="preserve">            save_xls_and_csvs(self.outputdir, 'bldgs/SYCEU', "Start Year Components Energy Use.xlsx", self.resource_dir,
</t>
  </si>
  <si>
    <t xml:space="preserve">                              df_res2, overwrite=overwrite)
</t>
  </si>
  <si>
    <t xml:space="preserve">            overwrite = False
</t>
  </si>
  <si>
    <t xml:space="preserve">    def calc_BASoBC(self, inputfiles):
</t>
  </si>
  <si>
    <t xml:space="preserve">        '''
</t>
  </si>
  <si>
    <t xml:space="preserve">        BASoBC BAU Amount Spent on Building Components
</t>
  </si>
  <si>
    <t xml:space="preserve">        heating -&gt; from FORECAST
</t>
  </si>
  <si>
    <t xml:space="preserve">        cooling and ventilation -&gt; manually
</t>
  </si>
  <si>
    <t xml:space="preserve">        envelope  -&gt; 0
</t>
  </si>
  <si>
    <t xml:space="preserve">        lighting  -&gt; manually: calculated by expenditures per person from the US (not included in "Household appliances" EUROSTAT nama_10_co3_p3 "CPO53"
</t>
  </si>
  <si>
    <t xml:space="preserve">        appliances -&gt; manually: from EUROSTAT nama_10_co3_p3: Final consumption expenditure of households by consumption purpose (COICOP 3 digit)
</t>
  </si>
  <si>
    <t xml:space="preserve">        other component -&gt; 0
</t>
  </si>
  <si>
    <t xml:space="preserve">        :param df_res:
</t>
  </si>
  <si>
    <t xml:space="preserve">        :param inputfiles:
</t>
  </si>
  <si>
    <t xml:space="preserve">        table = 'out_costs'
</t>
  </si>
  <si>
    <t xml:space="preserve">        filters = ['ID_DiffType==3', 'ID_HeatingCosts &gt;= 7']  # only capex, without OM_Heat (id = 5)
</t>
  </si>
  <si>
    <t xml:space="preserve">        if len(filters) &gt; 0:
</t>
  </si>
  <si>
    <t xml:space="preserve">            filterString = ' WHERE ' + ' AND '.join(filters)
</t>
  </si>
  <si>
    <t xml:space="preserve">            filterString = ''
</t>
  </si>
  <si>
    <t xml:space="preserve">        years = list(range(2021, 2051))
</t>
  </si>
  <si>
    <t xml:space="preserve">        yearpart = ', '.join([f'sum("Y{yr}") as "{yr}"' for yr in years])
</t>
  </si>
  <si>
    <t xml:space="preserve">        df = pd.DataFrame()
</t>
  </si>
  <si>
    <t xml:space="preserve">        for dbfile in inputfiles:
</t>
  </si>
  <si>
    <t xml:space="preserve">            con = sqlite3.connect(dbfile)
</t>
  </si>
  <si>
    <t xml:space="preserve">            query = f'SELECT ID_Country, ID_Scenario, ID_Subsector, Unit, {yearpart}  ' \
</t>
  </si>
  <si>
    <t xml:space="preserve">                    f'FROM {table} {filterString} group by ID_Country, ID_Scenario, ID_Subsector'
</t>
  </si>
  <si>
    <t xml:space="preserve">            df_temp = pd.read_sql(query, con=con)
</t>
  </si>
  <si>
    <t xml:space="preserve">            if max(df_temp["ID_Subsector"]) &gt; 2:
</t>
  </si>
  <si>
    <t xml:space="preserve">                df_temp['ID_Sector'] = 'commercial'
</t>
  </si>
  <si>
    <t xml:space="preserve">            else:
</t>
  </si>
  <si>
    <t xml:space="preserve">                df_temp['ID_Sector'] = 'urban-residential'
</t>
  </si>
  <si>
    <t xml:space="preserve">            df = pd.concat([df, df_temp])
</t>
  </si>
  <si>
    <t xml:space="preserve">        # add 'rural-residential' that is 0
</t>
  </si>
  <si>
    <t xml:space="preserve">        df_temp['ID_Sector'] = 'rural-residential'
</t>
  </si>
  <si>
    <t xml:space="preserve">        df_temp.loc[:, [str(y) for y in years]] = 0
</t>
  </si>
  <si>
    <t xml:space="preserve">        df = pd.concat([df, df_temp])
</t>
  </si>
  <si>
    <t xml:space="preserve">        cols = ['ID_Sector'] + [str(y) for y in years]
</t>
  </si>
  <si>
    <t xml:space="preserve">        df = df.loc[:, cols].groupby(['ID_Sector']).sum()
</t>
  </si>
  <si>
    <t xml:space="preserve">        df.rename(columns={'EUR': 'USD'})
</t>
  </si>
  <si>
    <t xml:space="preserve">        dt = {str(k): np.float64 for k in years}
</t>
  </si>
  <si>
    <t xml:space="preserve">            # factors calculated in excel file, derived from US/EU comparison
</t>
  </si>
  <si>
    <t xml:space="preserve">            factor = 0.485 if cat == 'commercial' else 0.062
</t>
  </si>
  <si>
    <t xml:space="preserve">            path = pathlib.PurePath(self.resource_dir, 'bldgs/BASoBC', f'BASoBC-{cat}.csv')
</t>
  </si>
  <si>
    <t xml:space="preserve">            df2 = pd.read_csv(path, dtype=dt).set_index(['EUR'])
</t>
  </si>
  <si>
    <t xml:space="preserve">            df2 = df2[[str(y) for y in years]]
</t>
  </si>
  <si>
    <t xml:space="preserve">            df2.loc['heating', :] = df.loc[cat, :] * 1.285  # exchange rate USD(2012)
</t>
  </si>
  <si>
    <t xml:space="preserve">            # df2.loc['cooling and ventilation', :] = df.loc[cat, :] * factor
</t>
  </si>
  <si>
    <t xml:space="preserve">            df2.reset_index(inplace=True)
</t>
  </si>
  <si>
    <t xml:space="preserve">            df2.rename(columns={'EUR': 'USD'}, inplace=True)
</t>
  </si>
  <si>
    <t xml:space="preserve">            df_res.update({f"BASoBC-{cat}": df2})
</t>
  </si>
  <si>
    <t xml:space="preserve">        save_xls_and_csvs(self.outputdir, 'bldgs/BASoBC', 'BAU Amt Spent on Bldg Components.xlsx', self.resource_dir,
</t>
  </si>
  <si>
    <t xml:space="preserve">                          df_res)
</t>
  </si>
  <si>
    <t xml:space="preserve">    def calc_BFoHxx(self, inputfiles):
</t>
  </si>
  <si>
    <t xml:space="preserve">        # dist-heat	BFoHfC	BAU Fraction of Heat from CHP
</t>
  </si>
  <si>
    <t xml:space="preserve">        # dist-heat	BFoHPbF	BAU Fraction of Heat Provided by Fuel
</t>
  </si>
  <si>
    <t xml:space="preserve">        BFoHPbF: Fraction of Heat Provided by Fuel (dimensionless)
</t>
  </si>
  <si>
    <t xml:space="preserve">        BFoHfC: Fraction of Heat from CHP (dimensionless)
</t>
  </si>
  <si>
    <t xml:space="preserve">        order_rows2 = [
</t>
  </si>
  <si>
    <t xml:space="preserve">            'electricity',
</t>
  </si>
  <si>
    <t xml:space="preserve">            'coal',
</t>
  </si>
  <si>
    <t xml:space="preserve">            'natural gas',
</t>
  </si>
  <si>
    <t xml:space="preserve">            'biomass',
</t>
  </si>
  <si>
    <t xml:space="preserve">            'petroleum diesel',
</t>
  </si>
  <si>
    <t xml:space="preserve">            'heat',
</t>
  </si>
  <si>
    <t xml:space="preserve">            'crude oil',
</t>
  </si>
  <si>
    <t xml:space="preserve">            'heavy or residual fuel oil',
</t>
  </si>
  <si>
    <t xml:space="preserve">            'LPG propane or butane',
</t>
  </si>
  <si>
    <t xml:space="preserve">            'hydrogen']
</t>
  </si>
  <si>
    <t xml:space="preserve">        table = 'Calculated_DhEnergyBalance'
</t>
  </si>
  <si>
    <t xml:space="preserve">            query = f'SELECT ID_Country, ID_EnergyCarrier, ID_DhBalance, Unit, {yearpart}  ' \
</t>
  </si>
  <si>
    <t xml:space="preserve">                    f'FROM {table} group by ID_Country, ID_EnergyCarrier, ID_DhBalance'
</t>
  </si>
  <si>
    <t xml:space="preserve">        df = sqlite_tasks.replaceIds(df, con)
</t>
  </si>
  <si>
    <t xml:space="preserve">        df = df.groupby(["ID_EnergyCarrier", "ID_DhBalance"]).sum().reset_index()
</t>
  </si>
  <si>
    <t xml:space="preserve">        # BFoHPbF
</t>
  </si>
  <si>
    <t xml:space="preserve">        df_BFoHPbF = df[df["ID_DhBalance"] == 'heat_production']
</t>
  </si>
  <si>
    <t xml:space="preserve">        df_BFoHPbF.loc[:, "ID_EnergyCarrier"] = df_BFoHPbF.loc[:, "ID_EnergyCarrier"].replace(
</t>
  </si>
  <si>
    <t xml:space="preserve">            mapping_forecast_to_eps)
</t>
  </si>
  <si>
    <t xml:space="preserve">        df_BFoHPbF.set_index(['ID_EnergyCarrier'], inplace=True)
</t>
  </si>
  <si>
    <t xml:space="preserve">        fuels = ["coal", "natural gas", "biomass", "petroleum diesel", "hydrogen"]
</t>
  </si>
  <si>
    <t xml:space="preserve">        df_BFoHPbF = df_BFoHPbF.loc[fuels, [str(y) for y in years]]
</t>
  </si>
  <si>
    <t xml:space="preserve">        df_BFoHPbF = add_empty_elements(df_BFoHPbF, order_rows2)
</t>
  </si>
  <si>
    <t xml:space="preserve">        total = df_BFoHPbF.apply(sum, axis=0)
</t>
  </si>
  <si>
    <t xml:space="preserve">        for fuel in fuels:
</t>
  </si>
  <si>
    <t xml:space="preserve">            df_BFoHPbF.loc[fuel, :] = df_BFoHPbF.loc[fuel, :] / total
</t>
  </si>
  <si>
    <t xml:space="preserve">        df_BFoHPbF = df_BFoHPbF.loc[order_rows2, :]
</t>
  </si>
  <si>
    <t xml:space="preserve">        df_BFoHPbF.reset_index(inplace=True)
</t>
  </si>
  <si>
    <t xml:space="preserve">        df_BFoHPbF.rename(columns={'index': 'Fraction of Heat Provided by Fuel (dimensionless)'}, inplace=True)
</t>
  </si>
  <si>
    <t xml:space="preserve">        # BFoHfC
</t>
  </si>
  <si>
    <t xml:space="preserve">        df_heat_chp = df.copy()
</t>
  </si>
  <si>
    <t xml:space="preserve">        df_heat_chp.loc[:, "ID_EnergyCarrier"] = df_heat_chp.loc[:, "ID_EnergyCarrier"].replace(
</t>
  </si>
  <si>
    <t xml:space="preserve">        df_heat_chp = fe_data_structure.df_into_long(df_heat_chp, [str(y) for y in range(2021, 2051)], 'years',
</t>
  </si>
  <si>
    <t xml:space="preserve">                                                     'value')
</t>
  </si>
  <si>
    <t xml:space="preserve">        df_heat_chp = fe_data_structure.df_into_wide(df_heat_chp, 'ID_DhBalance', ['value'])
</t>
  </si>
  <si>
    <t xml:space="preserve">        df_heat_chp['heat2'] = df_heat_chp.apply(
</t>
  </si>
  <si>
    <t xml:space="preserve">            lambda x: x['heat_production'] if x['electric_production'] &gt; 0 else 0,
</t>
  </si>
  <si>
    <t xml:space="preserve">            axis=1)
</t>
  </si>
  <si>
    <t xml:space="preserve">        df_heat_chp = df_heat_chp.loc[:, ["ID_EnergyCarrier", "years", "heat2"]]
</t>
  </si>
  <si>
    <t xml:space="preserve">        df_heat_chp = fe_data_structure.df_into_wide(df_heat_chp, 'years', ['heat2'])
</t>
  </si>
  <si>
    <t xml:space="preserve">        df_heat_chp.set_index(['ID_EnergyCarrier'], inplace=True)
</t>
  </si>
  <si>
    <t xml:space="preserve">        df_heat_chp = df_heat_chp.loc[fuels, [str(y) for y in years]]
</t>
  </si>
  <si>
    <t xml:space="preserve">        df_fuel = df[df["ID_DhBalance"] == 'consumption']
</t>
  </si>
  <si>
    <t xml:space="preserve">        df_fuel.loc[:, "ID_EnergyCarrier"] = df_fuel.loc[:, "ID_EnergyCarrier"].replace(mapping_forecast_to_eps)
</t>
  </si>
  <si>
    <t xml:space="preserve">        df_fuel.set_index(['ID_EnergyCarrier'], inplace=True)
</t>
  </si>
  <si>
    <t xml:space="preserve">        df_fuel = df_fuel.loc[fuels, [str(y) for y in years]]
</t>
  </si>
  <si>
    <t xml:space="preserve">        df_BFoHfC = pd.DataFrame()
</t>
  </si>
  <si>
    <t xml:space="preserve">        for idx in df_heat_chp.index:
</t>
  </si>
  <si>
    <t xml:space="preserve">            df_BFoHfC[idx] = df_heat_chp.loc[idx, :] / df_fuel.loc[idx, :]
</t>
  </si>
  <si>
    <t xml:space="preserve">        df_BFoHfC.fillna(0, inplace=True)
</t>
  </si>
  <si>
    <t xml:space="preserve">        df_BFoHfC.reset_index(inplace=True)
</t>
  </si>
  <si>
    <t xml:space="preserve">        df_BFoHfC = fe_data_structure.df_into_long(df_BFoHfC, fuels, 'ID_EnergyCarrier', 'value')
</t>
  </si>
  <si>
    <t xml:space="preserve">        df_BFoHfC = fe_data_structure.df_into_wide(df_BFoHfC, 'index', ['value'])
</t>
  </si>
  <si>
    <t xml:space="preserve">        df_BFoHfC.set_index(['ID_EnergyCarrier'], inplace=True)
</t>
  </si>
  <si>
    <t xml:space="preserve">        df_BFoHfC = add_empty_elements(df_BFoHfC, order_rows2)
</t>
  </si>
  <si>
    <t xml:space="preserve">        df_BFoHfC = df_BFoHfC.loc[order_rows2, :]
</t>
  </si>
  <si>
    <t xml:space="preserve">        df_BFoHfC.rename(columns={'index': 'Fraction of Heat from CHP (dimensionless)'}, inplace=True)
</t>
  </si>
  <si>
    <t xml:space="preserve">        save_xls_and_csvs(self.outputdir, 'dist-heat/BFoHPbF', 'BAU Frac of Heat Provided by Fuel.xlsx',
</t>
  </si>
  <si>
    <t xml:space="preserve">                          self.resource_dir,
</t>
  </si>
  <si>
    <t xml:space="preserve">                          {"DH_FED": df, "BFoHPbF": df_BFoHPbF, 'code': self.code})
</t>
  </si>
  <si>
    <t xml:space="preserve">        save_xls_and_csvs(self.outputdir, 'dist-heat/BFoHfC', 'BAU Fraction of Heat from CHP.xlsx',
</t>
  </si>
  <si>
    <t xml:space="preserve">                          {"DH_FED": df, "BFoHfC": df_BFoHfC, 'code': self.code})
</t>
  </si>
  <si>
    <t xml:space="preserve">        self.counter += 2
</t>
  </si>
  <si>
    <t xml:space="preserve">    def copy_other(self, section, excel_file, csv_sheets):
</t>
  </si>
  <si>
    <t xml:space="preserve">        excel_path_target = copy_excel(self.resource_dir, section, excel_file, self.outputdir)
</t>
  </si>
  <si>
    <t xml:space="preserve">        for csv_sheet in csv_sheets:
</t>
  </si>
  <si>
    <t xml:space="preserve">            df = pd.read_excel(excel_path_target, sheet_name=csv_sheet)
</t>
  </si>
  <si>
    <t xml:space="preserve">            df_res = {csv_sheet: df}
</t>
  </si>
  <si>
    <t xml:space="preserve">            save_csvs(os.path.join(self.outputdir, section), df_res)
</t>
  </si>
  <si>
    <t xml:space="preserve">    def calc_BFPaT(self, price_filename, df_fed):
</t>
  </si>
  <si>
    <t xml:space="preserve">        BFPaT BAU Pretax Fuel Price by Sector
</t>
  </si>
  <si>
    <t xml:space="preserve">        BFPaT BAU Fuel Tax by Sector
</t>
  </si>
  <si>
    <t xml:space="preserve">        BAU Fuel Prices and Taxes.xlsx
</t>
  </si>
  <si>
    <t xml:space="preserve">        \EPS Modelling_old_USA\InputData\fuels\BFPaT\
</t>
  </si>
  <si>
    <t xml:space="preserve">        df_fed is used to weigh the prices across the countries
</t>
  </si>
  <si>
    <t xml:space="preserve">        :param price_filename:
</t>
  </si>
  <si>
    <t xml:space="preserve">        df = pd.read_csv(price_filename)
</t>
  </si>
  <si>
    <t xml:space="preserve">        df = df.drop(columns='ID_Scenario')
</t>
  </si>
  <si>
    <t xml:space="preserve">        df = df.set_index(['ID_Country', 'ID_Sector', 'ID_EnergyCarrier', 'ID_PriceComponent'])
</t>
  </si>
  <si>
    <t xml:space="preserve">        df = df.rename(columns={f"Y{yr}": yr for yr in years})
</t>
  </si>
  <si>
    <t xml:space="preserve">        df = df[years]
</t>
  </si>
  <si>
    <t xml:space="preserve">        tax_types = {'pretax': [1, 2], 'fueltax': list(range(3, 15))}
</t>
  </si>
  <si>
    <t xml:space="preserve">        energy_carriers_full_list = {'electricity': 1,
</t>
  </si>
  <si>
    <t xml:space="preserve">                                     'coal': 3,
</t>
  </si>
  <si>
    <t xml:space="preserve">                                     'natgas': 6,
</t>
  </si>
  <si>
    <t xml:space="preserve">                                     'nuclear': 99,
</t>
  </si>
  <si>
    <t xml:space="preserve">                                     'hydro': 99,
</t>
  </si>
  <si>
    <t xml:space="preserve">                                     'wind': 99,
</t>
  </si>
  <si>
    <t xml:space="preserve">                                     'solar': 99,
</t>
  </si>
  <si>
    <t xml:space="preserve">                                     'biomass': 12,
</t>
  </si>
  <si>
    <t xml:space="preserve">                                     'petgas': 95,
</t>
  </si>
  <si>
    <t xml:space="preserve">                                     'petdies': 96,
</t>
  </si>
  <si>
    <t xml:space="preserve">                                     'biogas': 99,
</t>
  </si>
  <si>
    <t xml:space="preserve">                                     'biodies': 99,
</t>
  </si>
  <si>
    <t xml:space="preserve">                                     'jetkerosene': 99,
</t>
  </si>
  <si>
    <t xml:space="preserve">                                     'heat': 13,
</t>
  </si>
  <si>
    <t xml:space="preserve">                                     'lpgpropbut': 97,
</t>
  </si>
  <si>
    <t xml:space="preserve">                                     'msw': 99,
</t>
  </si>
  <si>
    <t xml:space="preserve">                                     'geothermal': 99,
</t>
  </si>
  <si>
    <t xml:space="preserve">                                     'lignite': 5,
</t>
  </si>
  <si>
    <t xml:space="preserve">                                     'crude': 8,
</t>
  </si>
  <si>
    <t xml:space="preserve">                                     'heavyfueloil': 8,
</t>
  </si>
  <si>
    <t xml:space="preserve">                                     'hydrogen': 26}
</t>
  </si>
  <si>
    <t xml:space="preserve">        zeros = ['hydro', 'wind', 'solar', 'geothermal', 'msw']
</t>
  </si>
  <si>
    <t xml:space="preserve">        title = 'Fuel Tax ($/BTU)'
</t>
  </si>
  <si>
    <t xml:space="preserve">        dfs = {}
</t>
  </si>
  <si>
    <t xml:space="preserve">        # conversion_factor from EUR(2021)/MWh to $(2021)/BTU
</t>
  </si>
  <si>
    <t xml:space="preserve">        # https://www.ecb.europa.eu/stats/policy_and_exchange_rates/euro_reference_exchange_rates/html/eurofxref-graph-usd.en.html
</t>
  </si>
  <si>
    <t xml:space="preserve">        conversion_factor = 1 / 3412141.1564884 * 1.1827
</t>
  </si>
  <si>
    <t xml:space="preserve">        fed_table = get_fed_lookup_table(df_fed, energy_carriers_full_list.values())
</t>
  </si>
  <si>
    <t xml:space="preserve">        for tax_type in tax_types.keys():
</t>
  </si>
  <si>
    <t xml:space="preserve">            for ec_name, ec_id in energy_carriers_full_list.items():
</t>
  </si>
  <si>
    <t xml:space="preserve">                df_sheet = pd.DataFrame(columns=years, index=list(mapping_sector.keys()))
</t>
  </si>
  <si>
    <t xml:space="preserve">                for sector_name, sector_id in mapping_sector.items():
</t>
  </si>
  <si>
    <t xml:space="preserve">                    # transportation has same prices as residential
</t>
  </si>
  <si>
    <t xml:space="preserve">                    factor = 1
</t>
  </si>
  <si>
    <t xml:space="preserve">                    if sector_id == 99 and ec_id &lt; 95:
</t>
  </si>
  <si>
    <t xml:space="preserve">                        sector_id = 6
</t>
  </si>
  <si>
    <t xml:space="preserve">                    if isinstance(sector_id, type(None)):
</t>
  </si>
  <si>
    <t xml:space="preserve">                        df_sheet.loc[sector_name, years] = 0
</t>
  </si>
  <si>
    <t xml:space="preserve">                        continue
</t>
  </si>
  <si>
    <t xml:space="preserve">                    if ec_name in zeros:
</t>
  </si>
  <si>
    <t xml:space="preserve">                    if sector_name == 'Electricity Sector' and ec_name == 'electricity':
</t>
  </si>
  <si>
    <t xml:space="preserve">                    if ec_name == 'nuclear':
</t>
  </si>
  <si>
    <t xml:space="preserve">                        # no fuel taxes
</t>
  </si>
  <si>
    <t xml:space="preserve">                        if sector_name == 'Electricity Sector' and tax_type == 'pretax':
</t>
  </si>
  <si>
    <t xml:space="preserve">                            # use US values
</t>
  </si>
  <si>
    <t xml:space="preserve">                            df_sheet.loc[sector_name, years] = [5.935E-07, 5.201E-07, 5.200E-07, 5.200E-07, 5.199E-07,
</t>
  </si>
  <si>
    <t xml:space="preserve">                                                                5.199E-07, 5.198E-07, 5.198E-07, 5.198E-07, 5.197E-07,
</t>
  </si>
  <si>
    <t xml:space="preserve">                                                                5.197E-07, 5.196E-07, 5.196E-07, 5.195E-07, 5.195E-07,
</t>
  </si>
  <si>
    <t xml:space="preserve">                                                                5.194E-07, 5.194E-07, 5.193E-07, 5.193E-07, 5.192E-07,
</t>
  </si>
  <si>
    <t xml:space="preserve">                                                                5.192E-07, 5.191E-07, 5.191E-07, 5.190E-07, 5.190E-07,
</t>
  </si>
  <si>
    <t xml:space="preserve">                                                                5.189E-07, 5.189E-07, 5.188E-07, 5.188E-07, 5.187E-07]
</t>
  </si>
  <si>
    <t xml:space="preserve">                        else:
</t>
  </si>
  <si>
    <t xml:space="preserve">                            df_sheet.loc[sector_name, years] = 0
</t>
  </si>
  <si>
    <t xml:space="preserve">                    if ec_name == 'biomass':
</t>
  </si>
  <si>
    <t xml:space="preserve">                        # we have the biomass prices in residential sector,
</t>
  </si>
  <si>
    <t xml:space="preserve">                        # the prices in other sectors are set by factors derived from US data set
</t>
  </si>
  <si>
    <t xml:space="preserve">                        bm_factors = {
</t>
  </si>
  <si>
    <t xml:space="preserve">                            'Transportation Sector': 0.0,
</t>
  </si>
  <si>
    <t xml:space="preserve">                            'Electricity Sector': 0.25,
</t>
  </si>
  <si>
    <t xml:space="preserve">                            'Residential Buildings Sector': 1.0,
</t>
  </si>
  <si>
    <t xml:space="preserve">                            'Commercial Buildings Sector': 0.46,
</t>
  </si>
  <si>
    <t xml:space="preserve">                            'Industry Sector': 0.3,
</t>
  </si>
  <si>
    <t xml:space="preserve">                            'District Heating Sector': 0.25,
</t>
  </si>
  <si>
    <t xml:space="preserve">                            'LULUCF Sector': 0.0,
</t>
  </si>
  <si>
    <t xml:space="preserve">                            'Geoengineering Sector': 0.3}
</t>
  </si>
  <si>
    <t xml:space="preserve">                        factor = bm_factors[sector_name]
</t>
  </si>
  <si>
    <t xml:space="preserve">                        if tax_type == 'pretax':
</t>
  </si>
  <si>
    <t xml:space="preserve">                            sector_id = 6
</t>
  </si>
  <si>
    <t xml:space="preserve">                        if tax_type == 'fueltax':
</t>
  </si>
  <si>
    <t xml:space="preserve">                    if ec_name == 'heat':
</t>
  </si>
  <si>
    <t xml:space="preserve">                        # we have the disytrict heating prices in residential and commercial sector,
</t>
  </si>
  <si>
    <t xml:space="preserve">                        # the prices in other sectors are set by factors
</t>
  </si>
  <si>
    <t xml:space="preserve">                            'Electricity Sector': 0.0,
</t>
  </si>
  <si>
    <t xml:space="preserve">                            'Commercial Buildings Sector': 1.0,
</t>
  </si>
  <si>
    <t xml:space="preserve">                            'Industry Sector': 0.5,
</t>
  </si>
  <si>
    <t xml:space="preserve">                            'District Heating Sector': 0.0,
</t>
  </si>
  <si>
    <t xml:space="preserve">                            'Geoengineering Sector': 1.0}
</t>
  </si>
  <si>
    <t xml:space="preserve">                            if sector_name in ['Industry Sector', 'Geoengineering Sector']:
</t>
  </si>
  <si>
    <t xml:space="preserve">                                # DH in industry is 0.5 * price in commercial
</t>
  </si>
  <si>
    <t xml:space="preserve">                                factor = 0.5
</t>
  </si>
  <si>
    <t xml:space="preserve">                                sector_id = 3
</t>
  </si>
  <si>
    <t xml:space="preserve">                        if sector_name in ['Transportation Sector', 'Electricity Sector', 'District Heating Sector']:
</t>
  </si>
  <si>
    <t xml:space="preserve">                            factor = 0
</t>
  </si>
  <si>
    <t xml:space="preserve">                    if ec_name in ['petgas', 'biogas', 'biodies',
</t>
  </si>
  <si>
    <t xml:space="preserve">                                   'jetkerosene', 'lpgpropbut'] and sector_name != 'Transportation Sector':
</t>
  </si>
  <si>
    <t xml:space="preserve">                    if ec_name in ['petdies'] and sector_name != 'Transportation Sector':
</t>
  </si>
  <si>
    <t xml:space="preserve">                        # fuel oil
</t>
  </si>
  <si>
    <t xml:space="preserve">                        ec_id = 2
</t>
  </si>
  <si>
    <t xml:space="preserve">                    if ec_name in ['lignite'] and sector_name != 'Electricity Sector':
</t>
  </si>
  <si>
    <t xml:space="preserve">                    if ec_name == 'biogas':
</t>
  </si>
  <si>
    <t xml:space="preserve">                        # factor * petgas
</t>
  </si>
  <si>
    <t xml:space="preserve">                        ec_id = 95
</t>
  </si>
  <si>
    <t xml:space="preserve">                        factor = 1.2 if tax_type == 'pretax' else 1
</t>
  </si>
  <si>
    <t xml:space="preserve">                    if ec_name == 'biodies':
</t>
  </si>
  <si>
    <t xml:space="preserve">                        # factor * petdies
</t>
  </si>
  <si>
    <t xml:space="preserve">                        ec_id = 96
</t>
  </si>
  <si>
    <t xml:space="preserve">                    if ec_name == 'jetkerosene':
</t>
  </si>
  <si>
    <t xml:space="preserve">                        factor = 0.85 if tax_type == 'pretax' else 0
</t>
  </si>
  <si>
    <t xml:space="preserve">                    if ec_name == 'crude':
</t>
  </si>
  <si>
    <t xml:space="preserve">                        # factor * heavy fuel oil (heavy fuel oil is cheaper than crude oil)
</t>
  </si>
  <si>
    <t xml:space="preserve">                        ec_id = 8
</t>
  </si>
  <si>
    <t xml:space="preserve">                        factor = 1.0 / 1.04 if tax_type == 'pretax' else 0
</t>
  </si>
  <si>
    <t xml:space="preserve">                    if ec_name in ['heavyfueloil']:
</t>
  </si>
  <si>
    <t xml:space="preserve">                        sector_id = 2
</t>
  </si>
  <si>
    <t xml:space="preserve">                        factor = 1.0 if tax_type == 'pretax' else 0
</t>
  </si>
  <si>
    <t xml:space="preserve">                        if sector_name not in ['Transportation Sector', 'Industry Sector']:
</t>
  </si>
  <si>
    <t xml:space="preserve">                            continue
</t>
  </si>
  <si>
    <t xml:space="preserve">                    if ec_name in ['crude'] and sector_name not in ['Industry Sector']:
</t>
  </si>
  <si>
    <t xml:space="preserve">                    if ec_name == 'hydrogen':
</t>
  </si>
  <si>
    <t xml:space="preserve">                    if ec_name in ['coal'] and tax_type == 'pretax' and sector_name == 'Industry Sector':
</t>
  </si>
  <si>
    <t xml:space="preserve">                        # difference between metallurgical and steam coal
</t>
  </si>
  <si>
    <t xml:space="preserve">                        # from US values
</t>
  </si>
  <si>
    <t xml:space="preserve">                        factor = 5.4 / 2.1
</t>
  </si>
  <si>
    <t xml:space="preserve">                    if ec_name in ['coal', 'lignite'] and tax_type == 'fueltax':
</t>
  </si>
  <si>
    <t xml:space="preserve">                        # tax on solid fossil fuel: 2.9 EUR/MWh
</t>
  </si>
  <si>
    <t xml:space="preserve">                        # https://trinomics.eu/wp-content/uploads/2020/11/Final-Report-Energy-Taxes.pdf
</t>
  </si>
  <si>
    <t xml:space="preserve">                        df_sheet.loc[sector_name, years] = 2.9 * conversion_factor
</t>
  </si>
  <si>
    <t xml:space="preserve">                    if tax_type == 'pretax' and sector_name in ['Electricity Sector', 'Industry Sector',
</t>
  </si>
  <si>
    <t xml:space="preserve">                                                                'District Heating Sector', 'Geoengineering Sector']:
</t>
  </si>
  <si>
    <t xml:space="preserve">                        act_tax_type = [1]
</t>
  </si>
  <si>
    <t xml:space="preserve">                    else:
</t>
  </si>
  <si>
    <t xml:space="preserve">                        act_tax_type = tax_types[tax_type]
</t>
  </si>
  <si>
    <t xml:space="preserve">                    df_temp = df.query(
</t>
  </si>
  <si>
    <t xml:space="preserve">                        f"ID_Sector == {sector_id} and ID_EnergyCarrier == {ec_id} and ID_PriceComponent in {act_tax_type}")
</t>
  </si>
  <si>
    <t xml:space="preserve">                    # n_countries = len(df.query(
</t>
  </si>
  <si>
    <t xml:space="preserve">                    #     f"ID_Sector == {sector_id} and ID_EnergyCarrier == {ec_id} and ID_PriceComponent==1"))
</t>
  </si>
  <si>
    <t xml:space="preserve">                    df2 = df_temp.reset_index().set_index(['ID_EnergyCarrier', 'ID_Country'])
</t>
  </si>
  <si>
    <t xml:space="preserve">                    # df_temp_old = df_temp.sum() / n_countries * factor * conversion_factor
</t>
  </si>
  <si>
    <t xml:space="preserve">                    fed_table_copy = fed_table.copy()
</t>
  </si>
  <si>
    <t xml:space="preserve">                    if ec_id not in fed_table_copy.index.get_level_values('ID_EnergyCarrier'):
</t>
  </si>
  <si>
    <t xml:space="preserve">                        fed_table_copy.reset_index(inplace=True)
</t>
  </si>
  <si>
    <t xml:space="preserve">                        fed_table_copy['ID_EnergyCarrier'].replace({1: ec_id}, inplace=True)
</t>
  </si>
  <si>
    <t xml:space="preserve">                        fed_table_copy = fed_table_copy.set_index(['ID_EnergyCarrier', 'ID_Country'])
</t>
  </si>
  <si>
    <t xml:space="preserve">                    df3 = df2.merge(fed_table_copy, how="left", left_index=True, right_index=True)
</t>
  </si>
  <si>
    <t xml:space="preserve">                    df3 = df3.reset_index().set_index(
</t>
  </si>
  <si>
    <t xml:space="preserve">                        ['ID_Country', 'ID_Sector', 'ID_EnergyCarrier', 'ID_PriceComponent'])
</t>
  </si>
  <si>
    <t xml:space="preserve">                    df4 = df3.apply(lambda x: x * df3['fed'], axis=0)
</t>
  </si>
  <si>
    <t xml:space="preserve">                    df4.drop(columns='fed', inplace=True)
</t>
  </si>
  <si>
    <t xml:space="preserve">                    df_temp2 = df4.sum() * factor * conversion_factor
</t>
  </si>
  <si>
    <t xml:space="preserve">                    df_sheet.loc[sector_name, years] = df_temp2
</t>
  </si>
  <si>
    <t xml:space="preserve">                df_sheet = df_sheet.reset_index()
</t>
  </si>
  <si>
    <t xml:space="preserve">                df_sheet = df_sheet.rename(columns={'index': title})
</t>
  </si>
  <si>
    <t xml:space="preserve">                dfs.update({f"BFPaT-{tax_type}-{ec_name}": df_sheet})
</t>
  </si>
  <si>
    <t xml:space="preserve">        dfs.update({'code': self.code})
</t>
  </si>
  <si>
    <t xml:space="preserve">        save_xls_and_csvs(self.outputdir, 'fuels/BFPaT', "BAU Fuel Prices and Taxes.xlsx", self.resource_dir, dfs)
</t>
  </si>
  <si>
    <t xml:space="preserve">if __name__ == '__main__':
</t>
  </si>
  <si>
    <t xml:space="preserve">    with open('logging.conf') as f:
</t>
  </si>
  <si>
    <t xml:space="preserve">        d = yaml.safe_load(f)
</t>
  </si>
  <si>
    <t xml:space="preserve">        logging.config.dictConfig(d)
</t>
  </si>
  <si>
    <t xml:space="preserve">        log = logging.getLogger('main2')
</t>
  </si>
  <si>
    <t xml:space="preserve">    process_def = {
</t>
  </si>
  <si>
    <t xml:space="preserve">        "id": "AgoraEpsReport",
</t>
  </si>
  <si>
    <t xml:space="preserve">        "inputfiles": [
</t>
  </si>
  <si>
    <t xml:space="preserve">            r"c:/Users/msteck.TEP-WKS-NT006/ForecastSimulation_Agora_EPS/agoraeps/output/v1/Tertiary_ref_v1.sqlite",
</t>
  </si>
  <si>
    <t xml:space="preserve">            r"c:/Users/msteck.TEP-WKS-NT006/ForecastSimulation_Agora_EPS/agoraeps/output/v1/Tertiary_residential_ref_v1.sqlite",
</t>
  </si>
  <si>
    <t xml:space="preserve">        ],
</t>
  </si>
  <si>
    <t xml:space="preserve">        "resource_dir": r"c:\Users\msteck.TEP-WKS-NT006\ForecastSimulation_Agora_EPS\agoraeps\resources",
</t>
  </si>
  <si>
    <t xml:space="preserve">        "outputdir": "c:/Users/msteck.TEP-WKS-NT006/ForecastSimulation_Agora_EPS/agoraeps/output/v1",
</t>
  </si>
  <si>
    <t xml:space="preserve">        "prices": r"C:\Users\msteck.TEP-WKS-NT006\PythonRepositories\energy_price_model\result\epm_results_debug.csv"
</t>
  </si>
  <si>
    <t xml:space="preserve">    }
</t>
  </si>
  <si>
    <t xml:space="preserve">    AgoraEpsReport().process(process_def)
</t>
  </si>
  <si>
    <t>index</t>
  </si>
  <si>
    <t>Data extracted on 29/05/2024 16:49:22 from [ESTAT]</t>
  </si>
  <si>
    <t xml:space="preserve">Dataset: </t>
  </si>
  <si>
    <t>Disaggregated final energy consumption in households - quantities [nrg_d_hhq__custom_11603295]</t>
  </si>
  <si>
    <t>Water+space heating+cooking</t>
  </si>
  <si>
    <t xml:space="preserve">Last updated: </t>
  </si>
  <si>
    <t>23/05/2024 23:00</t>
  </si>
  <si>
    <t>Total</t>
  </si>
  <si>
    <t>Solid fossil fuels, peat, peat products, oil shale and oil sands</t>
  </si>
  <si>
    <t>Time frequency</t>
  </si>
  <si>
    <t>Annual</t>
  </si>
  <si>
    <t>Natural gas</t>
  </si>
  <si>
    <t>Energy balance</t>
  </si>
  <si>
    <t>Final consumption - other sectors - households - energy use - cooking</t>
  </si>
  <si>
    <t>Oil and petroleum products</t>
  </si>
  <si>
    <t>Unit of measure</t>
  </si>
  <si>
    <t>Terajoule</t>
  </si>
  <si>
    <t>Renewables and biofuels</t>
  </si>
  <si>
    <t>Time</t>
  </si>
  <si>
    <t>Electricity</t>
  </si>
  <si>
    <t>Heat</t>
  </si>
  <si>
    <t>GEO (Labels)</t>
  </si>
  <si>
    <t>European Union - 27 countries (from 2020)</t>
  </si>
  <si>
    <t>SIEC (Labels)</t>
  </si>
  <si>
    <t>Special value</t>
  </si>
  <si>
    <t>:</t>
  </si>
  <si>
    <t>not available</t>
  </si>
  <si>
    <t>Final consumption - other sectors - households - energy use - space heating</t>
  </si>
  <si>
    <t>Final consumption - other sectors - households - energy use - water heating</t>
  </si>
  <si>
    <t>Eurostat</t>
  </si>
  <si>
    <t>https://ec.europa.eu/eurostat/statistics-explained/index.php?title=Energy_consumption_in_households&amp;oldid=640439#Energy_consumption_in_households_by_type_of_end-use</t>
  </si>
  <si>
    <t>cooking/total &lt;-- remove this percent from the residential heating tab</t>
  </si>
  <si>
    <t>Space heating</t>
  </si>
  <si>
    <t>Cooking+water heating</t>
  </si>
  <si>
    <t>Cooking and hot water %s pulled from heating</t>
  </si>
  <si>
    <t>Advanced electric heating</t>
  </si>
  <si>
    <t>Conventional electric heating</t>
  </si>
  <si>
    <t>Electricity in circulation and other use</t>
  </si>
  <si>
    <t>Solids</t>
  </si>
  <si>
    <t>Conventional gas heaters</t>
  </si>
  <si>
    <t>Gas heat pumps</t>
  </si>
  <si>
    <t>Gas/Diesel oil incl. biofuels (GDO)</t>
  </si>
  <si>
    <t>Derived heat</t>
  </si>
  <si>
    <t>Biomass and wastes</t>
  </si>
  <si>
    <t>Liquified petroleum gas (LPG)</t>
  </si>
  <si>
    <t>EU28 - Final energy consumption</t>
  </si>
  <si>
    <t>Final energy consumption (ktoe)</t>
  </si>
  <si>
    <t>Gases incl. biogas</t>
  </si>
  <si>
    <t>Geothermal energy</t>
  </si>
  <si>
    <t>Space cooling</t>
  </si>
  <si>
    <t>Solar</t>
  </si>
  <si>
    <t>Electric space cooling</t>
  </si>
  <si>
    <t>Hot water</t>
  </si>
  <si>
    <t>Catering</t>
  </si>
  <si>
    <t>UK - Final energy consumption</t>
  </si>
  <si>
    <t>EU27 - Final energy consumption</t>
  </si>
  <si>
    <t>% Hot water and Catering over hot water, catering, and space heating</t>
  </si>
  <si>
    <t>Gas/Diesel oil incl. biofuels (GDO), gas heat pumps, conventional gas heaters</t>
  </si>
  <si>
    <t>Advanced electric heating, conventional electric heating, and electricity in circulation and other use</t>
  </si>
  <si>
    <t xml:space="preserve">Final energy consumption </t>
  </si>
  <si>
    <t>Start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</si>
</sst>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%"/>
    <numFmt numFmtId="165" formatCode="#,##0.000"/>
    <numFmt numFmtId="166" formatCode="#,##0.##########"/>
    <numFmt numFmtId="167" formatCode="_-* #,##0.00_-;\-* #,##0.00_-;_-* &quot;-&quot;??_-;_-@_-"/>
    <numFmt numFmtId="168" formatCode="#,##0.0;\-#,##0.0;&quot;-&quot;"/>
  </numFmts>
  <fonts count="2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</font>
    <font>
      <sz val="11"/>
      <color indexed="8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  <charset val="161"/>
    </font>
    <font>
      <b/>
      <sz val="10"/>
      <color theme="9" tint="-0.499984740745262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sz val="10"/>
      <color rgb="FFC00000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8"/>
      <color rgb="FF002060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  <font>
      <i/>
      <sz val="8"/>
      <color indexed="56"/>
      <name val="Calibri"/>
      <family val="2"/>
      <scheme val="minor"/>
    </font>
    <font>
      <sz val="10"/>
      <color theme="3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DCE6F1"/>
      </patternFill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mediumGray">
        <bgColor indexed="22"/>
      </patternFill>
    </fill>
    <fill>
      <patternFill patternType="solid">
        <fgColor rgb="FFF6F6F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auto="1"/>
      </top>
      <bottom/>
      <diagonal/>
    </border>
  </borders>
  <cellStyleXfs count="40">
    <xf numFmtId="0" fontId="0" fillId="0" borderId="0"/>
    <xf numFmtId="0" fontId="3" fillId="0" borderId="0"/>
    <xf numFmtId="0" fontId="4" fillId="0" borderId="1">
      <alignment wrapText="1"/>
    </xf>
    <xf numFmtId="0" fontId="5" fillId="0" borderId="0">
      <alignment horizontal="left"/>
    </xf>
    <xf numFmtId="0" fontId="3" fillId="0" borderId="2">
      <alignment wrapText="1"/>
    </xf>
    <xf numFmtId="0" fontId="4" fillId="0" borderId="3">
      <alignment wrapText="1"/>
    </xf>
    <xf numFmtId="0" fontId="3" fillId="0" borderId="4">
      <alignment vertical="top" wrapText="1"/>
    </xf>
    <xf numFmtId="0" fontId="7" fillId="0" borderId="0"/>
    <xf numFmtId="0" fontId="7" fillId="0" borderId="8">
      <alignment wrapText="1"/>
    </xf>
    <xf numFmtId="0" fontId="8" fillId="0" borderId="6">
      <alignment wrapText="1"/>
    </xf>
    <xf numFmtId="0" fontId="7" fillId="0" borderId="7">
      <alignment wrapText="1"/>
    </xf>
    <xf numFmtId="0" fontId="8" fillId="0" borderId="5">
      <alignment wrapText="1"/>
    </xf>
    <xf numFmtId="0" fontId="7" fillId="0" borderId="0"/>
    <xf numFmtId="0" fontId="6" fillId="0" borderId="0">
      <alignment horizontal="left"/>
    </xf>
    <xf numFmtId="9" fontId="9" fillId="0" borderId="0"/>
    <xf numFmtId="0" fontId="4" fillId="0" borderId="9">
      <alignment horizontal="left" wrapText="1"/>
    </xf>
    <xf numFmtId="43" fontId="9" fillId="0" borderId="0"/>
    <xf numFmtId="0" fontId="7" fillId="0" borderId="8">
      <alignment wrapText="1"/>
    </xf>
    <xf numFmtId="0" fontId="8" fillId="0" borderId="6">
      <alignment wrapText="1"/>
    </xf>
    <xf numFmtId="0" fontId="7" fillId="0" borderId="7">
      <alignment wrapText="1"/>
    </xf>
    <xf numFmtId="0" fontId="8" fillId="0" borderId="5">
      <alignment wrapText="1"/>
    </xf>
    <xf numFmtId="0" fontId="7" fillId="0" borderId="0"/>
    <xf numFmtId="0" fontId="6" fillId="0" borderId="0">
      <alignment horizontal="left"/>
    </xf>
    <xf numFmtId="0" fontId="9" fillId="0" borderId="0"/>
    <xf numFmtId="0" fontId="7" fillId="0" borderId="0"/>
    <xf numFmtId="0" fontId="9" fillId="0" borderId="0"/>
    <xf numFmtId="0" fontId="7" fillId="0" borderId="7">
      <alignment wrapText="1"/>
    </xf>
    <xf numFmtId="0" fontId="7" fillId="0" borderId="0"/>
    <xf numFmtId="0" fontId="7" fillId="0" borderId="8">
      <alignment wrapText="1"/>
    </xf>
    <xf numFmtId="0" fontId="8" fillId="0" borderId="5">
      <alignment wrapText="1"/>
    </xf>
    <xf numFmtId="0" fontId="8" fillId="0" borderId="6">
      <alignment wrapText="1"/>
    </xf>
    <xf numFmtId="0" fontId="6" fillId="0" borderId="0">
      <alignment horizontal="left"/>
    </xf>
    <xf numFmtId="0" fontId="9" fillId="0" borderId="0"/>
    <xf numFmtId="0" fontId="9" fillId="0" borderId="0"/>
    <xf numFmtId="0" fontId="9" fillId="0" borderId="0"/>
    <xf numFmtId="0" fontId="11" fillId="0" borderId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6" fillId="0" borderId="0"/>
    <xf numFmtId="167" fontId="9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horizontal="left"/>
    </xf>
    <xf numFmtId="164" fontId="0" fillId="0" borderId="0" xfId="14" applyNumberFormat="1" applyFont="1"/>
    <xf numFmtId="11" fontId="0" fillId="0" borderId="0" xfId="16" applyNumberFormat="1" applyFont="1"/>
    <xf numFmtId="0" fontId="10" fillId="0" borderId="10" xfId="0" applyFont="1" applyBorder="1" applyAlignment="1">
      <alignment horizontal="center" vertical="top"/>
    </xf>
    <xf numFmtId="0" fontId="12" fillId="0" borderId="0" xfId="35" applyFont="1" applyAlignment="1">
      <alignment horizontal="left" vertical="center"/>
    </xf>
    <xf numFmtId="0" fontId="13" fillId="0" borderId="0" xfId="35" applyFont="1"/>
    <xf numFmtId="0" fontId="14" fillId="0" borderId="0" xfId="35" applyFont="1" applyAlignment="1">
      <alignment horizontal="left" vertical="center"/>
    </xf>
    <xf numFmtId="0" fontId="14" fillId="3" borderId="11" xfId="35" applyFont="1" applyFill="1" applyBorder="1" applyAlignment="1">
      <alignment horizontal="left" vertical="center"/>
    </xf>
    <xf numFmtId="165" fontId="12" fillId="0" borderId="0" xfId="35" applyNumberFormat="1" applyFont="1" applyAlignment="1">
      <alignment horizontal="left" vertical="center"/>
    </xf>
    <xf numFmtId="165" fontId="13" fillId="0" borderId="0" xfId="35" applyNumberFormat="1" applyFont="1"/>
    <xf numFmtId="10" fontId="13" fillId="0" borderId="0" xfId="36" applyNumberFormat="1" applyFont="1"/>
    <xf numFmtId="0" fontId="15" fillId="4" borderId="11" xfId="35" applyFont="1" applyFill="1" applyBorder="1" applyAlignment="1">
      <alignment horizontal="right" vertical="center"/>
    </xf>
    <xf numFmtId="0" fontId="15" fillId="4" borderId="11" xfId="35" applyFont="1" applyFill="1" applyBorder="1" applyAlignment="1">
      <alignment horizontal="left" vertical="center"/>
    </xf>
    <xf numFmtId="0" fontId="14" fillId="5" borderId="11" xfId="35" applyFont="1" applyFill="1" applyBorder="1" applyAlignment="1">
      <alignment horizontal="left" vertical="center"/>
    </xf>
    <xf numFmtId="0" fontId="13" fillId="6" borderId="0" xfId="35" applyFont="1" applyFill="1"/>
    <xf numFmtId="165" fontId="12" fillId="7" borderId="0" xfId="35" applyNumberFormat="1" applyFont="1" applyFill="1" applyAlignment="1">
      <alignment horizontal="right" vertical="center" shrinkToFit="1"/>
    </xf>
    <xf numFmtId="166" fontId="12" fillId="0" borderId="0" xfId="35" applyNumberFormat="1" applyFont="1" applyAlignment="1">
      <alignment horizontal="right" vertical="center" shrinkToFit="1"/>
    </xf>
    <xf numFmtId="9" fontId="13" fillId="0" borderId="0" xfId="36" applyFont="1"/>
    <xf numFmtId="166" fontId="12" fillId="7" borderId="0" xfId="35" applyNumberFormat="1" applyFont="1" applyFill="1" applyAlignment="1">
      <alignment horizontal="right" vertical="center" shrinkToFit="1"/>
    </xf>
    <xf numFmtId="0" fontId="17" fillId="8" borderId="12" xfId="38" applyFont="1" applyFill="1" applyBorder="1" applyAlignment="1">
      <alignment horizontal="left" vertical="center"/>
    </xf>
    <xf numFmtId="1" fontId="18" fillId="8" borderId="12" xfId="38" applyNumberFormat="1" applyFont="1" applyFill="1" applyBorder="1" applyAlignment="1">
      <alignment horizontal="center" vertical="center"/>
    </xf>
    <xf numFmtId="0" fontId="19" fillId="9" borderId="0" xfId="38" applyFont="1" applyFill="1" applyAlignment="1">
      <alignment vertical="center"/>
    </xf>
    <xf numFmtId="0" fontId="20" fillId="10" borderId="12" xfId="38" applyFont="1" applyFill="1" applyBorder="1" applyAlignment="1">
      <alignment horizontal="left" vertical="center"/>
    </xf>
    <xf numFmtId="168" fontId="21" fillId="10" borderId="12" xfId="39" applyNumberFormat="1" applyFont="1" applyFill="1" applyBorder="1" applyAlignment="1">
      <alignment vertical="center"/>
    </xf>
    <xf numFmtId="0" fontId="22" fillId="11" borderId="12" xfId="38" applyFont="1" applyFill="1" applyBorder="1" applyAlignment="1">
      <alignment horizontal="left" vertical="center" indent="1"/>
    </xf>
    <xf numFmtId="168" fontId="23" fillId="11" borderId="12" xfId="39" applyNumberFormat="1" applyFont="1" applyFill="1" applyBorder="1" applyAlignment="1">
      <alignment vertical="center"/>
    </xf>
    <xf numFmtId="0" fontId="19" fillId="9" borderId="0" xfId="38" applyFont="1" applyFill="1" applyAlignment="1">
      <alignment horizontal="left" vertical="center" indent="2"/>
    </xf>
    <xf numFmtId="168" fontId="19" fillId="9" borderId="0" xfId="39" applyNumberFormat="1" applyFont="1" applyFill="1" applyAlignment="1">
      <alignment vertical="center"/>
    </xf>
    <xf numFmtId="168" fontId="19" fillId="9" borderId="0" xfId="39" applyNumberFormat="1" applyFont="1" applyFill="1" applyBorder="1" applyAlignment="1">
      <alignment vertical="center"/>
    </xf>
    <xf numFmtId="0" fontId="19" fillId="9" borderId="13" xfId="38" applyFont="1" applyFill="1" applyBorder="1" applyAlignment="1">
      <alignment horizontal="left" vertical="center" indent="2"/>
    </xf>
    <xf numFmtId="168" fontId="19" fillId="9" borderId="13" xfId="39" applyNumberFormat="1" applyFont="1" applyFill="1" applyBorder="1" applyAlignment="1">
      <alignment vertical="center"/>
    </xf>
    <xf numFmtId="168" fontId="19" fillId="0" borderId="0" xfId="39" applyNumberFormat="1" applyFont="1" applyFill="1" applyAlignment="1">
      <alignment vertical="center"/>
    </xf>
    <xf numFmtId="0" fontId="19" fillId="9" borderId="14" xfId="38" applyFont="1" applyFill="1" applyBorder="1" applyAlignment="1">
      <alignment horizontal="left" vertical="center" indent="2"/>
    </xf>
    <xf numFmtId="168" fontId="19" fillId="9" borderId="14" xfId="39" applyNumberFormat="1" applyFont="1" applyFill="1" applyBorder="1" applyAlignment="1">
      <alignment vertical="center"/>
    </xf>
    <xf numFmtId="0" fontId="24" fillId="9" borderId="15" xfId="38" applyFont="1" applyFill="1" applyBorder="1" applyAlignment="1">
      <alignment horizontal="left" vertical="center" indent="2"/>
    </xf>
    <xf numFmtId="168" fontId="25" fillId="9" borderId="15" xfId="39" applyNumberFormat="1" applyFont="1" applyFill="1" applyBorder="1" applyAlignment="1">
      <alignment vertical="center"/>
    </xf>
    <xf numFmtId="0" fontId="24" fillId="9" borderId="14" xfId="38" applyFont="1" applyFill="1" applyBorder="1" applyAlignment="1">
      <alignment horizontal="left" vertical="center" indent="2"/>
    </xf>
    <xf numFmtId="0" fontId="19" fillId="0" borderId="0" xfId="38" applyFont="1" applyAlignment="1">
      <alignment vertical="center"/>
    </xf>
    <xf numFmtId="168" fontId="24" fillId="9" borderId="0" xfId="39" applyNumberFormat="1" applyFont="1" applyFill="1" applyAlignment="1">
      <alignment vertical="center"/>
    </xf>
    <xf numFmtId="0" fontId="26" fillId="0" borderId="0" xfId="38" applyFont="1" applyAlignment="1">
      <alignment vertical="center"/>
    </xf>
    <xf numFmtId="0" fontId="26" fillId="9" borderId="0" xfId="38" applyFont="1" applyFill="1" applyAlignment="1">
      <alignment vertical="center"/>
    </xf>
    <xf numFmtId="1" fontId="27" fillId="8" borderId="12" xfId="38" applyNumberFormat="1" applyFont="1" applyFill="1" applyBorder="1" applyAlignment="1">
      <alignment horizontal="center" vertical="center"/>
    </xf>
    <xf numFmtId="0" fontId="26" fillId="9" borderId="0" xfId="38" applyFont="1" applyFill="1" applyAlignment="1">
      <alignment horizontal="left" vertical="center" indent="2"/>
    </xf>
    <xf numFmtId="9" fontId="1" fillId="0" borderId="0" xfId="14" applyFont="1"/>
    <xf numFmtId="0" fontId="27" fillId="9" borderId="0" xfId="38" applyFont="1" applyFill="1" applyAlignment="1">
      <alignment vertical="center"/>
    </xf>
    <xf numFmtId="9" fontId="1" fillId="12" borderId="0" xfId="14" applyFont="1" applyFill="1"/>
    <xf numFmtId="11" fontId="0" fillId="0" borderId="0" xfId="0" applyNumberFormat="1"/>
  </cellXfs>
  <cellStyles count="40">
    <cellStyle name="Body: normal cell" xfId="4" xr:uid="{00000000-0005-0000-0000-000004000000}"/>
    <cellStyle name="Body: normal cell 2" xfId="10" xr:uid="{00000000-0005-0000-0000-00000A000000}"/>
    <cellStyle name="Body: normal cell 2 2" xfId="26" xr:uid="{00000000-0005-0000-0000-00001A000000}"/>
    <cellStyle name="Body: normal cell 3" xfId="19" xr:uid="{00000000-0005-0000-0000-000013000000}"/>
    <cellStyle name="Comma" xfId="16" builtinId="3"/>
    <cellStyle name="Comma 2" xfId="39" xr:uid="{A8CA3A55-2ECB-496C-A64F-0B8A0EF6C2F7}"/>
    <cellStyle name="Font: Calibri, 9pt regular" xfId="1" xr:uid="{00000000-0005-0000-0000-000001000000}"/>
    <cellStyle name="Font: Calibri, 9pt regular 2" xfId="12" xr:uid="{00000000-0005-0000-0000-00000C000000}"/>
    <cellStyle name="Font: Calibri, 9pt regular 2 2" xfId="27" xr:uid="{00000000-0005-0000-0000-00001B000000}"/>
    <cellStyle name="Font: Calibri, 9pt regular 3" xfId="21" xr:uid="{00000000-0005-0000-0000-000015000000}"/>
    <cellStyle name="Footnotes: top row" xfId="6" xr:uid="{00000000-0005-0000-0000-000006000000}"/>
    <cellStyle name="Footnotes: top row 2" xfId="8" xr:uid="{00000000-0005-0000-0000-000008000000}"/>
    <cellStyle name="Footnotes: top row 2 2" xfId="28" xr:uid="{00000000-0005-0000-0000-00001C000000}"/>
    <cellStyle name="Footnotes: top row 3" xfId="17" xr:uid="{00000000-0005-0000-0000-000011000000}"/>
    <cellStyle name="Header: bottom row" xfId="2" xr:uid="{00000000-0005-0000-0000-000002000000}"/>
    <cellStyle name="Header: bottom row 2" xfId="11" xr:uid="{00000000-0005-0000-0000-00000B000000}"/>
    <cellStyle name="Header: bottom row 2 2" xfId="29" xr:uid="{00000000-0005-0000-0000-00001D000000}"/>
    <cellStyle name="Header: bottom row 3" xfId="20" xr:uid="{00000000-0005-0000-0000-000014000000}"/>
    <cellStyle name="Header: top rows" xfId="15" xr:uid="{00000000-0005-0000-0000-00000F000000}"/>
    <cellStyle name="Normal" xfId="0" builtinId="0"/>
    <cellStyle name="Normal 2" xfId="7" xr:uid="{00000000-0005-0000-0000-000007000000}"/>
    <cellStyle name="Normal 2 2" xfId="38" xr:uid="{629F4F6B-5732-47E4-85F9-E49C8AB2C63A}"/>
    <cellStyle name="Normal 3" xfId="25" xr:uid="{00000000-0005-0000-0000-000019000000}"/>
    <cellStyle name="Normal 3 2" xfId="33" xr:uid="{00000000-0005-0000-0000-000021000000}"/>
    <cellStyle name="Normal 4" xfId="24" xr:uid="{00000000-0005-0000-0000-000018000000}"/>
    <cellStyle name="Normal 5" xfId="23" xr:uid="{00000000-0005-0000-0000-000017000000}"/>
    <cellStyle name="Normal 5 2" xfId="34" xr:uid="{00000000-0005-0000-0000-000022000000}"/>
    <cellStyle name="Normal 6" xfId="32" xr:uid="{00000000-0005-0000-0000-000020000000}"/>
    <cellStyle name="Normal 7" xfId="35" xr:uid="{75A88E87-3BEC-40C8-BB29-143D3B0539A2}"/>
    <cellStyle name="Parent row" xfId="5" xr:uid="{00000000-0005-0000-0000-000005000000}"/>
    <cellStyle name="Parent row 2" xfId="9" xr:uid="{00000000-0005-0000-0000-000009000000}"/>
    <cellStyle name="Parent row 2 2" xfId="30" xr:uid="{00000000-0005-0000-0000-00001E000000}"/>
    <cellStyle name="Parent row 3" xfId="18" xr:uid="{00000000-0005-0000-0000-000012000000}"/>
    <cellStyle name="Percent" xfId="14" builtinId="5"/>
    <cellStyle name="Percent 2" xfId="36" xr:uid="{5F990D58-0897-41E0-A798-50EE25556C4A}"/>
    <cellStyle name="Percent 3" xfId="37" xr:uid="{C8158BF6-9C77-473C-8A59-87ED0031A475}"/>
    <cellStyle name="Table title" xfId="3" xr:uid="{00000000-0005-0000-0000-000003000000}"/>
    <cellStyle name="Table title 2" xfId="13" xr:uid="{00000000-0005-0000-0000-00000D000000}"/>
    <cellStyle name="Table title 2 2" xfId="31" xr:uid="{00000000-0005-0000-0000-00001F000000}"/>
    <cellStyle name="Table title 3" xfId="22" xr:uid="{00000000-0005-0000-0000-00001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35" Type="http://schemas.openxmlformats.org/officeDocument/2006/relationships/customXml" Target="../customXml/item3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eff-nonadmin\Dropbox%20(Energy%20Innovation)\EI-PlcyMdl\eps-1.5.0-us-wipE\InputData\web-app\BCF\BTU%20Conversion%20Facto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1"/>
  <sheetViews>
    <sheetView workbookViewId="0">
      <selection activeCell="B9" sqref="B9"/>
    </sheetView>
  </sheetViews>
  <sheetFormatPr defaultRowHeight="15" x14ac:dyDescent="0.25"/>
  <cols>
    <col min="1" max="1" width="12.42578125" customWidth="1"/>
    <col min="2" max="2" width="61.4257812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2" t="s">
        <v>2</v>
      </c>
    </row>
    <row r="4" spans="1:2" x14ac:dyDescent="0.25">
      <c r="B4" t="s">
        <v>3</v>
      </c>
    </row>
    <row r="5" spans="1:2" x14ac:dyDescent="0.25">
      <c r="B5" s="3" t="s">
        <v>4</v>
      </c>
    </row>
    <row r="6" spans="1:2" x14ac:dyDescent="0.25">
      <c r="B6" s="3"/>
    </row>
    <row r="7" spans="1:2" x14ac:dyDescent="0.25">
      <c r="B7" s="2" t="s">
        <v>748</v>
      </c>
    </row>
    <row r="8" spans="1:2" x14ac:dyDescent="0.25">
      <c r="B8" t="s">
        <v>743</v>
      </c>
    </row>
    <row r="9" spans="1:2" x14ac:dyDescent="0.25">
      <c r="B9" t="s">
        <v>744</v>
      </c>
    </row>
    <row r="11" spans="1:2" x14ac:dyDescent="0.25">
      <c r="A11" s="1" t="s">
        <v>5</v>
      </c>
    </row>
    <row r="12" spans="1:2" x14ac:dyDescent="0.25">
      <c r="A12" t="s">
        <v>6</v>
      </c>
    </row>
    <row r="13" spans="1:2" x14ac:dyDescent="0.25">
      <c r="A13" t="s">
        <v>7</v>
      </c>
    </row>
    <row r="14" spans="1:2" x14ac:dyDescent="0.25">
      <c r="A14" t="s">
        <v>8</v>
      </c>
    </row>
    <row r="15" spans="1:2" x14ac:dyDescent="0.25">
      <c r="A15" t="s">
        <v>9</v>
      </c>
    </row>
    <row r="23" spans="1:1" x14ac:dyDescent="0.25">
      <c r="A23" s="1"/>
    </row>
    <row r="32" spans="1:1" x14ac:dyDescent="0.25">
      <c r="A32" s="1"/>
    </row>
    <row r="50" spans="1:1" x14ac:dyDescent="0.25">
      <c r="A50" s="1"/>
    </row>
    <row r="58" spans="1:1" x14ac:dyDescent="0.25">
      <c r="A58" s="1"/>
    </row>
    <row r="67" spans="1:2" x14ac:dyDescent="0.25">
      <c r="A67" s="1"/>
    </row>
    <row r="68" spans="1:2" x14ac:dyDescent="0.25">
      <c r="A68" s="4"/>
    </row>
    <row r="69" spans="1:2" x14ac:dyDescent="0.25">
      <c r="A69" s="4"/>
    </row>
    <row r="71" spans="1:2" x14ac:dyDescent="0.25">
      <c r="B71" s="5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DCFF-7FE0-4122-A223-E91A3500CD84}">
  <dimension ref="A1:AE11"/>
  <sheetViews>
    <sheetView workbookViewId="0">
      <selection activeCell="G26" sqref="G26"/>
    </sheetView>
  </sheetViews>
  <sheetFormatPr defaultRowHeight="15" x14ac:dyDescent="0.25"/>
  <sheetData>
    <row r="1" spans="1:31" x14ac:dyDescent="0.25">
      <c r="A1" s="6" t="s">
        <v>714</v>
      </c>
      <c r="B1" s="6" t="s">
        <v>32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  <c r="I1" s="6" t="s">
        <v>39</v>
      </c>
      <c r="J1" s="6" t="s">
        <v>40</v>
      </c>
      <c r="K1" s="6" t="s">
        <v>41</v>
      </c>
      <c r="L1" s="6" t="s">
        <v>42</v>
      </c>
      <c r="M1" s="6" t="s">
        <v>43</v>
      </c>
      <c r="N1" s="6" t="s">
        <v>44</v>
      </c>
      <c r="O1" s="6" t="s">
        <v>45</v>
      </c>
      <c r="P1" s="6" t="s">
        <v>46</v>
      </c>
      <c r="Q1" s="6" t="s">
        <v>47</v>
      </c>
      <c r="R1" s="6" t="s">
        <v>48</v>
      </c>
      <c r="S1" s="6" t="s">
        <v>49</v>
      </c>
      <c r="T1" s="6" t="s">
        <v>50</v>
      </c>
      <c r="U1" s="6" t="s">
        <v>51</v>
      </c>
      <c r="V1" s="6" t="s">
        <v>52</v>
      </c>
      <c r="W1" s="6" t="s">
        <v>53</v>
      </c>
      <c r="X1" s="6" t="s">
        <v>54</v>
      </c>
      <c r="Y1" s="6" t="s">
        <v>55</v>
      </c>
      <c r="Z1" s="6" t="s">
        <v>56</v>
      </c>
      <c r="AA1" s="6" t="s">
        <v>57</v>
      </c>
      <c r="AB1" s="6" t="s">
        <v>58</v>
      </c>
      <c r="AC1" s="6" t="s">
        <v>59</v>
      </c>
      <c r="AD1" s="6" t="s">
        <v>60</v>
      </c>
      <c r="AE1" s="6" t="s">
        <v>61</v>
      </c>
    </row>
    <row r="2" spans="1:31" x14ac:dyDescent="0.25">
      <c r="A2" t="s">
        <v>11</v>
      </c>
      <c r="B2">
        <v>912840386837008</v>
      </c>
      <c r="C2">
        <v>917068805410374.38</v>
      </c>
      <c r="D2">
        <v>920078100854423.88</v>
      </c>
      <c r="E2">
        <v>925246173109844.5</v>
      </c>
      <c r="F2">
        <v>935459927062273.63</v>
      </c>
      <c r="G2">
        <v>939358055476702.25</v>
      </c>
      <c r="H2">
        <v>941868945341219.25</v>
      </c>
      <c r="I2">
        <v>951427300139941</v>
      </c>
      <c r="J2">
        <v>954217255125199</v>
      </c>
      <c r="K2">
        <v>957295942977194.63</v>
      </c>
      <c r="L2">
        <v>955916037250903.63</v>
      </c>
      <c r="M2">
        <v>952748472734599.75</v>
      </c>
      <c r="N2">
        <v>949184560122600.13</v>
      </c>
      <c r="O2">
        <v>943189022677071.25</v>
      </c>
      <c r="P2">
        <v>939554083279830.5</v>
      </c>
      <c r="Q2">
        <v>938301616974083.88</v>
      </c>
      <c r="R2">
        <v>939179787804361.88</v>
      </c>
      <c r="S2">
        <v>938671166849519.88</v>
      </c>
      <c r="T2">
        <v>940492862062307.25</v>
      </c>
      <c r="U2">
        <v>943074140779281.63</v>
      </c>
      <c r="V2">
        <v>945475886495377.38</v>
      </c>
      <c r="W2">
        <v>949491328947276.75</v>
      </c>
      <c r="X2">
        <v>951801325833743</v>
      </c>
      <c r="Y2">
        <v>952799265044749.38</v>
      </c>
      <c r="Z2">
        <v>953459137529247.13</v>
      </c>
      <c r="AA2">
        <v>954358479678774.5</v>
      </c>
      <c r="AB2">
        <v>955338194665615.63</v>
      </c>
      <c r="AC2">
        <v>953888282163221</v>
      </c>
      <c r="AD2">
        <v>955378329167979.88</v>
      </c>
      <c r="AE2">
        <v>956179698831231.38</v>
      </c>
    </row>
    <row r="3" spans="1:31" x14ac:dyDescent="0.25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819"/>
  <sheetViews>
    <sheetView workbookViewId="0"/>
  </sheetViews>
  <sheetFormatPr defaultRowHeight="15" x14ac:dyDescent="0.25"/>
  <sheetData>
    <row r="1" spans="1:1" x14ac:dyDescent="0.25">
      <c r="A1" s="6" t="s">
        <v>66</v>
      </c>
    </row>
    <row r="2" spans="1:1" x14ac:dyDescent="0.25">
      <c r="A2" t="s">
        <v>67</v>
      </c>
    </row>
    <row r="3" spans="1:1" x14ac:dyDescent="0.25">
      <c r="A3" t="s">
        <v>68</v>
      </c>
    </row>
    <row r="4" spans="1:1" x14ac:dyDescent="0.25">
      <c r="A4" t="s">
        <v>69</v>
      </c>
    </row>
    <row r="5" spans="1:1" x14ac:dyDescent="0.25">
      <c r="A5" t="s">
        <v>70</v>
      </c>
    </row>
    <row r="6" spans="1:1" x14ac:dyDescent="0.25">
      <c r="A6" t="s">
        <v>71</v>
      </c>
    </row>
    <row r="7" spans="1:1" x14ac:dyDescent="0.25">
      <c r="A7" t="s">
        <v>72</v>
      </c>
    </row>
    <row r="8" spans="1:1" x14ac:dyDescent="0.25">
      <c r="A8" t="s">
        <v>73</v>
      </c>
    </row>
    <row r="9" spans="1:1" x14ac:dyDescent="0.25">
      <c r="A9" t="s">
        <v>74</v>
      </c>
    </row>
    <row r="10" spans="1:1" x14ac:dyDescent="0.25">
      <c r="A10" t="s">
        <v>75</v>
      </c>
    </row>
    <row r="11" spans="1:1" x14ac:dyDescent="0.25">
      <c r="A11" t="s">
        <v>72</v>
      </c>
    </row>
    <row r="12" spans="1:1" x14ac:dyDescent="0.25">
      <c r="A12" t="s">
        <v>76</v>
      </c>
    </row>
    <row r="13" spans="1:1" x14ac:dyDescent="0.25">
      <c r="A13" t="s">
        <v>77</v>
      </c>
    </row>
    <row r="14" spans="1:1" x14ac:dyDescent="0.25">
      <c r="A14" t="s">
        <v>78</v>
      </c>
    </row>
    <row r="15" spans="1:1" x14ac:dyDescent="0.25">
      <c r="A15" t="s">
        <v>79</v>
      </c>
    </row>
    <row r="16" spans="1:1" x14ac:dyDescent="0.25">
      <c r="A16" t="s">
        <v>72</v>
      </c>
    </row>
    <row r="17" spans="1:1" x14ac:dyDescent="0.25">
      <c r="A17" t="s">
        <v>80</v>
      </c>
    </row>
    <row r="18" spans="1:1" x14ac:dyDescent="0.25">
      <c r="A18" t="s">
        <v>81</v>
      </c>
    </row>
    <row r="19" spans="1:1" x14ac:dyDescent="0.25">
      <c r="A19" t="s">
        <v>72</v>
      </c>
    </row>
    <row r="20" spans="1:1" x14ac:dyDescent="0.25">
      <c r="A20" t="s">
        <v>82</v>
      </c>
    </row>
    <row r="21" spans="1:1" x14ac:dyDescent="0.25">
      <c r="A21" t="s">
        <v>83</v>
      </c>
    </row>
    <row r="22" spans="1:1" x14ac:dyDescent="0.25">
      <c r="A22" t="s">
        <v>84</v>
      </c>
    </row>
    <row r="23" spans="1:1" x14ac:dyDescent="0.25">
      <c r="A23" t="s">
        <v>85</v>
      </c>
    </row>
    <row r="24" spans="1:1" x14ac:dyDescent="0.25">
      <c r="A24" t="s">
        <v>86</v>
      </c>
    </row>
    <row r="25" spans="1:1" x14ac:dyDescent="0.25">
      <c r="A25" t="s">
        <v>87</v>
      </c>
    </row>
    <row r="26" spans="1:1" x14ac:dyDescent="0.25">
      <c r="A26" t="s">
        <v>88</v>
      </c>
    </row>
    <row r="27" spans="1:1" x14ac:dyDescent="0.25">
      <c r="A27" t="s">
        <v>89</v>
      </c>
    </row>
    <row r="28" spans="1:1" x14ac:dyDescent="0.25">
      <c r="A28" t="s">
        <v>90</v>
      </c>
    </row>
    <row r="29" spans="1:1" x14ac:dyDescent="0.25">
      <c r="A29" t="s">
        <v>91</v>
      </c>
    </row>
    <row r="30" spans="1:1" x14ac:dyDescent="0.25">
      <c r="A30" t="s">
        <v>92</v>
      </c>
    </row>
    <row r="31" spans="1:1" x14ac:dyDescent="0.25">
      <c r="A31" t="s">
        <v>93</v>
      </c>
    </row>
    <row r="32" spans="1:1" x14ac:dyDescent="0.25">
      <c r="A32" t="s">
        <v>94</v>
      </c>
    </row>
    <row r="33" spans="1:1" x14ac:dyDescent="0.25">
      <c r="A33" t="s">
        <v>95</v>
      </c>
    </row>
    <row r="34" spans="1:1" x14ac:dyDescent="0.25">
      <c r="A34" t="s">
        <v>96</v>
      </c>
    </row>
    <row r="35" spans="1:1" x14ac:dyDescent="0.25">
      <c r="A35" t="s">
        <v>97</v>
      </c>
    </row>
    <row r="36" spans="1:1" x14ac:dyDescent="0.25">
      <c r="A36" t="s">
        <v>98</v>
      </c>
    </row>
    <row r="37" spans="1:1" x14ac:dyDescent="0.25">
      <c r="A37" t="s">
        <v>99</v>
      </c>
    </row>
    <row r="38" spans="1:1" x14ac:dyDescent="0.25">
      <c r="A38" t="s">
        <v>100</v>
      </c>
    </row>
    <row r="39" spans="1:1" x14ac:dyDescent="0.25">
      <c r="A39" t="s">
        <v>72</v>
      </c>
    </row>
    <row r="40" spans="1:1" x14ac:dyDescent="0.25">
      <c r="A40" t="s">
        <v>101</v>
      </c>
    </row>
    <row r="41" spans="1:1" x14ac:dyDescent="0.25">
      <c r="A41" t="s">
        <v>102</v>
      </c>
    </row>
    <row r="42" spans="1:1" x14ac:dyDescent="0.25">
      <c r="A42" t="s">
        <v>103</v>
      </c>
    </row>
    <row r="43" spans="1:1" x14ac:dyDescent="0.25">
      <c r="A43" t="s">
        <v>104</v>
      </c>
    </row>
    <row r="44" spans="1:1" x14ac:dyDescent="0.25">
      <c r="A44" t="s">
        <v>105</v>
      </c>
    </row>
    <row r="45" spans="1:1" x14ac:dyDescent="0.25">
      <c r="A45" t="s">
        <v>106</v>
      </c>
    </row>
    <row r="46" spans="1:1" x14ac:dyDescent="0.25">
      <c r="A46" t="s">
        <v>107</v>
      </c>
    </row>
    <row r="47" spans="1:1" x14ac:dyDescent="0.25">
      <c r="A47" t="s">
        <v>108</v>
      </c>
    </row>
    <row r="48" spans="1:1" x14ac:dyDescent="0.25">
      <c r="A48" t="s">
        <v>109</v>
      </c>
    </row>
    <row r="49" spans="1:1" x14ac:dyDescent="0.25">
      <c r="A49" t="s">
        <v>110</v>
      </c>
    </row>
    <row r="50" spans="1:1" x14ac:dyDescent="0.25">
      <c r="A50" t="s">
        <v>72</v>
      </c>
    </row>
    <row r="51" spans="1:1" x14ac:dyDescent="0.25">
      <c r="A51" t="s">
        <v>72</v>
      </c>
    </row>
    <row r="52" spans="1:1" x14ac:dyDescent="0.25">
      <c r="A52" t="s">
        <v>111</v>
      </c>
    </row>
    <row r="53" spans="1:1" x14ac:dyDescent="0.25">
      <c r="A53" t="s">
        <v>112</v>
      </c>
    </row>
    <row r="54" spans="1:1" x14ac:dyDescent="0.25">
      <c r="A54" t="s">
        <v>113</v>
      </c>
    </row>
    <row r="55" spans="1:1" x14ac:dyDescent="0.25">
      <c r="A55" t="s">
        <v>114</v>
      </c>
    </row>
    <row r="56" spans="1:1" x14ac:dyDescent="0.25">
      <c r="A56" t="s">
        <v>115</v>
      </c>
    </row>
    <row r="57" spans="1:1" x14ac:dyDescent="0.25">
      <c r="A57" t="s">
        <v>116</v>
      </c>
    </row>
    <row r="58" spans="1:1" x14ac:dyDescent="0.25">
      <c r="A58" t="s">
        <v>112</v>
      </c>
    </row>
    <row r="59" spans="1:1" x14ac:dyDescent="0.25">
      <c r="A59" t="s">
        <v>117</v>
      </c>
    </row>
    <row r="60" spans="1:1" x14ac:dyDescent="0.25">
      <c r="A60" t="s">
        <v>118</v>
      </c>
    </row>
    <row r="61" spans="1:1" x14ac:dyDescent="0.25">
      <c r="A61" t="s">
        <v>119</v>
      </c>
    </row>
    <row r="62" spans="1:1" x14ac:dyDescent="0.25">
      <c r="A62" t="s">
        <v>120</v>
      </c>
    </row>
    <row r="63" spans="1:1" x14ac:dyDescent="0.25">
      <c r="A63" t="s">
        <v>121</v>
      </c>
    </row>
    <row r="64" spans="1:1" x14ac:dyDescent="0.25">
      <c r="A64" t="s">
        <v>122</v>
      </c>
    </row>
    <row r="65" spans="1:1" x14ac:dyDescent="0.25">
      <c r="A65" t="s">
        <v>72</v>
      </c>
    </row>
    <row r="66" spans="1:1" x14ac:dyDescent="0.25">
      <c r="A66" t="s">
        <v>72</v>
      </c>
    </row>
    <row r="67" spans="1:1" x14ac:dyDescent="0.25">
      <c r="A67" t="s">
        <v>123</v>
      </c>
    </row>
    <row r="68" spans="1:1" x14ac:dyDescent="0.25">
      <c r="A68" t="s">
        <v>124</v>
      </c>
    </row>
    <row r="69" spans="1:1" x14ac:dyDescent="0.25">
      <c r="A69" t="s">
        <v>125</v>
      </c>
    </row>
    <row r="70" spans="1:1" x14ac:dyDescent="0.25">
      <c r="A70" t="s">
        <v>112</v>
      </c>
    </row>
    <row r="71" spans="1:1" x14ac:dyDescent="0.25">
      <c r="A71" t="s">
        <v>126</v>
      </c>
    </row>
    <row r="72" spans="1:1" x14ac:dyDescent="0.25">
      <c r="A72" t="s">
        <v>127</v>
      </c>
    </row>
    <row r="73" spans="1:1" x14ac:dyDescent="0.25">
      <c r="A73" t="s">
        <v>128</v>
      </c>
    </row>
    <row r="74" spans="1:1" x14ac:dyDescent="0.25">
      <c r="A74" t="s">
        <v>129</v>
      </c>
    </row>
    <row r="75" spans="1:1" x14ac:dyDescent="0.25">
      <c r="A75" t="s">
        <v>130</v>
      </c>
    </row>
    <row r="76" spans="1:1" x14ac:dyDescent="0.25">
      <c r="A76" t="s">
        <v>131</v>
      </c>
    </row>
    <row r="77" spans="1:1" x14ac:dyDescent="0.25">
      <c r="A77" t="s">
        <v>132</v>
      </c>
    </row>
    <row r="78" spans="1:1" x14ac:dyDescent="0.25">
      <c r="A78" t="s">
        <v>133</v>
      </c>
    </row>
    <row r="79" spans="1:1" x14ac:dyDescent="0.25">
      <c r="A79" t="s">
        <v>134</v>
      </c>
    </row>
    <row r="80" spans="1:1" x14ac:dyDescent="0.25">
      <c r="A80" t="s">
        <v>135</v>
      </c>
    </row>
    <row r="81" spans="1:1" x14ac:dyDescent="0.25">
      <c r="A81" t="s">
        <v>136</v>
      </c>
    </row>
    <row r="82" spans="1:1" x14ac:dyDescent="0.25">
      <c r="A82" t="s">
        <v>137</v>
      </c>
    </row>
    <row r="83" spans="1:1" x14ac:dyDescent="0.25">
      <c r="A83" t="s">
        <v>138</v>
      </c>
    </row>
    <row r="84" spans="1:1" x14ac:dyDescent="0.25">
      <c r="A84" t="s">
        <v>139</v>
      </c>
    </row>
    <row r="85" spans="1:1" x14ac:dyDescent="0.25">
      <c r="A85" t="s">
        <v>140</v>
      </c>
    </row>
    <row r="86" spans="1:1" x14ac:dyDescent="0.25">
      <c r="A86" t="s">
        <v>141</v>
      </c>
    </row>
    <row r="87" spans="1:1" x14ac:dyDescent="0.25">
      <c r="A87" t="s">
        <v>142</v>
      </c>
    </row>
    <row r="88" spans="1:1" x14ac:dyDescent="0.25">
      <c r="A88" t="s">
        <v>72</v>
      </c>
    </row>
    <row r="89" spans="1:1" x14ac:dyDescent="0.25">
      <c r="A89" t="s">
        <v>143</v>
      </c>
    </row>
    <row r="90" spans="1:1" x14ac:dyDescent="0.25">
      <c r="A90" t="s">
        <v>144</v>
      </c>
    </row>
    <row r="91" spans="1:1" x14ac:dyDescent="0.25">
      <c r="A91" t="s">
        <v>145</v>
      </c>
    </row>
    <row r="92" spans="1:1" x14ac:dyDescent="0.25">
      <c r="A92" t="s">
        <v>146</v>
      </c>
    </row>
    <row r="93" spans="1:1" x14ac:dyDescent="0.25">
      <c r="A93" t="s">
        <v>147</v>
      </c>
    </row>
    <row r="94" spans="1:1" x14ac:dyDescent="0.25">
      <c r="A94" t="s">
        <v>148</v>
      </c>
    </row>
    <row r="95" spans="1:1" x14ac:dyDescent="0.25">
      <c r="A95" t="s">
        <v>149</v>
      </c>
    </row>
    <row r="96" spans="1:1" x14ac:dyDescent="0.25">
      <c r="A96" t="s">
        <v>150</v>
      </c>
    </row>
    <row r="97" spans="1:1" x14ac:dyDescent="0.25">
      <c r="A97" t="s">
        <v>151</v>
      </c>
    </row>
    <row r="98" spans="1:1" x14ac:dyDescent="0.25">
      <c r="A98" t="s">
        <v>152</v>
      </c>
    </row>
    <row r="99" spans="1:1" x14ac:dyDescent="0.25">
      <c r="A99" t="s">
        <v>153</v>
      </c>
    </row>
    <row r="100" spans="1:1" x14ac:dyDescent="0.25">
      <c r="A100" t="s">
        <v>72</v>
      </c>
    </row>
    <row r="101" spans="1:1" x14ac:dyDescent="0.25">
      <c r="A101" t="s">
        <v>154</v>
      </c>
    </row>
    <row r="102" spans="1:1" x14ac:dyDescent="0.25">
      <c r="A102" t="s">
        <v>155</v>
      </c>
    </row>
    <row r="103" spans="1:1" x14ac:dyDescent="0.25">
      <c r="A103" t="s">
        <v>156</v>
      </c>
    </row>
    <row r="104" spans="1:1" x14ac:dyDescent="0.25">
      <c r="A104" t="s">
        <v>157</v>
      </c>
    </row>
    <row r="105" spans="1:1" x14ac:dyDescent="0.25">
      <c r="A105" t="s">
        <v>158</v>
      </c>
    </row>
    <row r="106" spans="1:1" x14ac:dyDescent="0.25">
      <c r="A106" t="s">
        <v>159</v>
      </c>
    </row>
    <row r="107" spans="1:1" x14ac:dyDescent="0.25">
      <c r="A107" t="s">
        <v>72</v>
      </c>
    </row>
    <row r="108" spans="1:1" x14ac:dyDescent="0.25">
      <c r="A108" t="s">
        <v>160</v>
      </c>
    </row>
    <row r="109" spans="1:1" x14ac:dyDescent="0.25">
      <c r="A109" t="s">
        <v>161</v>
      </c>
    </row>
    <row r="110" spans="1:1" x14ac:dyDescent="0.25">
      <c r="A110" t="s">
        <v>162</v>
      </c>
    </row>
    <row r="111" spans="1:1" x14ac:dyDescent="0.25">
      <c r="A111" t="s">
        <v>163</v>
      </c>
    </row>
    <row r="112" spans="1:1" x14ac:dyDescent="0.25">
      <c r="A112" t="s">
        <v>164</v>
      </c>
    </row>
    <row r="113" spans="1:1" x14ac:dyDescent="0.25">
      <c r="A113" t="s">
        <v>72</v>
      </c>
    </row>
    <row r="114" spans="1:1" x14ac:dyDescent="0.25">
      <c r="A114" t="s">
        <v>165</v>
      </c>
    </row>
    <row r="115" spans="1:1" x14ac:dyDescent="0.25">
      <c r="A115" t="s">
        <v>72</v>
      </c>
    </row>
    <row r="116" spans="1:1" x14ac:dyDescent="0.25">
      <c r="A116" t="s">
        <v>72</v>
      </c>
    </row>
    <row r="117" spans="1:1" x14ac:dyDescent="0.25">
      <c r="A117" t="s">
        <v>166</v>
      </c>
    </row>
    <row r="118" spans="1:1" x14ac:dyDescent="0.25">
      <c r="A118" t="s">
        <v>112</v>
      </c>
    </row>
    <row r="119" spans="1:1" x14ac:dyDescent="0.25">
      <c r="A119" t="s">
        <v>167</v>
      </c>
    </row>
    <row r="120" spans="1:1" x14ac:dyDescent="0.25">
      <c r="A120" t="s">
        <v>168</v>
      </c>
    </row>
    <row r="121" spans="1:1" x14ac:dyDescent="0.25">
      <c r="A121" t="s">
        <v>169</v>
      </c>
    </row>
    <row r="122" spans="1:1" x14ac:dyDescent="0.25">
      <c r="A122" t="s">
        <v>116</v>
      </c>
    </row>
    <row r="123" spans="1:1" x14ac:dyDescent="0.25">
      <c r="A123" t="s">
        <v>112</v>
      </c>
    </row>
    <row r="124" spans="1:1" x14ac:dyDescent="0.25">
      <c r="A124" t="s">
        <v>170</v>
      </c>
    </row>
    <row r="125" spans="1:1" x14ac:dyDescent="0.25">
      <c r="A125" t="s">
        <v>171</v>
      </c>
    </row>
    <row r="126" spans="1:1" x14ac:dyDescent="0.25">
      <c r="A126" t="s">
        <v>172</v>
      </c>
    </row>
    <row r="127" spans="1:1" x14ac:dyDescent="0.25">
      <c r="A127" t="s">
        <v>173</v>
      </c>
    </row>
    <row r="128" spans="1:1" x14ac:dyDescent="0.25">
      <c r="A128" t="s">
        <v>174</v>
      </c>
    </row>
    <row r="129" spans="1:1" x14ac:dyDescent="0.25">
      <c r="A129" t="s">
        <v>175</v>
      </c>
    </row>
    <row r="130" spans="1:1" x14ac:dyDescent="0.25">
      <c r="A130" t="s">
        <v>176</v>
      </c>
    </row>
    <row r="131" spans="1:1" x14ac:dyDescent="0.25">
      <c r="A131" t="s">
        <v>177</v>
      </c>
    </row>
    <row r="132" spans="1:1" x14ac:dyDescent="0.25">
      <c r="A132" t="s">
        <v>178</v>
      </c>
    </row>
    <row r="133" spans="1:1" x14ac:dyDescent="0.25">
      <c r="A133" t="s">
        <v>179</v>
      </c>
    </row>
    <row r="134" spans="1:1" x14ac:dyDescent="0.25">
      <c r="A134" t="s">
        <v>180</v>
      </c>
    </row>
    <row r="135" spans="1:1" x14ac:dyDescent="0.25">
      <c r="A135" t="s">
        <v>181</v>
      </c>
    </row>
    <row r="136" spans="1:1" x14ac:dyDescent="0.25">
      <c r="A136" t="s">
        <v>182</v>
      </c>
    </row>
    <row r="137" spans="1:1" x14ac:dyDescent="0.25">
      <c r="A137" t="s">
        <v>183</v>
      </c>
    </row>
    <row r="138" spans="1:1" x14ac:dyDescent="0.25">
      <c r="A138" t="s">
        <v>72</v>
      </c>
    </row>
    <row r="139" spans="1:1" x14ac:dyDescent="0.25">
      <c r="A139" t="s">
        <v>184</v>
      </c>
    </row>
    <row r="140" spans="1:1" x14ac:dyDescent="0.25">
      <c r="A140" t="s">
        <v>72</v>
      </c>
    </row>
    <row r="141" spans="1:1" x14ac:dyDescent="0.25">
      <c r="A141" t="s">
        <v>72</v>
      </c>
    </row>
    <row r="142" spans="1:1" x14ac:dyDescent="0.25">
      <c r="A142" t="s">
        <v>185</v>
      </c>
    </row>
    <row r="143" spans="1:1" x14ac:dyDescent="0.25">
      <c r="A143" t="s">
        <v>186</v>
      </c>
    </row>
    <row r="144" spans="1:1" x14ac:dyDescent="0.25">
      <c r="A144" t="s">
        <v>187</v>
      </c>
    </row>
    <row r="145" spans="1:1" x14ac:dyDescent="0.25">
      <c r="A145" t="s">
        <v>72</v>
      </c>
    </row>
    <row r="146" spans="1:1" x14ac:dyDescent="0.25">
      <c r="A146" t="s">
        <v>72</v>
      </c>
    </row>
    <row r="147" spans="1:1" x14ac:dyDescent="0.25">
      <c r="A147" t="s">
        <v>188</v>
      </c>
    </row>
    <row r="148" spans="1:1" x14ac:dyDescent="0.25">
      <c r="A148" t="s">
        <v>189</v>
      </c>
    </row>
    <row r="149" spans="1:1" x14ac:dyDescent="0.25">
      <c r="A149" t="s">
        <v>190</v>
      </c>
    </row>
    <row r="150" spans="1:1" x14ac:dyDescent="0.25">
      <c r="A150" t="s">
        <v>191</v>
      </c>
    </row>
    <row r="151" spans="1:1" x14ac:dyDescent="0.25">
      <c r="A151" t="s">
        <v>192</v>
      </c>
    </row>
    <row r="152" spans="1:1" x14ac:dyDescent="0.25">
      <c r="A152" t="s">
        <v>193</v>
      </c>
    </row>
    <row r="153" spans="1:1" x14ac:dyDescent="0.25">
      <c r="A153" t="s">
        <v>72</v>
      </c>
    </row>
    <row r="154" spans="1:1" x14ac:dyDescent="0.25">
      <c r="A154" t="s">
        <v>72</v>
      </c>
    </row>
    <row r="155" spans="1:1" x14ac:dyDescent="0.25">
      <c r="A155" t="s">
        <v>194</v>
      </c>
    </row>
    <row r="156" spans="1:1" x14ac:dyDescent="0.25">
      <c r="A156" t="s">
        <v>112</v>
      </c>
    </row>
    <row r="157" spans="1:1" x14ac:dyDescent="0.25">
      <c r="A157" t="s">
        <v>195</v>
      </c>
    </row>
    <row r="158" spans="1:1" x14ac:dyDescent="0.25">
      <c r="A158" t="s">
        <v>196</v>
      </c>
    </row>
    <row r="159" spans="1:1" x14ac:dyDescent="0.25">
      <c r="A159" t="s">
        <v>197</v>
      </c>
    </row>
    <row r="160" spans="1:1" x14ac:dyDescent="0.25">
      <c r="A160" t="s">
        <v>198</v>
      </c>
    </row>
    <row r="161" spans="1:1" x14ac:dyDescent="0.25">
      <c r="A161" t="s">
        <v>116</v>
      </c>
    </row>
    <row r="162" spans="1:1" x14ac:dyDescent="0.25">
      <c r="A162" t="s">
        <v>112</v>
      </c>
    </row>
    <row r="163" spans="1:1" x14ac:dyDescent="0.25">
      <c r="A163" t="s">
        <v>199</v>
      </c>
    </row>
    <row r="164" spans="1:1" x14ac:dyDescent="0.25">
      <c r="A164" t="s">
        <v>200</v>
      </c>
    </row>
    <row r="165" spans="1:1" x14ac:dyDescent="0.25">
      <c r="A165" t="s">
        <v>201</v>
      </c>
    </row>
    <row r="166" spans="1:1" x14ac:dyDescent="0.25">
      <c r="A166" t="s">
        <v>202</v>
      </c>
    </row>
    <row r="167" spans="1:1" x14ac:dyDescent="0.25">
      <c r="A167" t="s">
        <v>203</v>
      </c>
    </row>
    <row r="168" spans="1:1" x14ac:dyDescent="0.25">
      <c r="A168" t="s">
        <v>204</v>
      </c>
    </row>
    <row r="169" spans="1:1" x14ac:dyDescent="0.25">
      <c r="A169" t="s">
        <v>205</v>
      </c>
    </row>
    <row r="170" spans="1:1" x14ac:dyDescent="0.25">
      <c r="A170" t="s">
        <v>206</v>
      </c>
    </row>
    <row r="171" spans="1:1" x14ac:dyDescent="0.25">
      <c r="A171" t="s">
        <v>207</v>
      </c>
    </row>
    <row r="172" spans="1:1" x14ac:dyDescent="0.25">
      <c r="A172" t="s">
        <v>208</v>
      </c>
    </row>
    <row r="173" spans="1:1" x14ac:dyDescent="0.25">
      <c r="A173" t="s">
        <v>209</v>
      </c>
    </row>
    <row r="174" spans="1:1" x14ac:dyDescent="0.25">
      <c r="A174" t="s">
        <v>210</v>
      </c>
    </row>
    <row r="175" spans="1:1" x14ac:dyDescent="0.25">
      <c r="A175" t="s">
        <v>211</v>
      </c>
    </row>
    <row r="176" spans="1:1" x14ac:dyDescent="0.25">
      <c r="A176" t="s">
        <v>212</v>
      </c>
    </row>
    <row r="177" spans="1:1" x14ac:dyDescent="0.25">
      <c r="A177" t="s">
        <v>213</v>
      </c>
    </row>
    <row r="178" spans="1:1" x14ac:dyDescent="0.25">
      <c r="A178" t="s">
        <v>214</v>
      </c>
    </row>
    <row r="179" spans="1:1" x14ac:dyDescent="0.25">
      <c r="A179" t="s">
        <v>215</v>
      </c>
    </row>
    <row r="180" spans="1:1" x14ac:dyDescent="0.25">
      <c r="A180" t="s">
        <v>216</v>
      </c>
    </row>
    <row r="181" spans="1:1" x14ac:dyDescent="0.25">
      <c r="A181" t="s">
        <v>217</v>
      </c>
    </row>
    <row r="182" spans="1:1" x14ac:dyDescent="0.25">
      <c r="A182" t="s">
        <v>218</v>
      </c>
    </row>
    <row r="183" spans="1:1" x14ac:dyDescent="0.25">
      <c r="A183" t="s">
        <v>219</v>
      </c>
    </row>
    <row r="184" spans="1:1" x14ac:dyDescent="0.25">
      <c r="A184" t="s">
        <v>220</v>
      </c>
    </row>
    <row r="185" spans="1:1" x14ac:dyDescent="0.25">
      <c r="A185" t="s">
        <v>221</v>
      </c>
    </row>
    <row r="186" spans="1:1" x14ac:dyDescent="0.25">
      <c r="A186" t="s">
        <v>222</v>
      </c>
    </row>
    <row r="187" spans="1:1" x14ac:dyDescent="0.25">
      <c r="A187" t="s">
        <v>223</v>
      </c>
    </row>
    <row r="188" spans="1:1" x14ac:dyDescent="0.25">
      <c r="A188" t="s">
        <v>224</v>
      </c>
    </row>
    <row r="189" spans="1:1" x14ac:dyDescent="0.25">
      <c r="A189" t="s">
        <v>225</v>
      </c>
    </row>
    <row r="190" spans="1:1" x14ac:dyDescent="0.25">
      <c r="A190" t="s">
        <v>226</v>
      </c>
    </row>
    <row r="191" spans="1:1" x14ac:dyDescent="0.25">
      <c r="A191" t="s">
        <v>227</v>
      </c>
    </row>
    <row r="192" spans="1:1" x14ac:dyDescent="0.25">
      <c r="A192" t="s">
        <v>228</v>
      </c>
    </row>
    <row r="193" spans="1:1" x14ac:dyDescent="0.25">
      <c r="A193" t="s">
        <v>229</v>
      </c>
    </row>
    <row r="194" spans="1:1" x14ac:dyDescent="0.25">
      <c r="A194" t="s">
        <v>178</v>
      </c>
    </row>
    <row r="195" spans="1:1" x14ac:dyDescent="0.25">
      <c r="A195" t="s">
        <v>230</v>
      </c>
    </row>
    <row r="196" spans="1:1" x14ac:dyDescent="0.25">
      <c r="A196" t="s">
        <v>72</v>
      </c>
    </row>
    <row r="197" spans="1:1" x14ac:dyDescent="0.25">
      <c r="A197" t="s">
        <v>72</v>
      </c>
    </row>
    <row r="198" spans="1:1" x14ac:dyDescent="0.25">
      <c r="A198" t="s">
        <v>231</v>
      </c>
    </row>
    <row r="199" spans="1:1" x14ac:dyDescent="0.25">
      <c r="A199" t="s">
        <v>232</v>
      </c>
    </row>
    <row r="200" spans="1:1" x14ac:dyDescent="0.25">
      <c r="A200" t="s">
        <v>233</v>
      </c>
    </row>
    <row r="201" spans="1:1" x14ac:dyDescent="0.25">
      <c r="A201" t="s">
        <v>234</v>
      </c>
    </row>
    <row r="202" spans="1:1" x14ac:dyDescent="0.25">
      <c r="A202" t="s">
        <v>72</v>
      </c>
    </row>
    <row r="203" spans="1:1" x14ac:dyDescent="0.25">
      <c r="A203" t="s">
        <v>72</v>
      </c>
    </row>
    <row r="204" spans="1:1" x14ac:dyDescent="0.25">
      <c r="A204" t="s">
        <v>235</v>
      </c>
    </row>
    <row r="205" spans="1:1" x14ac:dyDescent="0.25">
      <c r="A205" t="s">
        <v>236</v>
      </c>
    </row>
    <row r="206" spans="1:1" x14ac:dyDescent="0.25">
      <c r="A206" t="s">
        <v>237</v>
      </c>
    </row>
    <row r="207" spans="1:1" x14ac:dyDescent="0.25">
      <c r="A207" t="s">
        <v>238</v>
      </c>
    </row>
    <row r="208" spans="1:1" x14ac:dyDescent="0.25">
      <c r="A208" t="s">
        <v>239</v>
      </c>
    </row>
    <row r="209" spans="1:1" x14ac:dyDescent="0.25">
      <c r="A209" t="s">
        <v>240</v>
      </c>
    </row>
    <row r="210" spans="1:1" x14ac:dyDescent="0.25">
      <c r="A210" t="s">
        <v>241</v>
      </c>
    </row>
    <row r="211" spans="1:1" x14ac:dyDescent="0.25">
      <c r="A211" t="s">
        <v>72</v>
      </c>
    </row>
    <row r="212" spans="1:1" x14ac:dyDescent="0.25">
      <c r="A212" t="s">
        <v>72</v>
      </c>
    </row>
    <row r="213" spans="1:1" x14ac:dyDescent="0.25">
      <c r="A213" t="s">
        <v>242</v>
      </c>
    </row>
    <row r="214" spans="1:1" x14ac:dyDescent="0.25">
      <c r="A214" t="s">
        <v>112</v>
      </c>
    </row>
    <row r="215" spans="1:1" x14ac:dyDescent="0.25">
      <c r="A215" t="s">
        <v>243</v>
      </c>
    </row>
    <row r="216" spans="1:1" x14ac:dyDescent="0.25">
      <c r="A216" t="s">
        <v>244</v>
      </c>
    </row>
    <row r="217" spans="1:1" x14ac:dyDescent="0.25">
      <c r="A217" t="s">
        <v>245</v>
      </c>
    </row>
    <row r="218" spans="1:1" x14ac:dyDescent="0.25">
      <c r="A218" t="s">
        <v>246</v>
      </c>
    </row>
    <row r="219" spans="1:1" x14ac:dyDescent="0.25">
      <c r="A219" t="s">
        <v>247</v>
      </c>
    </row>
    <row r="220" spans="1:1" x14ac:dyDescent="0.25">
      <c r="A220" t="s">
        <v>248</v>
      </c>
    </row>
    <row r="221" spans="1:1" x14ac:dyDescent="0.25">
      <c r="A221" t="s">
        <v>249</v>
      </c>
    </row>
    <row r="222" spans="1:1" x14ac:dyDescent="0.25">
      <c r="A222" t="s">
        <v>250</v>
      </c>
    </row>
    <row r="223" spans="1:1" x14ac:dyDescent="0.25">
      <c r="A223" t="s">
        <v>116</v>
      </c>
    </row>
    <row r="224" spans="1:1" x14ac:dyDescent="0.25">
      <c r="A224" t="s">
        <v>112</v>
      </c>
    </row>
    <row r="225" spans="1:1" x14ac:dyDescent="0.25">
      <c r="A225" t="s">
        <v>72</v>
      </c>
    </row>
    <row r="226" spans="1:1" x14ac:dyDescent="0.25">
      <c r="A226" t="s">
        <v>251</v>
      </c>
    </row>
    <row r="227" spans="1:1" x14ac:dyDescent="0.25">
      <c r="A227" t="s">
        <v>252</v>
      </c>
    </row>
    <row r="228" spans="1:1" x14ac:dyDescent="0.25">
      <c r="A228" t="s">
        <v>253</v>
      </c>
    </row>
    <row r="229" spans="1:1" x14ac:dyDescent="0.25">
      <c r="A229" t="s">
        <v>254</v>
      </c>
    </row>
    <row r="230" spans="1:1" x14ac:dyDescent="0.25">
      <c r="A230" t="s">
        <v>255</v>
      </c>
    </row>
    <row r="231" spans="1:1" x14ac:dyDescent="0.25">
      <c r="A231" t="s">
        <v>72</v>
      </c>
    </row>
    <row r="232" spans="1:1" x14ac:dyDescent="0.25">
      <c r="A232" t="s">
        <v>72</v>
      </c>
    </row>
    <row r="233" spans="1:1" x14ac:dyDescent="0.25">
      <c r="A233" t="s">
        <v>256</v>
      </c>
    </row>
    <row r="234" spans="1:1" x14ac:dyDescent="0.25">
      <c r="A234" t="s">
        <v>257</v>
      </c>
    </row>
    <row r="235" spans="1:1" x14ac:dyDescent="0.25">
      <c r="A235" t="s">
        <v>258</v>
      </c>
    </row>
    <row r="236" spans="1:1" x14ac:dyDescent="0.25">
      <c r="A236" t="s">
        <v>259</v>
      </c>
    </row>
    <row r="237" spans="1:1" x14ac:dyDescent="0.25">
      <c r="A237" t="s">
        <v>260</v>
      </c>
    </row>
    <row r="238" spans="1:1" x14ac:dyDescent="0.25">
      <c r="A238" t="s">
        <v>72</v>
      </c>
    </row>
    <row r="239" spans="1:1" x14ac:dyDescent="0.25">
      <c r="A239" t="s">
        <v>72</v>
      </c>
    </row>
    <row r="240" spans="1:1" x14ac:dyDescent="0.25">
      <c r="A240" t="s">
        <v>261</v>
      </c>
    </row>
    <row r="241" spans="1:1" x14ac:dyDescent="0.25">
      <c r="A241" t="s">
        <v>112</v>
      </c>
    </row>
    <row r="242" spans="1:1" x14ac:dyDescent="0.25">
      <c r="A242" t="s">
        <v>262</v>
      </c>
    </row>
    <row r="243" spans="1:1" x14ac:dyDescent="0.25">
      <c r="A243" t="s">
        <v>263</v>
      </c>
    </row>
    <row r="244" spans="1:1" x14ac:dyDescent="0.25">
      <c r="A244" t="s">
        <v>264</v>
      </c>
    </row>
    <row r="245" spans="1:1" x14ac:dyDescent="0.25">
      <c r="A245" t="s">
        <v>265</v>
      </c>
    </row>
    <row r="246" spans="1:1" x14ac:dyDescent="0.25">
      <c r="A246" t="s">
        <v>266</v>
      </c>
    </row>
    <row r="247" spans="1:1" x14ac:dyDescent="0.25">
      <c r="A247" t="s">
        <v>267</v>
      </c>
    </row>
    <row r="248" spans="1:1" x14ac:dyDescent="0.25">
      <c r="A248" t="s">
        <v>268</v>
      </c>
    </row>
    <row r="249" spans="1:1" x14ac:dyDescent="0.25">
      <c r="A249" t="s">
        <v>198</v>
      </c>
    </row>
    <row r="250" spans="1:1" x14ac:dyDescent="0.25">
      <c r="A250" t="s">
        <v>269</v>
      </c>
    </row>
    <row r="251" spans="1:1" x14ac:dyDescent="0.25">
      <c r="A251" t="s">
        <v>116</v>
      </c>
    </row>
    <row r="252" spans="1:1" x14ac:dyDescent="0.25">
      <c r="A252" t="s">
        <v>112</v>
      </c>
    </row>
    <row r="253" spans="1:1" x14ac:dyDescent="0.25">
      <c r="A253" t="s">
        <v>270</v>
      </c>
    </row>
    <row r="254" spans="1:1" x14ac:dyDescent="0.25">
      <c r="A254" t="s">
        <v>271</v>
      </c>
    </row>
    <row r="255" spans="1:1" x14ac:dyDescent="0.25">
      <c r="A255" t="s">
        <v>272</v>
      </c>
    </row>
    <row r="256" spans="1:1" x14ac:dyDescent="0.25">
      <c r="A256" t="s">
        <v>273</v>
      </c>
    </row>
    <row r="257" spans="1:1" x14ac:dyDescent="0.25">
      <c r="A257" t="s">
        <v>274</v>
      </c>
    </row>
    <row r="258" spans="1:1" x14ac:dyDescent="0.25">
      <c r="A258" t="s">
        <v>275</v>
      </c>
    </row>
    <row r="259" spans="1:1" x14ac:dyDescent="0.25">
      <c r="A259" t="s">
        <v>276</v>
      </c>
    </row>
    <row r="260" spans="1:1" x14ac:dyDescent="0.25">
      <c r="A260" t="s">
        <v>277</v>
      </c>
    </row>
    <row r="261" spans="1:1" x14ac:dyDescent="0.25">
      <c r="A261" t="s">
        <v>278</v>
      </c>
    </row>
    <row r="262" spans="1:1" x14ac:dyDescent="0.25">
      <c r="A262" t="s">
        <v>279</v>
      </c>
    </row>
    <row r="263" spans="1:1" x14ac:dyDescent="0.25">
      <c r="A263" t="s">
        <v>280</v>
      </c>
    </row>
    <row r="264" spans="1:1" x14ac:dyDescent="0.25">
      <c r="A264" t="s">
        <v>281</v>
      </c>
    </row>
    <row r="265" spans="1:1" x14ac:dyDescent="0.25">
      <c r="A265" t="s">
        <v>282</v>
      </c>
    </row>
    <row r="266" spans="1:1" x14ac:dyDescent="0.25">
      <c r="A266" t="s">
        <v>283</v>
      </c>
    </row>
    <row r="267" spans="1:1" x14ac:dyDescent="0.25">
      <c r="A267" t="s">
        <v>284</v>
      </c>
    </row>
    <row r="268" spans="1:1" x14ac:dyDescent="0.25">
      <c r="A268" t="s">
        <v>285</v>
      </c>
    </row>
    <row r="269" spans="1:1" x14ac:dyDescent="0.25">
      <c r="A269" t="s">
        <v>286</v>
      </c>
    </row>
    <row r="270" spans="1:1" x14ac:dyDescent="0.25">
      <c r="A270" t="s">
        <v>287</v>
      </c>
    </row>
    <row r="271" spans="1:1" x14ac:dyDescent="0.25">
      <c r="A271" t="s">
        <v>288</v>
      </c>
    </row>
    <row r="272" spans="1:1" x14ac:dyDescent="0.25">
      <c r="A272" t="s">
        <v>289</v>
      </c>
    </row>
    <row r="273" spans="1:1" x14ac:dyDescent="0.25">
      <c r="A273" t="s">
        <v>290</v>
      </c>
    </row>
    <row r="274" spans="1:1" x14ac:dyDescent="0.25">
      <c r="A274" t="s">
        <v>291</v>
      </c>
    </row>
    <row r="275" spans="1:1" x14ac:dyDescent="0.25">
      <c r="A275" t="s">
        <v>292</v>
      </c>
    </row>
    <row r="276" spans="1:1" x14ac:dyDescent="0.25">
      <c r="A276" t="s">
        <v>72</v>
      </c>
    </row>
    <row r="277" spans="1:1" x14ac:dyDescent="0.25">
      <c r="A277" t="s">
        <v>72</v>
      </c>
    </row>
    <row r="278" spans="1:1" x14ac:dyDescent="0.25">
      <c r="A278" t="s">
        <v>293</v>
      </c>
    </row>
    <row r="279" spans="1:1" x14ac:dyDescent="0.25">
      <c r="A279" t="s">
        <v>294</v>
      </c>
    </row>
    <row r="280" spans="1:1" x14ac:dyDescent="0.25">
      <c r="A280" t="s">
        <v>72</v>
      </c>
    </row>
    <row r="281" spans="1:1" x14ac:dyDescent="0.25">
      <c r="A281" t="s">
        <v>295</v>
      </c>
    </row>
    <row r="282" spans="1:1" x14ac:dyDescent="0.25">
      <c r="A282" t="s">
        <v>296</v>
      </c>
    </row>
    <row r="283" spans="1:1" x14ac:dyDescent="0.25">
      <c r="A283" t="s">
        <v>297</v>
      </c>
    </row>
    <row r="284" spans="1:1" x14ac:dyDescent="0.25">
      <c r="A284" t="s">
        <v>298</v>
      </c>
    </row>
    <row r="285" spans="1:1" x14ac:dyDescent="0.25">
      <c r="A285" t="s">
        <v>296</v>
      </c>
    </row>
    <row r="286" spans="1:1" x14ac:dyDescent="0.25">
      <c r="A286" t="s">
        <v>299</v>
      </c>
    </row>
    <row r="287" spans="1:1" x14ac:dyDescent="0.25">
      <c r="A287" t="s">
        <v>300</v>
      </c>
    </row>
    <row r="288" spans="1:1" x14ac:dyDescent="0.25">
      <c r="A288" t="s">
        <v>301</v>
      </c>
    </row>
    <row r="289" spans="1:1" x14ac:dyDescent="0.25">
      <c r="A289" t="s">
        <v>302</v>
      </c>
    </row>
    <row r="290" spans="1:1" x14ac:dyDescent="0.25">
      <c r="A290" t="s">
        <v>72</v>
      </c>
    </row>
    <row r="291" spans="1:1" x14ac:dyDescent="0.25">
      <c r="A291" t="s">
        <v>303</v>
      </c>
    </row>
    <row r="292" spans="1:1" x14ac:dyDescent="0.25">
      <c r="A292" t="s">
        <v>304</v>
      </c>
    </row>
    <row r="293" spans="1:1" x14ac:dyDescent="0.25">
      <c r="A293" t="s">
        <v>305</v>
      </c>
    </row>
    <row r="294" spans="1:1" x14ac:dyDescent="0.25">
      <c r="A294" t="s">
        <v>72</v>
      </c>
    </row>
    <row r="295" spans="1:1" x14ac:dyDescent="0.25">
      <c r="A295" t="s">
        <v>306</v>
      </c>
    </row>
    <row r="296" spans="1:1" x14ac:dyDescent="0.25">
      <c r="A296" t="s">
        <v>72</v>
      </c>
    </row>
    <row r="297" spans="1:1" x14ac:dyDescent="0.25">
      <c r="A297" t="s">
        <v>307</v>
      </c>
    </row>
    <row r="298" spans="1:1" x14ac:dyDescent="0.25">
      <c r="A298" t="s">
        <v>308</v>
      </c>
    </row>
    <row r="299" spans="1:1" x14ac:dyDescent="0.25">
      <c r="A299" t="s">
        <v>72</v>
      </c>
    </row>
    <row r="300" spans="1:1" x14ac:dyDescent="0.25">
      <c r="A300" t="s">
        <v>309</v>
      </c>
    </row>
    <row r="301" spans="1:1" x14ac:dyDescent="0.25">
      <c r="A301" t="s">
        <v>72</v>
      </c>
    </row>
    <row r="302" spans="1:1" x14ac:dyDescent="0.25">
      <c r="A302" t="s">
        <v>310</v>
      </c>
    </row>
    <row r="303" spans="1:1" x14ac:dyDescent="0.25">
      <c r="A303" t="s">
        <v>311</v>
      </c>
    </row>
    <row r="304" spans="1:1" x14ac:dyDescent="0.25">
      <c r="A304" t="s">
        <v>72</v>
      </c>
    </row>
    <row r="305" spans="1:1" x14ac:dyDescent="0.25">
      <c r="A305" t="s">
        <v>312</v>
      </c>
    </row>
    <row r="306" spans="1:1" x14ac:dyDescent="0.25">
      <c r="A306" t="s">
        <v>313</v>
      </c>
    </row>
    <row r="307" spans="1:1" x14ac:dyDescent="0.25">
      <c r="A307" t="s">
        <v>72</v>
      </c>
    </row>
    <row r="308" spans="1:1" x14ac:dyDescent="0.25">
      <c r="A308" t="s">
        <v>314</v>
      </c>
    </row>
    <row r="309" spans="1:1" x14ac:dyDescent="0.25">
      <c r="A309" t="s">
        <v>315</v>
      </c>
    </row>
    <row r="310" spans="1:1" x14ac:dyDescent="0.25">
      <c r="A310" t="s">
        <v>316</v>
      </c>
    </row>
    <row r="311" spans="1:1" x14ac:dyDescent="0.25">
      <c r="A311" t="s">
        <v>317</v>
      </c>
    </row>
    <row r="312" spans="1:1" x14ac:dyDescent="0.25">
      <c r="A312" t="s">
        <v>318</v>
      </c>
    </row>
    <row r="313" spans="1:1" x14ac:dyDescent="0.25">
      <c r="A313" t="s">
        <v>319</v>
      </c>
    </row>
    <row r="314" spans="1:1" x14ac:dyDescent="0.25">
      <c r="A314" t="s">
        <v>320</v>
      </c>
    </row>
    <row r="315" spans="1:1" x14ac:dyDescent="0.25">
      <c r="A315" t="s">
        <v>321</v>
      </c>
    </row>
    <row r="316" spans="1:1" x14ac:dyDescent="0.25">
      <c r="A316" t="s">
        <v>322</v>
      </c>
    </row>
    <row r="317" spans="1:1" x14ac:dyDescent="0.25">
      <c r="A317" t="s">
        <v>323</v>
      </c>
    </row>
    <row r="318" spans="1:1" x14ac:dyDescent="0.25">
      <c r="A318" t="s">
        <v>324</v>
      </c>
    </row>
    <row r="319" spans="1:1" x14ac:dyDescent="0.25">
      <c r="A319" t="s">
        <v>325</v>
      </c>
    </row>
    <row r="320" spans="1:1" x14ac:dyDescent="0.25">
      <c r="A320" t="s">
        <v>326</v>
      </c>
    </row>
    <row r="321" spans="1:1" x14ac:dyDescent="0.25">
      <c r="A321" t="s">
        <v>327</v>
      </c>
    </row>
    <row r="322" spans="1:1" x14ac:dyDescent="0.25">
      <c r="A322" t="s">
        <v>328</v>
      </c>
    </row>
    <row r="323" spans="1:1" x14ac:dyDescent="0.25">
      <c r="A323" t="s">
        <v>329</v>
      </c>
    </row>
    <row r="324" spans="1:1" x14ac:dyDescent="0.25">
      <c r="A324" t="s">
        <v>330</v>
      </c>
    </row>
    <row r="325" spans="1:1" x14ac:dyDescent="0.25">
      <c r="A325" t="s">
        <v>331</v>
      </c>
    </row>
    <row r="326" spans="1:1" x14ac:dyDescent="0.25">
      <c r="A326" t="s">
        <v>332</v>
      </c>
    </row>
    <row r="327" spans="1:1" x14ac:dyDescent="0.25">
      <c r="A327" t="s">
        <v>333</v>
      </c>
    </row>
    <row r="328" spans="1:1" x14ac:dyDescent="0.25">
      <c r="A328" t="s">
        <v>334</v>
      </c>
    </row>
    <row r="329" spans="1:1" x14ac:dyDescent="0.25">
      <c r="A329" t="s">
        <v>335</v>
      </c>
    </row>
    <row r="330" spans="1:1" x14ac:dyDescent="0.25">
      <c r="A330" t="s">
        <v>336</v>
      </c>
    </row>
    <row r="331" spans="1:1" x14ac:dyDescent="0.25">
      <c r="A331" t="s">
        <v>72</v>
      </c>
    </row>
    <row r="332" spans="1:1" x14ac:dyDescent="0.25">
      <c r="A332" t="s">
        <v>337</v>
      </c>
    </row>
    <row r="333" spans="1:1" x14ac:dyDescent="0.25">
      <c r="A333" t="s">
        <v>338</v>
      </c>
    </row>
    <row r="334" spans="1:1" x14ac:dyDescent="0.25">
      <c r="A334" t="s">
        <v>72</v>
      </c>
    </row>
    <row r="335" spans="1:1" x14ac:dyDescent="0.25">
      <c r="A335" t="s">
        <v>339</v>
      </c>
    </row>
    <row r="336" spans="1:1" x14ac:dyDescent="0.25">
      <c r="A336" t="s">
        <v>340</v>
      </c>
    </row>
    <row r="337" spans="1:1" x14ac:dyDescent="0.25">
      <c r="A337" t="s">
        <v>341</v>
      </c>
    </row>
    <row r="338" spans="1:1" x14ac:dyDescent="0.25">
      <c r="A338" t="s">
        <v>342</v>
      </c>
    </row>
    <row r="339" spans="1:1" x14ac:dyDescent="0.25">
      <c r="A339" t="s">
        <v>343</v>
      </c>
    </row>
    <row r="340" spans="1:1" x14ac:dyDescent="0.25">
      <c r="A340" t="s">
        <v>344</v>
      </c>
    </row>
    <row r="341" spans="1:1" x14ac:dyDescent="0.25">
      <c r="A341" t="s">
        <v>345</v>
      </c>
    </row>
    <row r="342" spans="1:1" x14ac:dyDescent="0.25">
      <c r="A342" t="s">
        <v>346</v>
      </c>
    </row>
    <row r="343" spans="1:1" x14ac:dyDescent="0.25">
      <c r="A343" t="s">
        <v>347</v>
      </c>
    </row>
    <row r="344" spans="1:1" x14ac:dyDescent="0.25">
      <c r="A344" t="s">
        <v>348</v>
      </c>
    </row>
    <row r="345" spans="1:1" x14ac:dyDescent="0.25">
      <c r="A345" t="s">
        <v>349</v>
      </c>
    </row>
    <row r="346" spans="1:1" x14ac:dyDescent="0.25">
      <c r="A346" t="s">
        <v>350</v>
      </c>
    </row>
    <row r="347" spans="1:1" x14ac:dyDescent="0.25">
      <c r="A347" t="s">
        <v>351</v>
      </c>
    </row>
    <row r="348" spans="1:1" x14ac:dyDescent="0.25">
      <c r="A348" t="s">
        <v>352</v>
      </c>
    </row>
    <row r="349" spans="1:1" x14ac:dyDescent="0.25">
      <c r="A349" t="s">
        <v>353</v>
      </c>
    </row>
    <row r="350" spans="1:1" x14ac:dyDescent="0.25">
      <c r="A350" t="s">
        <v>72</v>
      </c>
    </row>
    <row r="351" spans="1:1" x14ac:dyDescent="0.25">
      <c r="A351" t="s">
        <v>354</v>
      </c>
    </row>
    <row r="352" spans="1:1" x14ac:dyDescent="0.25">
      <c r="A352" t="s">
        <v>355</v>
      </c>
    </row>
    <row r="353" spans="1:1" x14ac:dyDescent="0.25">
      <c r="A353" t="s">
        <v>356</v>
      </c>
    </row>
    <row r="354" spans="1:1" x14ac:dyDescent="0.25">
      <c r="A354" t="s">
        <v>357</v>
      </c>
    </row>
    <row r="355" spans="1:1" x14ac:dyDescent="0.25">
      <c r="A355" t="s">
        <v>358</v>
      </c>
    </row>
    <row r="356" spans="1:1" x14ac:dyDescent="0.25">
      <c r="A356" t="s">
        <v>359</v>
      </c>
    </row>
    <row r="357" spans="1:1" x14ac:dyDescent="0.25">
      <c r="A357" t="s">
        <v>360</v>
      </c>
    </row>
    <row r="358" spans="1:1" x14ac:dyDescent="0.25">
      <c r="A358" t="s">
        <v>361</v>
      </c>
    </row>
    <row r="359" spans="1:1" x14ac:dyDescent="0.25">
      <c r="A359" t="s">
        <v>362</v>
      </c>
    </row>
    <row r="360" spans="1:1" x14ac:dyDescent="0.25">
      <c r="A360" t="s">
        <v>363</v>
      </c>
    </row>
    <row r="361" spans="1:1" x14ac:dyDescent="0.25">
      <c r="A361" t="s">
        <v>72</v>
      </c>
    </row>
    <row r="362" spans="1:1" x14ac:dyDescent="0.25">
      <c r="A362" t="s">
        <v>364</v>
      </c>
    </row>
    <row r="363" spans="1:1" x14ac:dyDescent="0.25">
      <c r="A363" t="s">
        <v>365</v>
      </c>
    </row>
    <row r="364" spans="1:1" x14ac:dyDescent="0.25">
      <c r="A364" t="s">
        <v>362</v>
      </c>
    </row>
    <row r="365" spans="1:1" x14ac:dyDescent="0.25">
      <c r="A365" t="s">
        <v>366</v>
      </c>
    </row>
    <row r="366" spans="1:1" x14ac:dyDescent="0.25">
      <c r="A366" t="s">
        <v>72</v>
      </c>
    </row>
    <row r="367" spans="1:1" x14ac:dyDescent="0.25">
      <c r="A367" t="s">
        <v>367</v>
      </c>
    </row>
    <row r="368" spans="1:1" x14ac:dyDescent="0.25">
      <c r="A368" t="s">
        <v>368</v>
      </c>
    </row>
    <row r="369" spans="1:1" x14ac:dyDescent="0.25">
      <c r="A369" t="s">
        <v>369</v>
      </c>
    </row>
    <row r="370" spans="1:1" x14ac:dyDescent="0.25">
      <c r="A370" t="s">
        <v>370</v>
      </c>
    </row>
    <row r="371" spans="1:1" x14ac:dyDescent="0.25">
      <c r="A371" t="s">
        <v>371</v>
      </c>
    </row>
    <row r="372" spans="1:1" x14ac:dyDescent="0.25">
      <c r="A372" t="s">
        <v>369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369</v>
      </c>
    </row>
    <row r="378" spans="1:1" x14ac:dyDescent="0.25">
      <c r="A378" t="s">
        <v>376</v>
      </c>
    </row>
    <row r="379" spans="1:1" x14ac:dyDescent="0.25">
      <c r="A379" t="s">
        <v>377</v>
      </c>
    </row>
    <row r="380" spans="1:1" x14ac:dyDescent="0.25">
      <c r="A380" t="s">
        <v>369</v>
      </c>
    </row>
    <row r="381" spans="1:1" x14ac:dyDescent="0.25">
      <c r="A381" t="s">
        <v>362</v>
      </c>
    </row>
    <row r="382" spans="1:1" x14ac:dyDescent="0.25">
      <c r="A382" t="s">
        <v>378</v>
      </c>
    </row>
    <row r="383" spans="1:1" x14ac:dyDescent="0.25">
      <c r="A383" t="s">
        <v>72</v>
      </c>
    </row>
    <row r="384" spans="1:1" x14ac:dyDescent="0.25">
      <c r="A384" t="s">
        <v>379</v>
      </c>
    </row>
    <row r="385" spans="1:1" x14ac:dyDescent="0.25">
      <c r="A385" t="s">
        <v>380</v>
      </c>
    </row>
    <row r="386" spans="1:1" x14ac:dyDescent="0.25">
      <c r="A386" t="s">
        <v>381</v>
      </c>
    </row>
    <row r="387" spans="1:1" x14ac:dyDescent="0.25">
      <c r="A387" t="s">
        <v>72</v>
      </c>
    </row>
    <row r="388" spans="1:1" x14ac:dyDescent="0.25">
      <c r="A388" t="s">
        <v>382</v>
      </c>
    </row>
    <row r="389" spans="1:1" x14ac:dyDescent="0.25">
      <c r="A389" t="s">
        <v>383</v>
      </c>
    </row>
    <row r="390" spans="1:1" x14ac:dyDescent="0.25">
      <c r="A390" t="s">
        <v>384</v>
      </c>
    </row>
    <row r="391" spans="1:1" x14ac:dyDescent="0.25">
      <c r="A391" t="s">
        <v>385</v>
      </c>
    </row>
    <row r="392" spans="1:1" x14ac:dyDescent="0.25">
      <c r="A392" t="s">
        <v>386</v>
      </c>
    </row>
    <row r="393" spans="1:1" x14ac:dyDescent="0.25">
      <c r="A393" t="s">
        <v>387</v>
      </c>
    </row>
    <row r="394" spans="1:1" x14ac:dyDescent="0.25">
      <c r="A394" t="s">
        <v>388</v>
      </c>
    </row>
    <row r="395" spans="1:1" x14ac:dyDescent="0.25">
      <c r="A395" t="s">
        <v>389</v>
      </c>
    </row>
    <row r="396" spans="1:1" x14ac:dyDescent="0.25">
      <c r="A396" t="s">
        <v>390</v>
      </c>
    </row>
    <row r="397" spans="1:1" x14ac:dyDescent="0.25">
      <c r="A397" t="s">
        <v>391</v>
      </c>
    </row>
    <row r="398" spans="1:1" x14ac:dyDescent="0.25">
      <c r="A398" t="s">
        <v>72</v>
      </c>
    </row>
    <row r="399" spans="1:1" x14ac:dyDescent="0.25">
      <c r="A399" t="s">
        <v>392</v>
      </c>
    </row>
    <row r="400" spans="1:1" x14ac:dyDescent="0.25">
      <c r="A400" t="s">
        <v>393</v>
      </c>
    </row>
    <row r="401" spans="1:1" x14ac:dyDescent="0.25">
      <c r="A401" t="s">
        <v>394</v>
      </c>
    </row>
    <row r="402" spans="1:1" x14ac:dyDescent="0.25">
      <c r="A402" t="s">
        <v>395</v>
      </c>
    </row>
    <row r="403" spans="1:1" x14ac:dyDescent="0.25">
      <c r="A403" t="s">
        <v>396</v>
      </c>
    </row>
    <row r="404" spans="1:1" x14ac:dyDescent="0.25">
      <c r="A404" t="s">
        <v>397</v>
      </c>
    </row>
    <row r="405" spans="1:1" x14ac:dyDescent="0.25">
      <c r="A405" t="s">
        <v>398</v>
      </c>
    </row>
    <row r="406" spans="1:1" x14ac:dyDescent="0.25">
      <c r="A406" t="s">
        <v>399</v>
      </c>
    </row>
    <row r="407" spans="1:1" x14ac:dyDescent="0.25">
      <c r="A407" t="s">
        <v>400</v>
      </c>
    </row>
    <row r="408" spans="1:1" x14ac:dyDescent="0.25">
      <c r="A408" t="s">
        <v>401</v>
      </c>
    </row>
    <row r="409" spans="1:1" x14ac:dyDescent="0.25">
      <c r="A409" t="s">
        <v>402</v>
      </c>
    </row>
    <row r="410" spans="1:1" x14ac:dyDescent="0.25">
      <c r="A410" t="s">
        <v>403</v>
      </c>
    </row>
    <row r="411" spans="1:1" x14ac:dyDescent="0.25">
      <c r="A411" t="s">
        <v>404</v>
      </c>
    </row>
    <row r="412" spans="1:1" x14ac:dyDescent="0.25">
      <c r="A412" t="s">
        <v>405</v>
      </c>
    </row>
    <row r="413" spans="1:1" x14ac:dyDescent="0.25">
      <c r="A413" t="s">
        <v>406</v>
      </c>
    </row>
    <row r="414" spans="1:1" x14ac:dyDescent="0.25">
      <c r="A414" t="s">
        <v>407</v>
      </c>
    </row>
    <row r="415" spans="1:1" x14ac:dyDescent="0.25">
      <c r="A415" t="s">
        <v>408</v>
      </c>
    </row>
    <row r="416" spans="1:1" x14ac:dyDescent="0.25">
      <c r="A416" t="s">
        <v>409</v>
      </c>
    </row>
    <row r="417" spans="1:1" x14ac:dyDescent="0.25">
      <c r="A417" t="s">
        <v>410</v>
      </c>
    </row>
    <row r="418" spans="1:1" x14ac:dyDescent="0.25">
      <c r="A418" t="s">
        <v>411</v>
      </c>
    </row>
    <row r="419" spans="1:1" x14ac:dyDescent="0.25">
      <c r="A419" t="s">
        <v>412</v>
      </c>
    </row>
    <row r="420" spans="1:1" x14ac:dyDescent="0.25">
      <c r="A420" t="s">
        <v>72</v>
      </c>
    </row>
    <row r="421" spans="1:1" x14ac:dyDescent="0.25">
      <c r="A421" t="s">
        <v>413</v>
      </c>
    </row>
    <row r="422" spans="1:1" x14ac:dyDescent="0.25">
      <c r="A422" t="s">
        <v>414</v>
      </c>
    </row>
    <row r="423" spans="1:1" x14ac:dyDescent="0.25">
      <c r="A423" t="s">
        <v>415</v>
      </c>
    </row>
    <row r="424" spans="1:1" x14ac:dyDescent="0.25">
      <c r="A424" t="s">
        <v>352</v>
      </c>
    </row>
    <row r="425" spans="1:1" x14ac:dyDescent="0.25">
      <c r="A425" t="s">
        <v>72</v>
      </c>
    </row>
    <row r="426" spans="1:1" x14ac:dyDescent="0.25">
      <c r="A426" t="s">
        <v>416</v>
      </c>
    </row>
    <row r="427" spans="1:1" x14ac:dyDescent="0.25">
      <c r="A427" t="s">
        <v>417</v>
      </c>
    </row>
    <row r="428" spans="1:1" x14ac:dyDescent="0.25">
      <c r="A428" t="s">
        <v>418</v>
      </c>
    </row>
    <row r="429" spans="1:1" x14ac:dyDescent="0.25">
      <c r="A429" t="s">
        <v>419</v>
      </c>
    </row>
    <row r="430" spans="1:1" x14ac:dyDescent="0.25">
      <c r="A430" t="s">
        <v>420</v>
      </c>
    </row>
    <row r="431" spans="1:1" x14ac:dyDescent="0.25">
      <c r="A431" t="s">
        <v>421</v>
      </c>
    </row>
    <row r="432" spans="1:1" x14ac:dyDescent="0.25">
      <c r="A432" t="s">
        <v>422</v>
      </c>
    </row>
    <row r="433" spans="1:1" x14ac:dyDescent="0.25">
      <c r="A433" t="s">
        <v>423</v>
      </c>
    </row>
    <row r="434" spans="1:1" x14ac:dyDescent="0.25">
      <c r="A434" t="s">
        <v>424</v>
      </c>
    </row>
    <row r="435" spans="1:1" x14ac:dyDescent="0.25">
      <c r="A435" t="s">
        <v>72</v>
      </c>
    </row>
    <row r="436" spans="1:1" x14ac:dyDescent="0.25">
      <c r="A436" t="s">
        <v>425</v>
      </c>
    </row>
    <row r="437" spans="1:1" x14ac:dyDescent="0.25">
      <c r="A437" t="s">
        <v>426</v>
      </c>
    </row>
    <row r="438" spans="1:1" x14ac:dyDescent="0.25">
      <c r="A438" t="s">
        <v>298</v>
      </c>
    </row>
    <row r="439" spans="1:1" x14ac:dyDescent="0.25">
      <c r="A439" t="s">
        <v>417</v>
      </c>
    </row>
    <row r="440" spans="1:1" x14ac:dyDescent="0.25">
      <c r="A440" t="s">
        <v>340</v>
      </c>
    </row>
    <row r="441" spans="1:1" x14ac:dyDescent="0.25">
      <c r="A441" t="s">
        <v>427</v>
      </c>
    </row>
    <row r="442" spans="1:1" x14ac:dyDescent="0.25">
      <c r="A442" t="s">
        <v>428</v>
      </c>
    </row>
    <row r="443" spans="1:1" x14ac:dyDescent="0.25">
      <c r="A443" t="s">
        <v>429</v>
      </c>
    </row>
    <row r="444" spans="1:1" x14ac:dyDescent="0.25">
      <c r="A444" t="s">
        <v>430</v>
      </c>
    </row>
    <row r="445" spans="1:1" x14ac:dyDescent="0.25">
      <c r="A445" t="s">
        <v>362</v>
      </c>
    </row>
    <row r="446" spans="1:1" x14ac:dyDescent="0.25">
      <c r="A446" t="s">
        <v>431</v>
      </c>
    </row>
    <row r="447" spans="1:1" x14ac:dyDescent="0.25">
      <c r="A447" t="s">
        <v>72</v>
      </c>
    </row>
    <row r="448" spans="1:1" x14ac:dyDescent="0.25">
      <c r="A448" t="s">
        <v>432</v>
      </c>
    </row>
    <row r="449" spans="1:1" x14ac:dyDescent="0.25">
      <c r="A449" t="s">
        <v>433</v>
      </c>
    </row>
    <row r="450" spans="1:1" x14ac:dyDescent="0.25">
      <c r="A450" t="s">
        <v>434</v>
      </c>
    </row>
    <row r="451" spans="1:1" x14ac:dyDescent="0.25">
      <c r="A451" t="s">
        <v>435</v>
      </c>
    </row>
    <row r="452" spans="1:1" x14ac:dyDescent="0.25">
      <c r="A452" t="s">
        <v>436</v>
      </c>
    </row>
    <row r="453" spans="1:1" x14ac:dyDescent="0.25">
      <c r="A453" t="s">
        <v>437</v>
      </c>
    </row>
    <row r="454" spans="1:1" x14ac:dyDescent="0.25">
      <c r="A454" t="s">
        <v>438</v>
      </c>
    </row>
    <row r="455" spans="1:1" x14ac:dyDescent="0.25">
      <c r="A455" t="s">
        <v>439</v>
      </c>
    </row>
    <row r="456" spans="1:1" x14ac:dyDescent="0.25">
      <c r="A456" t="s">
        <v>440</v>
      </c>
    </row>
    <row r="457" spans="1:1" x14ac:dyDescent="0.25">
      <c r="A457" t="s">
        <v>441</v>
      </c>
    </row>
    <row r="458" spans="1:1" x14ac:dyDescent="0.25">
      <c r="A458" t="s">
        <v>442</v>
      </c>
    </row>
    <row r="459" spans="1:1" x14ac:dyDescent="0.25">
      <c r="A459" t="s">
        <v>443</v>
      </c>
    </row>
    <row r="460" spans="1:1" x14ac:dyDescent="0.25">
      <c r="A460" t="s">
        <v>444</v>
      </c>
    </row>
    <row r="461" spans="1:1" x14ac:dyDescent="0.25">
      <c r="A461" t="s">
        <v>72</v>
      </c>
    </row>
    <row r="462" spans="1:1" x14ac:dyDescent="0.25">
      <c r="A462" t="s">
        <v>445</v>
      </c>
    </row>
    <row r="463" spans="1:1" x14ac:dyDescent="0.25">
      <c r="A463" t="s">
        <v>446</v>
      </c>
    </row>
    <row r="464" spans="1:1" x14ac:dyDescent="0.25">
      <c r="A464" t="s">
        <v>447</v>
      </c>
    </row>
    <row r="465" spans="1:1" x14ac:dyDescent="0.25">
      <c r="A465" t="s">
        <v>448</v>
      </c>
    </row>
    <row r="466" spans="1:1" x14ac:dyDescent="0.25">
      <c r="A466" t="s">
        <v>72</v>
      </c>
    </row>
    <row r="467" spans="1:1" x14ac:dyDescent="0.25">
      <c r="A467" t="s">
        <v>449</v>
      </c>
    </row>
    <row r="468" spans="1:1" x14ac:dyDescent="0.25">
      <c r="A468" t="s">
        <v>450</v>
      </c>
    </row>
    <row r="469" spans="1:1" x14ac:dyDescent="0.25">
      <c r="A469" t="s">
        <v>451</v>
      </c>
    </row>
    <row r="470" spans="1:1" x14ac:dyDescent="0.25">
      <c r="A470" t="s">
        <v>72</v>
      </c>
    </row>
    <row r="471" spans="1:1" x14ac:dyDescent="0.25">
      <c r="A471" t="s">
        <v>399</v>
      </c>
    </row>
    <row r="472" spans="1:1" x14ac:dyDescent="0.25">
      <c r="A472" t="s">
        <v>452</v>
      </c>
    </row>
    <row r="473" spans="1:1" x14ac:dyDescent="0.25">
      <c r="A473" t="s">
        <v>401</v>
      </c>
    </row>
    <row r="474" spans="1:1" x14ac:dyDescent="0.25">
      <c r="A474" t="s">
        <v>453</v>
      </c>
    </row>
    <row r="475" spans="1:1" x14ac:dyDescent="0.25">
      <c r="A475" t="s">
        <v>454</v>
      </c>
    </row>
    <row r="476" spans="1:1" x14ac:dyDescent="0.25">
      <c r="A476" t="s">
        <v>455</v>
      </c>
    </row>
    <row r="477" spans="1:1" x14ac:dyDescent="0.25">
      <c r="A477" t="s">
        <v>456</v>
      </c>
    </row>
    <row r="478" spans="1:1" x14ac:dyDescent="0.25">
      <c r="A478" t="s">
        <v>457</v>
      </c>
    </row>
    <row r="479" spans="1:1" x14ac:dyDescent="0.25">
      <c r="A479" t="s">
        <v>458</v>
      </c>
    </row>
    <row r="480" spans="1:1" x14ac:dyDescent="0.25">
      <c r="A480" t="s">
        <v>459</v>
      </c>
    </row>
    <row r="481" spans="1:1" x14ac:dyDescent="0.25">
      <c r="A481" t="s">
        <v>460</v>
      </c>
    </row>
    <row r="482" spans="1:1" x14ac:dyDescent="0.25">
      <c r="A482" t="s">
        <v>461</v>
      </c>
    </row>
    <row r="483" spans="1:1" x14ac:dyDescent="0.25">
      <c r="A483" t="s">
        <v>462</v>
      </c>
    </row>
    <row r="484" spans="1:1" x14ac:dyDescent="0.25">
      <c r="A484" t="s">
        <v>346</v>
      </c>
    </row>
    <row r="485" spans="1:1" x14ac:dyDescent="0.25">
      <c r="A485" t="s">
        <v>463</v>
      </c>
    </row>
    <row r="486" spans="1:1" x14ac:dyDescent="0.25">
      <c r="A486" t="s">
        <v>464</v>
      </c>
    </row>
    <row r="487" spans="1:1" x14ac:dyDescent="0.25">
      <c r="A487" t="s">
        <v>352</v>
      </c>
    </row>
    <row r="488" spans="1:1" x14ac:dyDescent="0.25">
      <c r="A488" t="s">
        <v>72</v>
      </c>
    </row>
    <row r="489" spans="1:1" x14ac:dyDescent="0.25">
      <c r="A489" t="s">
        <v>465</v>
      </c>
    </row>
    <row r="490" spans="1:1" x14ac:dyDescent="0.25">
      <c r="A490" t="s">
        <v>296</v>
      </c>
    </row>
    <row r="491" spans="1:1" x14ac:dyDescent="0.25">
      <c r="A491" t="s">
        <v>466</v>
      </c>
    </row>
    <row r="492" spans="1:1" x14ac:dyDescent="0.25">
      <c r="A492" t="s">
        <v>467</v>
      </c>
    </row>
    <row r="493" spans="1:1" x14ac:dyDescent="0.25">
      <c r="A493" t="s">
        <v>468</v>
      </c>
    </row>
    <row r="494" spans="1:1" x14ac:dyDescent="0.25">
      <c r="A494" t="s">
        <v>469</v>
      </c>
    </row>
    <row r="495" spans="1:1" x14ac:dyDescent="0.25">
      <c r="A495" t="s">
        <v>425</v>
      </c>
    </row>
    <row r="496" spans="1:1" x14ac:dyDescent="0.25">
      <c r="A496" t="s">
        <v>426</v>
      </c>
    </row>
    <row r="497" spans="1:1" x14ac:dyDescent="0.25">
      <c r="A497" t="s">
        <v>298</v>
      </c>
    </row>
    <row r="498" spans="1:1" x14ac:dyDescent="0.25">
      <c r="A498" t="s">
        <v>296</v>
      </c>
    </row>
    <row r="499" spans="1:1" x14ac:dyDescent="0.25">
      <c r="A499" t="s">
        <v>470</v>
      </c>
    </row>
    <row r="500" spans="1:1" x14ac:dyDescent="0.25">
      <c r="A500" t="s">
        <v>471</v>
      </c>
    </row>
    <row r="501" spans="1:1" x14ac:dyDescent="0.25">
      <c r="A501" t="s">
        <v>472</v>
      </c>
    </row>
    <row r="502" spans="1:1" x14ac:dyDescent="0.25">
      <c r="A502" t="s">
        <v>473</v>
      </c>
    </row>
    <row r="503" spans="1:1" x14ac:dyDescent="0.25">
      <c r="A503" t="s">
        <v>474</v>
      </c>
    </row>
    <row r="504" spans="1:1" x14ac:dyDescent="0.25">
      <c r="A504" t="s">
        <v>475</v>
      </c>
    </row>
    <row r="505" spans="1:1" x14ac:dyDescent="0.25">
      <c r="A505" t="s">
        <v>476</v>
      </c>
    </row>
    <row r="506" spans="1:1" x14ac:dyDescent="0.25">
      <c r="A506" t="s">
        <v>477</v>
      </c>
    </row>
    <row r="507" spans="1:1" x14ac:dyDescent="0.25">
      <c r="A507" t="s">
        <v>478</v>
      </c>
    </row>
    <row r="508" spans="1:1" x14ac:dyDescent="0.25">
      <c r="A508" t="s">
        <v>479</v>
      </c>
    </row>
    <row r="509" spans="1:1" x14ac:dyDescent="0.25">
      <c r="A509" t="s">
        <v>480</v>
      </c>
    </row>
    <row r="510" spans="1:1" x14ac:dyDescent="0.25">
      <c r="A510" t="s">
        <v>481</v>
      </c>
    </row>
    <row r="511" spans="1:1" x14ac:dyDescent="0.25">
      <c r="A511" t="s">
        <v>432</v>
      </c>
    </row>
    <row r="512" spans="1:1" x14ac:dyDescent="0.25">
      <c r="A512" t="s">
        <v>433</v>
      </c>
    </row>
    <row r="513" spans="1:1" x14ac:dyDescent="0.25">
      <c r="A513" t="s">
        <v>434</v>
      </c>
    </row>
    <row r="514" spans="1:1" x14ac:dyDescent="0.25">
      <c r="A514" t="s">
        <v>435</v>
      </c>
    </row>
    <row r="515" spans="1:1" x14ac:dyDescent="0.25">
      <c r="A515" t="s">
        <v>436</v>
      </c>
    </row>
    <row r="516" spans="1:1" x14ac:dyDescent="0.25">
      <c r="A516" t="s">
        <v>482</v>
      </c>
    </row>
    <row r="517" spans="1:1" x14ac:dyDescent="0.25">
      <c r="A517" t="s">
        <v>483</v>
      </c>
    </row>
    <row r="518" spans="1:1" x14ac:dyDescent="0.25">
      <c r="A518" t="s">
        <v>439</v>
      </c>
    </row>
    <row r="519" spans="1:1" x14ac:dyDescent="0.25">
      <c r="A519" t="s">
        <v>444</v>
      </c>
    </row>
    <row r="520" spans="1:1" x14ac:dyDescent="0.25">
      <c r="A520" t="s">
        <v>484</v>
      </c>
    </row>
    <row r="521" spans="1:1" x14ac:dyDescent="0.25">
      <c r="A521" t="s">
        <v>485</v>
      </c>
    </row>
    <row r="522" spans="1:1" x14ac:dyDescent="0.25">
      <c r="A522" t="s">
        <v>72</v>
      </c>
    </row>
    <row r="523" spans="1:1" x14ac:dyDescent="0.25">
      <c r="A523" t="s">
        <v>486</v>
      </c>
    </row>
    <row r="524" spans="1:1" x14ac:dyDescent="0.25">
      <c r="A524" t="s">
        <v>487</v>
      </c>
    </row>
    <row r="525" spans="1:1" x14ac:dyDescent="0.25">
      <c r="A525" t="s">
        <v>488</v>
      </c>
    </row>
    <row r="526" spans="1:1" x14ac:dyDescent="0.25">
      <c r="A526" t="s">
        <v>489</v>
      </c>
    </row>
    <row r="527" spans="1:1" x14ac:dyDescent="0.25">
      <c r="A527" t="s">
        <v>490</v>
      </c>
    </row>
    <row r="528" spans="1:1" x14ac:dyDescent="0.25">
      <c r="A528" t="s">
        <v>491</v>
      </c>
    </row>
    <row r="529" spans="1:1" x14ac:dyDescent="0.25">
      <c r="A529" t="s">
        <v>492</v>
      </c>
    </row>
    <row r="530" spans="1:1" x14ac:dyDescent="0.25">
      <c r="A530" t="s">
        <v>493</v>
      </c>
    </row>
    <row r="531" spans="1:1" x14ac:dyDescent="0.25">
      <c r="A531" t="s">
        <v>494</v>
      </c>
    </row>
    <row r="532" spans="1:1" x14ac:dyDescent="0.25">
      <c r="A532" t="s">
        <v>495</v>
      </c>
    </row>
    <row r="533" spans="1:1" x14ac:dyDescent="0.25">
      <c r="A533" t="s">
        <v>496</v>
      </c>
    </row>
    <row r="534" spans="1:1" x14ac:dyDescent="0.25">
      <c r="A534" t="s">
        <v>497</v>
      </c>
    </row>
    <row r="535" spans="1:1" x14ac:dyDescent="0.25">
      <c r="A535" t="s">
        <v>498</v>
      </c>
    </row>
    <row r="536" spans="1:1" x14ac:dyDescent="0.25">
      <c r="A536" t="s">
        <v>499</v>
      </c>
    </row>
    <row r="537" spans="1:1" x14ac:dyDescent="0.25">
      <c r="A537" t="s">
        <v>72</v>
      </c>
    </row>
    <row r="538" spans="1:1" x14ac:dyDescent="0.25">
      <c r="A538" t="s">
        <v>500</v>
      </c>
    </row>
    <row r="539" spans="1:1" x14ac:dyDescent="0.25">
      <c r="A539" t="s">
        <v>501</v>
      </c>
    </row>
    <row r="540" spans="1:1" x14ac:dyDescent="0.25">
      <c r="A540" t="s">
        <v>502</v>
      </c>
    </row>
    <row r="541" spans="1:1" x14ac:dyDescent="0.25">
      <c r="A541" t="s">
        <v>489</v>
      </c>
    </row>
    <row r="542" spans="1:1" x14ac:dyDescent="0.25">
      <c r="A542" t="s">
        <v>503</v>
      </c>
    </row>
    <row r="543" spans="1:1" x14ac:dyDescent="0.25">
      <c r="A543" t="s">
        <v>504</v>
      </c>
    </row>
    <row r="544" spans="1:1" x14ac:dyDescent="0.25">
      <c r="A544" t="s">
        <v>505</v>
      </c>
    </row>
    <row r="545" spans="1:1" x14ac:dyDescent="0.25">
      <c r="A545" t="s">
        <v>506</v>
      </c>
    </row>
    <row r="546" spans="1:1" x14ac:dyDescent="0.25">
      <c r="A546" t="s">
        <v>507</v>
      </c>
    </row>
    <row r="547" spans="1:1" x14ac:dyDescent="0.25">
      <c r="A547" t="s">
        <v>508</v>
      </c>
    </row>
    <row r="548" spans="1:1" x14ac:dyDescent="0.25">
      <c r="A548" t="s">
        <v>509</v>
      </c>
    </row>
    <row r="549" spans="1:1" x14ac:dyDescent="0.25">
      <c r="A549" t="s">
        <v>510</v>
      </c>
    </row>
    <row r="550" spans="1:1" x14ac:dyDescent="0.25">
      <c r="A550" t="s">
        <v>511</v>
      </c>
    </row>
    <row r="551" spans="1:1" x14ac:dyDescent="0.25">
      <c r="A551" t="s">
        <v>512</v>
      </c>
    </row>
    <row r="552" spans="1:1" x14ac:dyDescent="0.25">
      <c r="A552" t="s">
        <v>72</v>
      </c>
    </row>
    <row r="553" spans="1:1" x14ac:dyDescent="0.25">
      <c r="A553" t="s">
        <v>513</v>
      </c>
    </row>
    <row r="554" spans="1:1" x14ac:dyDescent="0.25">
      <c r="A554" t="s">
        <v>514</v>
      </c>
    </row>
    <row r="555" spans="1:1" x14ac:dyDescent="0.25">
      <c r="A555" t="s">
        <v>515</v>
      </c>
    </row>
    <row r="556" spans="1:1" x14ac:dyDescent="0.25">
      <c r="A556" t="s">
        <v>491</v>
      </c>
    </row>
    <row r="557" spans="1:1" x14ac:dyDescent="0.25">
      <c r="A557" t="s">
        <v>516</v>
      </c>
    </row>
    <row r="558" spans="1:1" x14ac:dyDescent="0.25">
      <c r="A558" t="s">
        <v>72</v>
      </c>
    </row>
    <row r="559" spans="1:1" x14ac:dyDescent="0.25">
      <c r="A559" t="s">
        <v>517</v>
      </c>
    </row>
    <row r="560" spans="1:1" x14ac:dyDescent="0.25">
      <c r="A560" t="s">
        <v>518</v>
      </c>
    </row>
    <row r="561" spans="1:1" x14ac:dyDescent="0.25">
      <c r="A561" t="s">
        <v>519</v>
      </c>
    </row>
    <row r="562" spans="1:1" x14ac:dyDescent="0.25">
      <c r="A562" t="s">
        <v>520</v>
      </c>
    </row>
    <row r="563" spans="1:1" x14ac:dyDescent="0.25">
      <c r="A563" t="s">
        <v>521</v>
      </c>
    </row>
    <row r="564" spans="1:1" x14ac:dyDescent="0.25">
      <c r="A564" t="s">
        <v>522</v>
      </c>
    </row>
    <row r="565" spans="1:1" x14ac:dyDescent="0.25">
      <c r="A565" t="s">
        <v>523</v>
      </c>
    </row>
    <row r="566" spans="1:1" x14ac:dyDescent="0.25">
      <c r="A566" t="s">
        <v>524</v>
      </c>
    </row>
    <row r="567" spans="1:1" x14ac:dyDescent="0.25">
      <c r="A567" t="s">
        <v>525</v>
      </c>
    </row>
    <row r="568" spans="1:1" x14ac:dyDescent="0.25">
      <c r="A568" t="s">
        <v>526</v>
      </c>
    </row>
    <row r="569" spans="1:1" x14ac:dyDescent="0.25">
      <c r="A569" t="s">
        <v>521</v>
      </c>
    </row>
    <row r="570" spans="1:1" x14ac:dyDescent="0.25">
      <c r="A570" t="s">
        <v>527</v>
      </c>
    </row>
    <row r="571" spans="1:1" x14ac:dyDescent="0.25">
      <c r="A571" t="s">
        <v>72</v>
      </c>
    </row>
    <row r="572" spans="1:1" x14ac:dyDescent="0.25">
      <c r="A572" t="s">
        <v>528</v>
      </c>
    </row>
    <row r="573" spans="1:1" x14ac:dyDescent="0.25">
      <c r="A573" t="s">
        <v>529</v>
      </c>
    </row>
    <row r="574" spans="1:1" x14ac:dyDescent="0.25">
      <c r="A574" t="s">
        <v>530</v>
      </c>
    </row>
    <row r="575" spans="1:1" x14ac:dyDescent="0.25">
      <c r="A575" t="s">
        <v>72</v>
      </c>
    </row>
    <row r="576" spans="1:1" x14ac:dyDescent="0.25">
      <c r="A576" t="s">
        <v>531</v>
      </c>
    </row>
    <row r="577" spans="1:1" x14ac:dyDescent="0.25">
      <c r="A577" t="s">
        <v>529</v>
      </c>
    </row>
    <row r="578" spans="1:1" x14ac:dyDescent="0.25">
      <c r="A578" t="s">
        <v>532</v>
      </c>
    </row>
    <row r="579" spans="1:1" x14ac:dyDescent="0.25">
      <c r="A579" t="s">
        <v>533</v>
      </c>
    </row>
    <row r="580" spans="1:1" x14ac:dyDescent="0.25">
      <c r="A580" t="s">
        <v>72</v>
      </c>
    </row>
    <row r="581" spans="1:1" x14ac:dyDescent="0.25">
      <c r="A581" t="s">
        <v>534</v>
      </c>
    </row>
    <row r="582" spans="1:1" x14ac:dyDescent="0.25">
      <c r="A582" t="s">
        <v>535</v>
      </c>
    </row>
    <row r="583" spans="1:1" x14ac:dyDescent="0.25">
      <c r="A583" t="s">
        <v>536</v>
      </c>
    </row>
    <row r="584" spans="1:1" x14ac:dyDescent="0.25">
      <c r="A584" t="s">
        <v>537</v>
      </c>
    </row>
    <row r="585" spans="1:1" x14ac:dyDescent="0.25">
      <c r="A585" t="s">
        <v>538</v>
      </c>
    </row>
    <row r="586" spans="1:1" x14ac:dyDescent="0.25">
      <c r="A586" t="s">
        <v>539</v>
      </c>
    </row>
    <row r="587" spans="1:1" x14ac:dyDescent="0.25">
      <c r="A587" t="s">
        <v>352</v>
      </c>
    </row>
    <row r="588" spans="1:1" x14ac:dyDescent="0.25">
      <c r="A588" t="s">
        <v>72</v>
      </c>
    </row>
    <row r="589" spans="1:1" x14ac:dyDescent="0.25">
      <c r="A589" t="s">
        <v>540</v>
      </c>
    </row>
    <row r="590" spans="1:1" x14ac:dyDescent="0.25">
      <c r="A590" t="s">
        <v>296</v>
      </c>
    </row>
    <row r="591" spans="1:1" x14ac:dyDescent="0.25">
      <c r="A591" t="s">
        <v>541</v>
      </c>
    </row>
    <row r="592" spans="1:1" x14ac:dyDescent="0.25">
      <c r="A592" t="s">
        <v>542</v>
      </c>
    </row>
    <row r="593" spans="1:1" x14ac:dyDescent="0.25">
      <c r="A593" t="s">
        <v>72</v>
      </c>
    </row>
    <row r="594" spans="1:1" x14ac:dyDescent="0.25">
      <c r="A594" t="s">
        <v>543</v>
      </c>
    </row>
    <row r="595" spans="1:1" x14ac:dyDescent="0.25">
      <c r="A595" t="s">
        <v>544</v>
      </c>
    </row>
    <row r="596" spans="1:1" x14ac:dyDescent="0.25">
      <c r="A596" t="s">
        <v>72</v>
      </c>
    </row>
    <row r="597" spans="1:1" x14ac:dyDescent="0.25">
      <c r="A597" t="s">
        <v>545</v>
      </c>
    </row>
    <row r="598" spans="1:1" x14ac:dyDescent="0.25">
      <c r="A598" t="s">
        <v>72</v>
      </c>
    </row>
    <row r="599" spans="1:1" x14ac:dyDescent="0.25">
      <c r="A599" t="s">
        <v>546</v>
      </c>
    </row>
    <row r="600" spans="1:1" x14ac:dyDescent="0.25">
      <c r="A600" t="s">
        <v>298</v>
      </c>
    </row>
    <row r="601" spans="1:1" x14ac:dyDescent="0.25">
      <c r="A601" t="s">
        <v>296</v>
      </c>
    </row>
    <row r="602" spans="1:1" x14ac:dyDescent="0.25">
      <c r="A602" t="s">
        <v>432</v>
      </c>
    </row>
    <row r="603" spans="1:1" x14ac:dyDescent="0.25">
      <c r="A603" t="s">
        <v>547</v>
      </c>
    </row>
    <row r="604" spans="1:1" x14ac:dyDescent="0.25">
      <c r="A604" t="s">
        <v>548</v>
      </c>
    </row>
    <row r="605" spans="1:1" x14ac:dyDescent="0.25">
      <c r="A605" t="s">
        <v>549</v>
      </c>
    </row>
    <row r="606" spans="1:1" x14ac:dyDescent="0.25">
      <c r="A606" t="s">
        <v>550</v>
      </c>
    </row>
    <row r="607" spans="1:1" x14ac:dyDescent="0.25">
      <c r="A607" t="s">
        <v>551</v>
      </c>
    </row>
    <row r="608" spans="1:1" x14ac:dyDescent="0.25">
      <c r="A608" t="s">
        <v>552</v>
      </c>
    </row>
    <row r="609" spans="1:1" x14ac:dyDescent="0.25">
      <c r="A609" t="s">
        <v>553</v>
      </c>
    </row>
    <row r="610" spans="1:1" x14ac:dyDescent="0.25">
      <c r="A610" t="s">
        <v>554</v>
      </c>
    </row>
    <row r="611" spans="1:1" x14ac:dyDescent="0.25">
      <c r="A611" t="s">
        <v>555</v>
      </c>
    </row>
    <row r="612" spans="1:1" x14ac:dyDescent="0.25">
      <c r="A612" t="s">
        <v>556</v>
      </c>
    </row>
    <row r="613" spans="1:1" x14ac:dyDescent="0.25">
      <c r="A613" t="s">
        <v>557</v>
      </c>
    </row>
    <row r="614" spans="1:1" x14ac:dyDescent="0.25">
      <c r="A614" t="s">
        <v>558</v>
      </c>
    </row>
    <row r="615" spans="1:1" x14ac:dyDescent="0.25">
      <c r="A615" t="s">
        <v>559</v>
      </c>
    </row>
    <row r="616" spans="1:1" x14ac:dyDescent="0.25">
      <c r="A616" t="s">
        <v>560</v>
      </c>
    </row>
    <row r="617" spans="1:1" x14ac:dyDescent="0.25">
      <c r="A617" t="s">
        <v>561</v>
      </c>
    </row>
    <row r="618" spans="1:1" x14ac:dyDescent="0.25">
      <c r="A618" t="s">
        <v>562</v>
      </c>
    </row>
    <row r="619" spans="1:1" x14ac:dyDescent="0.25">
      <c r="A619" t="s">
        <v>563</v>
      </c>
    </row>
    <row r="620" spans="1:1" x14ac:dyDescent="0.25">
      <c r="A620" t="s">
        <v>564</v>
      </c>
    </row>
    <row r="621" spans="1:1" x14ac:dyDescent="0.25">
      <c r="A621" t="s">
        <v>565</v>
      </c>
    </row>
    <row r="622" spans="1:1" x14ac:dyDescent="0.25">
      <c r="A622" t="s">
        <v>566</v>
      </c>
    </row>
    <row r="623" spans="1:1" x14ac:dyDescent="0.25">
      <c r="A623" t="s">
        <v>567</v>
      </c>
    </row>
    <row r="624" spans="1:1" x14ac:dyDescent="0.25">
      <c r="A624" t="s">
        <v>568</v>
      </c>
    </row>
    <row r="625" spans="1:1" x14ac:dyDescent="0.25">
      <c r="A625" t="s">
        <v>569</v>
      </c>
    </row>
    <row r="626" spans="1:1" x14ac:dyDescent="0.25">
      <c r="A626" t="s">
        <v>570</v>
      </c>
    </row>
    <row r="627" spans="1:1" x14ac:dyDescent="0.25">
      <c r="A627" t="s">
        <v>571</v>
      </c>
    </row>
    <row r="628" spans="1:1" x14ac:dyDescent="0.25">
      <c r="A628" t="s">
        <v>572</v>
      </c>
    </row>
    <row r="629" spans="1:1" x14ac:dyDescent="0.25">
      <c r="A629" t="s">
        <v>573</v>
      </c>
    </row>
    <row r="630" spans="1:1" x14ac:dyDescent="0.25">
      <c r="A630" t="s">
        <v>574</v>
      </c>
    </row>
    <row r="631" spans="1:1" x14ac:dyDescent="0.25">
      <c r="A631" t="s">
        <v>575</v>
      </c>
    </row>
    <row r="632" spans="1:1" x14ac:dyDescent="0.25">
      <c r="A632" t="s">
        <v>72</v>
      </c>
    </row>
    <row r="633" spans="1:1" x14ac:dyDescent="0.25">
      <c r="A633" t="s">
        <v>576</v>
      </c>
    </row>
    <row r="634" spans="1:1" x14ac:dyDescent="0.25">
      <c r="A634" t="s">
        <v>577</v>
      </c>
    </row>
    <row r="635" spans="1:1" x14ac:dyDescent="0.25">
      <c r="A635" t="s">
        <v>578</v>
      </c>
    </row>
    <row r="636" spans="1:1" x14ac:dyDescent="0.25">
      <c r="A636" t="s">
        <v>579</v>
      </c>
    </row>
    <row r="637" spans="1:1" x14ac:dyDescent="0.25">
      <c r="A637" t="s">
        <v>72</v>
      </c>
    </row>
    <row r="638" spans="1:1" x14ac:dyDescent="0.25">
      <c r="A638" t="s">
        <v>580</v>
      </c>
    </row>
    <row r="639" spans="1:1" x14ac:dyDescent="0.25">
      <c r="A639" t="s">
        <v>581</v>
      </c>
    </row>
    <row r="640" spans="1:1" x14ac:dyDescent="0.25">
      <c r="A640" t="s">
        <v>582</v>
      </c>
    </row>
    <row r="641" spans="1:1" x14ac:dyDescent="0.25">
      <c r="A641" t="s">
        <v>583</v>
      </c>
    </row>
    <row r="642" spans="1:1" x14ac:dyDescent="0.25">
      <c r="A642" t="s">
        <v>584</v>
      </c>
    </row>
    <row r="643" spans="1:1" x14ac:dyDescent="0.25">
      <c r="A643" t="s">
        <v>585</v>
      </c>
    </row>
    <row r="644" spans="1:1" x14ac:dyDescent="0.25">
      <c r="A644" t="s">
        <v>586</v>
      </c>
    </row>
    <row r="645" spans="1:1" x14ac:dyDescent="0.25">
      <c r="A645" t="s">
        <v>587</v>
      </c>
    </row>
    <row r="646" spans="1:1" x14ac:dyDescent="0.25">
      <c r="A646" t="s">
        <v>588</v>
      </c>
    </row>
    <row r="647" spans="1:1" x14ac:dyDescent="0.25">
      <c r="A647" t="s">
        <v>589</v>
      </c>
    </row>
    <row r="648" spans="1:1" x14ac:dyDescent="0.25">
      <c r="A648" t="s">
        <v>590</v>
      </c>
    </row>
    <row r="649" spans="1:1" x14ac:dyDescent="0.25">
      <c r="A649" t="s">
        <v>591</v>
      </c>
    </row>
    <row r="650" spans="1:1" x14ac:dyDescent="0.25">
      <c r="A650" t="s">
        <v>592</v>
      </c>
    </row>
    <row r="651" spans="1:1" x14ac:dyDescent="0.25">
      <c r="A651" t="s">
        <v>590</v>
      </c>
    </row>
    <row r="652" spans="1:1" x14ac:dyDescent="0.25">
      <c r="A652" t="s">
        <v>591</v>
      </c>
    </row>
    <row r="653" spans="1:1" x14ac:dyDescent="0.25">
      <c r="A653" t="s">
        <v>593</v>
      </c>
    </row>
    <row r="654" spans="1:1" x14ac:dyDescent="0.25">
      <c r="A654" t="s">
        <v>590</v>
      </c>
    </row>
    <row r="655" spans="1:1" x14ac:dyDescent="0.25">
      <c r="A655" t="s">
        <v>591</v>
      </c>
    </row>
    <row r="656" spans="1:1" x14ac:dyDescent="0.25">
      <c r="A656" t="s">
        <v>594</v>
      </c>
    </row>
    <row r="657" spans="1:1" x14ac:dyDescent="0.25">
      <c r="A657" t="s">
        <v>595</v>
      </c>
    </row>
    <row r="658" spans="1:1" x14ac:dyDescent="0.25">
      <c r="A658" t="s">
        <v>596</v>
      </c>
    </row>
    <row r="659" spans="1:1" x14ac:dyDescent="0.25">
      <c r="A659" t="s">
        <v>597</v>
      </c>
    </row>
    <row r="660" spans="1:1" x14ac:dyDescent="0.25">
      <c r="A660" t="s">
        <v>598</v>
      </c>
    </row>
    <row r="661" spans="1:1" x14ac:dyDescent="0.25">
      <c r="A661" t="s">
        <v>599</v>
      </c>
    </row>
    <row r="662" spans="1:1" x14ac:dyDescent="0.25">
      <c r="A662" t="s">
        <v>600</v>
      </c>
    </row>
    <row r="663" spans="1:1" x14ac:dyDescent="0.25">
      <c r="A663" t="s">
        <v>601</v>
      </c>
    </row>
    <row r="664" spans="1:1" x14ac:dyDescent="0.25">
      <c r="A664" t="s">
        <v>602</v>
      </c>
    </row>
    <row r="665" spans="1:1" x14ac:dyDescent="0.25">
      <c r="A665" t="s">
        <v>603</v>
      </c>
    </row>
    <row r="666" spans="1:1" x14ac:dyDescent="0.25">
      <c r="A666" t="s">
        <v>604</v>
      </c>
    </row>
    <row r="667" spans="1:1" x14ac:dyDescent="0.25">
      <c r="A667" t="s">
        <v>605</v>
      </c>
    </row>
    <row r="668" spans="1:1" x14ac:dyDescent="0.25">
      <c r="A668" t="s">
        <v>591</v>
      </c>
    </row>
    <row r="669" spans="1:1" x14ac:dyDescent="0.25">
      <c r="A669" t="s">
        <v>606</v>
      </c>
    </row>
    <row r="670" spans="1:1" x14ac:dyDescent="0.25">
      <c r="A670" t="s">
        <v>607</v>
      </c>
    </row>
    <row r="671" spans="1:1" x14ac:dyDescent="0.25">
      <c r="A671" t="s">
        <v>608</v>
      </c>
    </row>
    <row r="672" spans="1:1" x14ac:dyDescent="0.25">
      <c r="A672" t="s">
        <v>609</v>
      </c>
    </row>
    <row r="673" spans="1:1" x14ac:dyDescent="0.25">
      <c r="A673" t="s">
        <v>610</v>
      </c>
    </row>
    <row r="674" spans="1:1" x14ac:dyDescent="0.25">
      <c r="A674" t="s">
        <v>611</v>
      </c>
    </row>
    <row r="675" spans="1:1" x14ac:dyDescent="0.25">
      <c r="A675" t="s">
        <v>612</v>
      </c>
    </row>
    <row r="676" spans="1:1" x14ac:dyDescent="0.25">
      <c r="A676" t="s">
        <v>613</v>
      </c>
    </row>
    <row r="677" spans="1:1" x14ac:dyDescent="0.25">
      <c r="A677" t="s">
        <v>614</v>
      </c>
    </row>
    <row r="678" spans="1:1" x14ac:dyDescent="0.25">
      <c r="A678" t="s">
        <v>615</v>
      </c>
    </row>
    <row r="679" spans="1:1" x14ac:dyDescent="0.25">
      <c r="A679" t="s">
        <v>616</v>
      </c>
    </row>
    <row r="680" spans="1:1" x14ac:dyDescent="0.25">
      <c r="A680" t="s">
        <v>617</v>
      </c>
    </row>
    <row r="681" spans="1:1" x14ac:dyDescent="0.25">
      <c r="A681" t="s">
        <v>618</v>
      </c>
    </row>
    <row r="682" spans="1:1" x14ac:dyDescent="0.25">
      <c r="A682" t="s">
        <v>619</v>
      </c>
    </row>
    <row r="683" spans="1:1" x14ac:dyDescent="0.25">
      <c r="A683" t="s">
        <v>620</v>
      </c>
    </row>
    <row r="684" spans="1:1" x14ac:dyDescent="0.25">
      <c r="A684" t="s">
        <v>621</v>
      </c>
    </row>
    <row r="685" spans="1:1" x14ac:dyDescent="0.25">
      <c r="A685" t="s">
        <v>620</v>
      </c>
    </row>
    <row r="686" spans="1:1" x14ac:dyDescent="0.25">
      <c r="A686" t="s">
        <v>72</v>
      </c>
    </row>
    <row r="687" spans="1:1" x14ac:dyDescent="0.25">
      <c r="A687" t="s">
        <v>622</v>
      </c>
    </row>
    <row r="688" spans="1:1" x14ac:dyDescent="0.25">
      <c r="A688" t="s">
        <v>623</v>
      </c>
    </row>
    <row r="689" spans="1:1" x14ac:dyDescent="0.25">
      <c r="A689" t="s">
        <v>624</v>
      </c>
    </row>
    <row r="690" spans="1:1" x14ac:dyDescent="0.25">
      <c r="A690" t="s">
        <v>609</v>
      </c>
    </row>
    <row r="691" spans="1:1" x14ac:dyDescent="0.25">
      <c r="A691" t="s">
        <v>610</v>
      </c>
    </row>
    <row r="692" spans="1:1" x14ac:dyDescent="0.25">
      <c r="A692" t="s">
        <v>625</v>
      </c>
    </row>
    <row r="693" spans="1:1" x14ac:dyDescent="0.25">
      <c r="A693" t="s">
        <v>612</v>
      </c>
    </row>
    <row r="694" spans="1:1" x14ac:dyDescent="0.25">
      <c r="A694" t="s">
        <v>626</v>
      </c>
    </row>
    <row r="695" spans="1:1" x14ac:dyDescent="0.25">
      <c r="A695" t="s">
        <v>627</v>
      </c>
    </row>
    <row r="696" spans="1:1" x14ac:dyDescent="0.25">
      <c r="A696" t="s">
        <v>628</v>
      </c>
    </row>
    <row r="697" spans="1:1" x14ac:dyDescent="0.25">
      <c r="A697" t="s">
        <v>616</v>
      </c>
    </row>
    <row r="698" spans="1:1" x14ac:dyDescent="0.25">
      <c r="A698" t="s">
        <v>629</v>
      </c>
    </row>
    <row r="699" spans="1:1" x14ac:dyDescent="0.25">
      <c r="A699" t="s">
        <v>618</v>
      </c>
    </row>
    <row r="700" spans="1:1" x14ac:dyDescent="0.25">
      <c r="A700" t="s">
        <v>72</v>
      </c>
    </row>
    <row r="701" spans="1:1" x14ac:dyDescent="0.25">
      <c r="A701" t="s">
        <v>622</v>
      </c>
    </row>
    <row r="702" spans="1:1" x14ac:dyDescent="0.25">
      <c r="A702" t="s">
        <v>621</v>
      </c>
    </row>
    <row r="703" spans="1:1" x14ac:dyDescent="0.25">
      <c r="A703" t="s">
        <v>620</v>
      </c>
    </row>
    <row r="704" spans="1:1" x14ac:dyDescent="0.25">
      <c r="A704" t="s">
        <v>604</v>
      </c>
    </row>
    <row r="705" spans="1:1" x14ac:dyDescent="0.25">
      <c r="A705" t="s">
        <v>630</v>
      </c>
    </row>
    <row r="706" spans="1:1" x14ac:dyDescent="0.25">
      <c r="A706" t="s">
        <v>631</v>
      </c>
    </row>
    <row r="707" spans="1:1" x14ac:dyDescent="0.25">
      <c r="A707" t="s">
        <v>632</v>
      </c>
    </row>
    <row r="708" spans="1:1" x14ac:dyDescent="0.25">
      <c r="A708" t="s">
        <v>633</v>
      </c>
    </row>
    <row r="709" spans="1:1" x14ac:dyDescent="0.25">
      <c r="A709" t="s">
        <v>634</v>
      </c>
    </row>
    <row r="710" spans="1:1" x14ac:dyDescent="0.25">
      <c r="A710" t="s">
        <v>635</v>
      </c>
    </row>
    <row r="711" spans="1:1" x14ac:dyDescent="0.25">
      <c r="A711" t="s">
        <v>72</v>
      </c>
    </row>
    <row r="712" spans="1:1" x14ac:dyDescent="0.25">
      <c r="A712" t="s">
        <v>636</v>
      </c>
    </row>
    <row r="713" spans="1:1" x14ac:dyDescent="0.25">
      <c r="A713" t="s">
        <v>637</v>
      </c>
    </row>
    <row r="714" spans="1:1" x14ac:dyDescent="0.25">
      <c r="A714" t="s">
        <v>590</v>
      </c>
    </row>
    <row r="715" spans="1:1" x14ac:dyDescent="0.25">
      <c r="A715" t="s">
        <v>591</v>
      </c>
    </row>
    <row r="716" spans="1:1" x14ac:dyDescent="0.25">
      <c r="A716" t="s">
        <v>72</v>
      </c>
    </row>
    <row r="717" spans="1:1" x14ac:dyDescent="0.25">
      <c r="A717" t="s">
        <v>638</v>
      </c>
    </row>
    <row r="718" spans="1:1" x14ac:dyDescent="0.25">
      <c r="A718" t="s">
        <v>639</v>
      </c>
    </row>
    <row r="719" spans="1:1" x14ac:dyDescent="0.25">
      <c r="A719" t="s">
        <v>640</v>
      </c>
    </row>
    <row r="720" spans="1:1" x14ac:dyDescent="0.25">
      <c r="A720" t="s">
        <v>72</v>
      </c>
    </row>
    <row r="721" spans="1:1" x14ac:dyDescent="0.25">
      <c r="A721" t="s">
        <v>641</v>
      </c>
    </row>
    <row r="722" spans="1:1" x14ac:dyDescent="0.25">
      <c r="A722" t="s">
        <v>590</v>
      </c>
    </row>
    <row r="723" spans="1:1" x14ac:dyDescent="0.25">
      <c r="A723" t="s">
        <v>591</v>
      </c>
    </row>
    <row r="724" spans="1:1" x14ac:dyDescent="0.25">
      <c r="A724" t="s">
        <v>72</v>
      </c>
    </row>
    <row r="725" spans="1:1" x14ac:dyDescent="0.25">
      <c r="A725" t="s">
        <v>642</v>
      </c>
    </row>
    <row r="726" spans="1:1" x14ac:dyDescent="0.25">
      <c r="A726" t="s">
        <v>643</v>
      </c>
    </row>
    <row r="727" spans="1:1" x14ac:dyDescent="0.25">
      <c r="A727" t="s">
        <v>644</v>
      </c>
    </row>
    <row r="728" spans="1:1" x14ac:dyDescent="0.25">
      <c r="A728" t="s">
        <v>645</v>
      </c>
    </row>
    <row r="729" spans="1:1" x14ac:dyDescent="0.25">
      <c r="A729" t="s">
        <v>72</v>
      </c>
    </row>
    <row r="730" spans="1:1" x14ac:dyDescent="0.25">
      <c r="A730" t="s">
        <v>646</v>
      </c>
    </row>
    <row r="731" spans="1:1" x14ac:dyDescent="0.25">
      <c r="A731" t="s">
        <v>647</v>
      </c>
    </row>
    <row r="732" spans="1:1" x14ac:dyDescent="0.25">
      <c r="A732" t="s">
        <v>648</v>
      </c>
    </row>
    <row r="733" spans="1:1" x14ac:dyDescent="0.25">
      <c r="A733" t="s">
        <v>645</v>
      </c>
    </row>
    <row r="734" spans="1:1" x14ac:dyDescent="0.25">
      <c r="A734" t="s">
        <v>72</v>
      </c>
    </row>
    <row r="735" spans="1:1" x14ac:dyDescent="0.25">
      <c r="A735" t="s">
        <v>649</v>
      </c>
    </row>
    <row r="736" spans="1:1" x14ac:dyDescent="0.25">
      <c r="A736" t="s">
        <v>647</v>
      </c>
    </row>
    <row r="737" spans="1:1" x14ac:dyDescent="0.25">
      <c r="A737" t="s">
        <v>648</v>
      </c>
    </row>
    <row r="738" spans="1:1" x14ac:dyDescent="0.25">
      <c r="A738" t="s">
        <v>650</v>
      </c>
    </row>
    <row r="739" spans="1:1" x14ac:dyDescent="0.25">
      <c r="A739" t="s">
        <v>72</v>
      </c>
    </row>
    <row r="740" spans="1:1" x14ac:dyDescent="0.25">
      <c r="A740" t="s">
        <v>651</v>
      </c>
    </row>
    <row r="741" spans="1:1" x14ac:dyDescent="0.25">
      <c r="A741" t="s">
        <v>652</v>
      </c>
    </row>
    <row r="742" spans="1:1" x14ac:dyDescent="0.25">
      <c r="A742" t="s">
        <v>653</v>
      </c>
    </row>
    <row r="743" spans="1:1" x14ac:dyDescent="0.25">
      <c r="A743" t="s">
        <v>654</v>
      </c>
    </row>
    <row r="744" spans="1:1" x14ac:dyDescent="0.25">
      <c r="A744" t="s">
        <v>72</v>
      </c>
    </row>
    <row r="745" spans="1:1" x14ac:dyDescent="0.25">
      <c r="A745" t="s">
        <v>655</v>
      </c>
    </row>
    <row r="746" spans="1:1" x14ac:dyDescent="0.25">
      <c r="A746" t="s">
        <v>656</v>
      </c>
    </row>
    <row r="747" spans="1:1" x14ac:dyDescent="0.25">
      <c r="A747" t="s">
        <v>657</v>
      </c>
    </row>
    <row r="748" spans="1:1" x14ac:dyDescent="0.25">
      <c r="A748" t="s">
        <v>658</v>
      </c>
    </row>
    <row r="749" spans="1:1" x14ac:dyDescent="0.25">
      <c r="A749" t="s">
        <v>605</v>
      </c>
    </row>
    <row r="750" spans="1:1" x14ac:dyDescent="0.25">
      <c r="A750" t="s">
        <v>659</v>
      </c>
    </row>
    <row r="751" spans="1:1" x14ac:dyDescent="0.25">
      <c r="A751" t="s">
        <v>72</v>
      </c>
    </row>
    <row r="752" spans="1:1" x14ac:dyDescent="0.25">
      <c r="A752" t="s">
        <v>660</v>
      </c>
    </row>
    <row r="753" spans="1:1" x14ac:dyDescent="0.25">
      <c r="A753" t="s">
        <v>590</v>
      </c>
    </row>
    <row r="754" spans="1:1" x14ac:dyDescent="0.25">
      <c r="A754" t="s">
        <v>591</v>
      </c>
    </row>
    <row r="755" spans="1:1" x14ac:dyDescent="0.25">
      <c r="A755" t="s">
        <v>72</v>
      </c>
    </row>
    <row r="756" spans="1:1" x14ac:dyDescent="0.25">
      <c r="A756" t="s">
        <v>661</v>
      </c>
    </row>
    <row r="757" spans="1:1" x14ac:dyDescent="0.25">
      <c r="A757" t="s">
        <v>656</v>
      </c>
    </row>
    <row r="758" spans="1:1" x14ac:dyDescent="0.25">
      <c r="A758" t="s">
        <v>72</v>
      </c>
    </row>
    <row r="759" spans="1:1" x14ac:dyDescent="0.25">
      <c r="A759" t="s">
        <v>662</v>
      </c>
    </row>
    <row r="760" spans="1:1" x14ac:dyDescent="0.25">
      <c r="A760" t="s">
        <v>663</v>
      </c>
    </row>
    <row r="761" spans="1:1" x14ac:dyDescent="0.25">
      <c r="A761" t="s">
        <v>664</v>
      </c>
    </row>
    <row r="762" spans="1:1" x14ac:dyDescent="0.25">
      <c r="A762" t="s">
        <v>665</v>
      </c>
    </row>
    <row r="763" spans="1:1" x14ac:dyDescent="0.25">
      <c r="A763" t="s">
        <v>72</v>
      </c>
    </row>
    <row r="764" spans="1:1" x14ac:dyDescent="0.25">
      <c r="A764" t="s">
        <v>666</v>
      </c>
    </row>
    <row r="765" spans="1:1" x14ac:dyDescent="0.25">
      <c r="A765" t="s">
        <v>667</v>
      </c>
    </row>
    <row r="766" spans="1:1" x14ac:dyDescent="0.25">
      <c r="A766" t="s">
        <v>668</v>
      </c>
    </row>
    <row r="767" spans="1:1" x14ac:dyDescent="0.25">
      <c r="A767" t="s">
        <v>669</v>
      </c>
    </row>
    <row r="768" spans="1:1" x14ac:dyDescent="0.25">
      <c r="A768" t="s">
        <v>591</v>
      </c>
    </row>
    <row r="769" spans="1:1" x14ac:dyDescent="0.25">
      <c r="A769" t="s">
        <v>72</v>
      </c>
    </row>
    <row r="770" spans="1:1" x14ac:dyDescent="0.25">
      <c r="A770" t="s">
        <v>670</v>
      </c>
    </row>
    <row r="771" spans="1:1" x14ac:dyDescent="0.25">
      <c r="A771" t="s">
        <v>671</v>
      </c>
    </row>
    <row r="772" spans="1:1" x14ac:dyDescent="0.25">
      <c r="A772" t="s">
        <v>672</v>
      </c>
    </row>
    <row r="773" spans="1:1" x14ac:dyDescent="0.25">
      <c r="A773" t="s">
        <v>673</v>
      </c>
    </row>
    <row r="774" spans="1:1" x14ac:dyDescent="0.25">
      <c r="A774" t="s">
        <v>674</v>
      </c>
    </row>
    <row r="775" spans="1:1" x14ac:dyDescent="0.25">
      <c r="A775" t="s">
        <v>72</v>
      </c>
    </row>
    <row r="776" spans="1:1" x14ac:dyDescent="0.25">
      <c r="A776" t="s">
        <v>675</v>
      </c>
    </row>
    <row r="777" spans="1:1" x14ac:dyDescent="0.25">
      <c r="A777" t="s">
        <v>676</v>
      </c>
    </row>
    <row r="778" spans="1:1" x14ac:dyDescent="0.25">
      <c r="A778" t="s">
        <v>677</v>
      </c>
    </row>
    <row r="779" spans="1:1" x14ac:dyDescent="0.25">
      <c r="A779" t="s">
        <v>678</v>
      </c>
    </row>
    <row r="780" spans="1:1" x14ac:dyDescent="0.25">
      <c r="A780" t="s">
        <v>679</v>
      </c>
    </row>
    <row r="781" spans="1:1" x14ac:dyDescent="0.25">
      <c r="A781" t="s">
        <v>680</v>
      </c>
    </row>
    <row r="782" spans="1:1" x14ac:dyDescent="0.25">
      <c r="A782" t="s">
        <v>72</v>
      </c>
    </row>
    <row r="783" spans="1:1" x14ac:dyDescent="0.25">
      <c r="A783" t="s">
        <v>681</v>
      </c>
    </row>
    <row r="784" spans="1:1" x14ac:dyDescent="0.25">
      <c r="A784" t="s">
        <v>682</v>
      </c>
    </row>
    <row r="785" spans="1:1" x14ac:dyDescent="0.25">
      <c r="A785" t="s">
        <v>683</v>
      </c>
    </row>
    <row r="786" spans="1:1" x14ac:dyDescent="0.25">
      <c r="A786" t="s">
        <v>684</v>
      </c>
    </row>
    <row r="787" spans="1:1" x14ac:dyDescent="0.25">
      <c r="A787" t="s">
        <v>685</v>
      </c>
    </row>
    <row r="788" spans="1:1" x14ac:dyDescent="0.25">
      <c r="A788" t="s">
        <v>686</v>
      </c>
    </row>
    <row r="789" spans="1:1" x14ac:dyDescent="0.25">
      <c r="A789" t="s">
        <v>687</v>
      </c>
    </row>
    <row r="790" spans="1:1" x14ac:dyDescent="0.25">
      <c r="A790" t="s">
        <v>688</v>
      </c>
    </row>
    <row r="791" spans="1:1" x14ac:dyDescent="0.25">
      <c r="A791" t="s">
        <v>689</v>
      </c>
    </row>
    <row r="792" spans="1:1" x14ac:dyDescent="0.25">
      <c r="A792" t="s">
        <v>690</v>
      </c>
    </row>
    <row r="793" spans="1:1" x14ac:dyDescent="0.25">
      <c r="A793" t="s">
        <v>691</v>
      </c>
    </row>
    <row r="794" spans="1:1" x14ac:dyDescent="0.25">
      <c r="A794" t="s">
        <v>692</v>
      </c>
    </row>
    <row r="795" spans="1:1" x14ac:dyDescent="0.25">
      <c r="A795" t="s">
        <v>72</v>
      </c>
    </row>
    <row r="796" spans="1:1" x14ac:dyDescent="0.25">
      <c r="A796" t="s">
        <v>693</v>
      </c>
    </row>
    <row r="797" spans="1:1" x14ac:dyDescent="0.25">
      <c r="A797" t="s">
        <v>694</v>
      </c>
    </row>
    <row r="798" spans="1:1" x14ac:dyDescent="0.25">
      <c r="A798" t="s">
        <v>695</v>
      </c>
    </row>
    <row r="799" spans="1:1" x14ac:dyDescent="0.25">
      <c r="A799" t="s">
        <v>72</v>
      </c>
    </row>
    <row r="800" spans="1:1" x14ac:dyDescent="0.25">
      <c r="A800" t="s">
        <v>696</v>
      </c>
    </row>
    <row r="801" spans="1:1" x14ac:dyDescent="0.25">
      <c r="A801" t="s">
        <v>697</v>
      </c>
    </row>
    <row r="802" spans="1:1" x14ac:dyDescent="0.25">
      <c r="A802" t="s">
        <v>72</v>
      </c>
    </row>
    <row r="803" spans="1:1" x14ac:dyDescent="0.25">
      <c r="A803" t="s">
        <v>72</v>
      </c>
    </row>
    <row r="804" spans="1:1" x14ac:dyDescent="0.25">
      <c r="A804" t="s">
        <v>698</v>
      </c>
    </row>
    <row r="805" spans="1:1" x14ac:dyDescent="0.25">
      <c r="A805" t="s">
        <v>699</v>
      </c>
    </row>
    <row r="806" spans="1:1" x14ac:dyDescent="0.25">
      <c r="A806" t="s">
        <v>700</v>
      </c>
    </row>
    <row r="807" spans="1:1" x14ac:dyDescent="0.25">
      <c r="A807" t="s">
        <v>701</v>
      </c>
    </row>
    <row r="808" spans="1:1" x14ac:dyDescent="0.25">
      <c r="A808" t="s">
        <v>702</v>
      </c>
    </row>
    <row r="809" spans="1:1" x14ac:dyDescent="0.25">
      <c r="A809" t="s">
        <v>703</v>
      </c>
    </row>
    <row r="810" spans="1:1" x14ac:dyDescent="0.25">
      <c r="A810" t="s">
        <v>704</v>
      </c>
    </row>
    <row r="811" spans="1:1" x14ac:dyDescent="0.25">
      <c r="A811" t="s">
        <v>705</v>
      </c>
    </row>
    <row r="812" spans="1:1" x14ac:dyDescent="0.25">
      <c r="A812" t="s">
        <v>706</v>
      </c>
    </row>
    <row r="813" spans="1:1" x14ac:dyDescent="0.25">
      <c r="A813" t="s">
        <v>707</v>
      </c>
    </row>
    <row r="814" spans="1:1" x14ac:dyDescent="0.25">
      <c r="A814" t="s">
        <v>708</v>
      </c>
    </row>
    <row r="815" spans="1:1" x14ac:dyDescent="0.25">
      <c r="A815" t="s">
        <v>709</v>
      </c>
    </row>
    <row r="816" spans="1:1" x14ac:dyDescent="0.25">
      <c r="A816" t="s">
        <v>710</v>
      </c>
    </row>
    <row r="817" spans="1:1" x14ac:dyDescent="0.25">
      <c r="A817" t="s">
        <v>711</v>
      </c>
    </row>
    <row r="818" spans="1:1" x14ac:dyDescent="0.25">
      <c r="A818" t="s">
        <v>712</v>
      </c>
    </row>
    <row r="819" spans="1:1" x14ac:dyDescent="0.25">
      <c r="A819" t="s">
        <v>713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82B80-9C8A-4C91-BAA2-8E9B7B9EF9B7}">
  <sheetPr>
    <tabColor theme="3"/>
  </sheetPr>
  <dimension ref="A1:AE11"/>
  <sheetViews>
    <sheetView workbookViewId="0">
      <selection activeCell="B2" sqref="B2"/>
    </sheetView>
  </sheetViews>
  <sheetFormatPr defaultRowHeight="15" x14ac:dyDescent="0.25"/>
  <cols>
    <col min="1" max="1" width="20.140625" customWidth="1"/>
    <col min="2" max="2" width="12" bestFit="1" customWidth="1"/>
  </cols>
  <sheetData>
    <row r="1" spans="1:31" x14ac:dyDescent="0.25">
      <c r="A1" s="6" t="s">
        <v>714</v>
      </c>
      <c r="B1" s="6" t="s">
        <v>32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  <c r="I1" s="6" t="s">
        <v>39</v>
      </c>
      <c r="J1" s="6" t="s">
        <v>40</v>
      </c>
      <c r="K1" s="6" t="s">
        <v>41</v>
      </c>
      <c r="L1" s="6" t="s">
        <v>42</v>
      </c>
      <c r="M1" s="6" t="s">
        <v>43</v>
      </c>
      <c r="N1" s="6" t="s">
        <v>44</v>
      </c>
      <c r="O1" s="6" t="s">
        <v>45</v>
      </c>
      <c r="P1" s="6" t="s">
        <v>46</v>
      </c>
      <c r="Q1" s="6" t="s">
        <v>47</v>
      </c>
      <c r="R1" s="6" t="s">
        <v>48</v>
      </c>
      <c r="S1" s="6" t="s">
        <v>49</v>
      </c>
      <c r="T1" s="6" t="s">
        <v>50</v>
      </c>
      <c r="U1" s="6" t="s">
        <v>51</v>
      </c>
      <c r="V1" s="6" t="s">
        <v>52</v>
      </c>
      <c r="W1" s="6" t="s">
        <v>53</v>
      </c>
      <c r="X1" s="6" t="s">
        <v>54</v>
      </c>
      <c r="Y1" s="6" t="s">
        <v>55</v>
      </c>
      <c r="Z1" s="6" t="s">
        <v>56</v>
      </c>
      <c r="AA1" s="6" t="s">
        <v>57</v>
      </c>
      <c r="AB1" s="6" t="s">
        <v>58</v>
      </c>
      <c r="AC1" s="6" t="s">
        <v>59</v>
      </c>
      <c r="AD1" s="6" t="s">
        <v>60</v>
      </c>
      <c r="AE1" s="6" t="s">
        <v>61</v>
      </c>
    </row>
    <row r="2" spans="1:31" x14ac:dyDescent="0.25">
      <c r="A2" t="s">
        <v>11</v>
      </c>
      <c r="B2">
        <f>'Urban resi appl from TEP code'!B2+('Urban resi heat from TEP code '!B2-'BCEU-urban-residential-heating'!B2)</f>
        <v>1728599302703105</v>
      </c>
      <c r="C2">
        <f>'Urban resi appl from TEP code'!C2+('Urban resi heat from TEP code '!C2-'BCEU-urban-residential-heating'!C2)</f>
        <v>1733346658718680.8</v>
      </c>
      <c r="D2">
        <f>'Urban resi appl from TEP code'!D2+('Urban resi heat from TEP code '!D2-'BCEU-urban-residential-heating'!D2)</f>
        <v>1740215007581198</v>
      </c>
      <c r="E2">
        <f>'Urban resi appl from TEP code'!E2+('Urban resi heat from TEP code '!E2-'BCEU-urban-residential-heating'!E2)</f>
        <v>1732742676715696.5</v>
      </c>
      <c r="F2">
        <f>'Urban resi appl from TEP code'!F2+('Urban resi heat from TEP code '!F2-'BCEU-urban-residential-heating'!F2)</f>
        <v>1753716651600334.3</v>
      </c>
      <c r="G2">
        <f>'Urban resi appl from TEP code'!G2+('Urban resi heat from TEP code '!G2-'BCEU-urban-residential-heating'!G2)</f>
        <v>1770670010512536.5</v>
      </c>
      <c r="H2">
        <f>'Urban resi appl from TEP code'!H2+('Urban resi heat from TEP code '!H2-'BCEU-urban-residential-heating'!H2)</f>
        <v>1788240118583349</v>
      </c>
      <c r="I2">
        <f>'Urban resi appl from TEP code'!I2+('Urban resi heat from TEP code '!I2-'BCEU-urban-residential-heating'!I2)</f>
        <v>1811832411438211.5</v>
      </c>
      <c r="J2">
        <f>'Urban resi appl from TEP code'!J2+('Urban resi heat from TEP code '!J2-'BCEU-urban-residential-heating'!J2)</f>
        <v>1833339496352100.8</v>
      </c>
      <c r="K2">
        <f>'Urban resi appl from TEP code'!K2+('Urban resi heat from TEP code '!K2-'BCEU-urban-residential-heating'!K2)</f>
        <v>1852753239308548.5</v>
      </c>
      <c r="L2">
        <f>'Urban resi appl from TEP code'!L2+('Urban resi heat from TEP code '!L2-'BCEU-urban-residential-heating'!L2)</f>
        <v>1868239047965300</v>
      </c>
      <c r="M2">
        <f>'Urban resi appl from TEP code'!M2+('Urban resi heat from TEP code '!M2-'BCEU-urban-residential-heating'!M2)</f>
        <v>1881668172806342</v>
      </c>
      <c r="N2">
        <f>'Urban resi appl from TEP code'!N2+('Urban resi heat from TEP code '!N2-'BCEU-urban-residential-heating'!N2)</f>
        <v>1881417694506360.8</v>
      </c>
      <c r="O2">
        <f>'Urban resi appl from TEP code'!O2+('Urban resi heat from TEP code '!O2-'BCEU-urban-residential-heating'!O2)</f>
        <v>1880894214684051</v>
      </c>
      <c r="P2">
        <f>'Urban resi appl from TEP code'!P2+('Urban resi heat from TEP code '!P2-'BCEU-urban-residential-heating'!P2)</f>
        <v>1874985421004491</v>
      </c>
      <c r="Q2">
        <f>'Urban resi appl from TEP code'!Q2+('Urban resi heat from TEP code '!Q2-'BCEU-urban-residential-heating'!Q2)</f>
        <v>1869234665526174</v>
      </c>
      <c r="R2">
        <f>'Urban resi appl from TEP code'!R2+('Urban resi heat from TEP code '!R2-'BCEU-urban-residential-heating'!R2)</f>
        <v>1863568377935289.8</v>
      </c>
      <c r="S2">
        <f>'Urban resi appl from TEP code'!S2+('Urban resi heat from TEP code '!S2-'BCEU-urban-residential-heating'!S2)</f>
        <v>1859125969908969.8</v>
      </c>
      <c r="T2">
        <f>'Urban resi appl from TEP code'!T2+('Urban resi heat from TEP code '!T2-'BCEU-urban-residential-heating'!T2)</f>
        <v>1853980240013016.8</v>
      </c>
      <c r="U2">
        <f>'Urban resi appl from TEP code'!U2+('Urban resi heat from TEP code '!U2-'BCEU-urban-residential-heating'!U2)</f>
        <v>1847922747584703.3</v>
      </c>
      <c r="V2">
        <f>'Urban resi appl from TEP code'!V2+('Urban resi heat from TEP code '!V2-'BCEU-urban-residential-heating'!V2)</f>
        <v>1841381803884443.8</v>
      </c>
      <c r="W2">
        <f>'Urban resi appl from TEP code'!W2+('Urban resi heat from TEP code '!W2-'BCEU-urban-residential-heating'!W2)</f>
        <v>1834958188631200</v>
      </c>
      <c r="X2">
        <f>'Urban resi appl from TEP code'!X2+('Urban resi heat from TEP code '!X2-'BCEU-urban-residential-heating'!X2)</f>
        <v>1828248038383324</v>
      </c>
      <c r="Y2">
        <f>'Urban resi appl from TEP code'!Y2+('Urban resi heat from TEP code '!Y2-'BCEU-urban-residential-heating'!Y2)</f>
        <v>1821074681528372</v>
      </c>
      <c r="Z2">
        <f>'Urban resi appl from TEP code'!Z2+('Urban resi heat from TEP code '!Z2-'BCEU-urban-residential-heating'!Z2)</f>
        <v>1812524558445182.5</v>
      </c>
      <c r="AA2">
        <f>'Urban resi appl from TEP code'!AA2+('Urban resi heat from TEP code '!AA2-'BCEU-urban-residential-heating'!AA2)</f>
        <v>1803354746693439.5</v>
      </c>
      <c r="AB2">
        <f>'Urban resi appl from TEP code'!AB2+('Urban resi heat from TEP code '!AB2-'BCEU-urban-residential-heating'!AB2)</f>
        <v>1794411161893749</v>
      </c>
      <c r="AC2">
        <f>'Urban resi appl from TEP code'!AC2+('Urban resi heat from TEP code '!AC2-'BCEU-urban-residential-heating'!AC2)</f>
        <v>1783793232010942.5</v>
      </c>
      <c r="AD2">
        <f>'Urban resi appl from TEP code'!AD2+('Urban resi heat from TEP code '!AD2-'BCEU-urban-residential-heating'!AD2)</f>
        <v>1774175938627742</v>
      </c>
      <c r="AE2">
        <f>'Urban resi appl from TEP code'!AE2+('Urban resi heat from TEP code '!AE2-'BCEU-urban-residential-heating'!AE2)</f>
        <v>1763286108966216.5</v>
      </c>
    </row>
    <row r="3" spans="1:31" x14ac:dyDescent="0.25">
      <c r="A3" t="s">
        <v>12</v>
      </c>
      <c r="B3">
        <f>'Urban resi appl from TEP code'!B3+('Urban resi heat from TEP code '!B3-'BCEU-urban-residential-heating'!B3)</f>
        <v>23000027787484.563</v>
      </c>
      <c r="C3">
        <f>'Urban resi appl from TEP code'!C3+('Urban resi heat from TEP code '!C3-'BCEU-urban-residential-heating'!C3)</f>
        <v>19766099770672</v>
      </c>
      <c r="D3">
        <f>'Urban resi appl from TEP code'!D3+('Urban resi heat from TEP code '!D3-'BCEU-urban-residential-heating'!D3)</f>
        <v>16916457546851.344</v>
      </c>
      <c r="E3">
        <f>'Urban resi appl from TEP code'!E3+('Urban resi heat from TEP code '!E3-'BCEU-urban-residential-heating'!E3)</f>
        <v>13612021624515.438</v>
      </c>
      <c r="F3">
        <f>'Urban resi appl from TEP code'!F3+('Urban resi heat from TEP code '!F3-'BCEU-urban-residential-heating'!F3)</f>
        <v>11318571900618.016</v>
      </c>
      <c r="G3">
        <f>'Urban resi appl from TEP code'!G3+('Urban resi heat from TEP code '!G3-'BCEU-urban-residential-heating'!G3)</f>
        <v>9340340423829.4219</v>
      </c>
      <c r="H3">
        <f>'Urban resi appl from TEP code'!H3+('Urban resi heat from TEP code '!H3-'BCEU-urban-residential-heating'!H3)</f>
        <v>7824274250902.3438</v>
      </c>
      <c r="I3">
        <f>'Urban resi appl from TEP code'!I3+('Urban resi heat from TEP code '!I3-'BCEU-urban-residential-heating'!I3)</f>
        <v>6659554194595.3672</v>
      </c>
      <c r="J3">
        <f>'Urban resi appl from TEP code'!J3+('Urban resi heat from TEP code '!J3-'BCEU-urban-residential-heating'!J3)</f>
        <v>5787638252018.8125</v>
      </c>
      <c r="K3">
        <f>'Urban resi appl from TEP code'!K3+('Urban resi heat from TEP code '!K3-'BCEU-urban-residential-heating'!K3)</f>
        <v>4990353784761.8672</v>
      </c>
      <c r="L3">
        <f>'Urban resi appl from TEP code'!L3+('Urban resi heat from TEP code '!L3-'BCEU-urban-residential-heating'!L3)</f>
        <v>4354969090891.8359</v>
      </c>
      <c r="M3">
        <f>'Urban resi appl from TEP code'!M3+('Urban resi heat from TEP code '!M3-'BCEU-urban-residential-heating'!M3)</f>
        <v>3877505072695.5391</v>
      </c>
      <c r="N3">
        <f>'Urban resi appl from TEP code'!N3+('Urban resi heat from TEP code '!N3-'BCEU-urban-residential-heating'!N3)</f>
        <v>3500019190302.2266</v>
      </c>
      <c r="O3">
        <f>'Urban resi appl from TEP code'!O3+('Urban resi heat from TEP code '!O3-'BCEU-urban-residential-heating'!O3)</f>
        <v>3268398444009.5508</v>
      </c>
      <c r="P3">
        <f>'Urban resi appl from TEP code'!P3+('Urban resi heat from TEP code '!P3-'BCEU-urban-residential-heating'!P3)</f>
        <v>3030367344975.3086</v>
      </c>
      <c r="Q3">
        <f>'Urban resi appl from TEP code'!Q3+('Urban resi heat from TEP code '!Q3-'BCEU-urban-residential-heating'!Q3)</f>
        <v>2892067976118.3672</v>
      </c>
      <c r="R3">
        <f>'Urban resi appl from TEP code'!R3+('Urban resi heat from TEP code '!R3-'BCEU-urban-residential-heating'!R3)</f>
        <v>2906570809996.5273</v>
      </c>
      <c r="S3">
        <f>'Urban resi appl from TEP code'!S3+('Urban resi heat from TEP code '!S3-'BCEU-urban-residential-heating'!S3)</f>
        <v>2901950808876.6914</v>
      </c>
      <c r="T3">
        <f>'Urban resi appl from TEP code'!T3+('Urban resi heat from TEP code '!T3-'BCEU-urban-residential-heating'!T3)</f>
        <v>2841731655192.3945</v>
      </c>
      <c r="U3">
        <f>'Urban resi appl from TEP code'!U3+('Urban resi heat from TEP code '!U3-'BCEU-urban-residential-heating'!U3)</f>
        <v>2827909865140.4844</v>
      </c>
      <c r="V3">
        <f>'Urban resi appl from TEP code'!V3+('Urban resi heat from TEP code '!V3-'BCEU-urban-residential-heating'!V3)</f>
        <v>2876244795869.3516</v>
      </c>
      <c r="W3">
        <f>'Urban resi appl from TEP code'!W3+('Urban resi heat from TEP code '!W3-'BCEU-urban-residential-heating'!W3)</f>
        <v>2907821459961.5469</v>
      </c>
      <c r="X3">
        <f>'Urban resi appl from TEP code'!X3+('Urban resi heat from TEP code '!X3-'BCEU-urban-residential-heating'!X3)</f>
        <v>3002897311023.7852</v>
      </c>
      <c r="Y3">
        <f>'Urban resi appl from TEP code'!Y3+('Urban resi heat from TEP code '!Y3-'BCEU-urban-residential-heating'!Y3)</f>
        <v>3016482606428.0938</v>
      </c>
      <c r="Z3">
        <f>'Urban resi appl from TEP code'!Z3+('Urban resi heat from TEP code '!Z3-'BCEU-urban-residential-heating'!Z3)</f>
        <v>3050150632604.5195</v>
      </c>
      <c r="AA3">
        <f>'Urban resi appl from TEP code'!AA3+('Urban resi heat from TEP code '!AA3-'BCEU-urban-residential-heating'!AA3)</f>
        <v>3077694324443.2891</v>
      </c>
      <c r="AB3">
        <f>'Urban resi appl from TEP code'!AB3+('Urban resi heat from TEP code '!AB3-'BCEU-urban-residential-heating'!AB3)</f>
        <v>3070335309211.168</v>
      </c>
      <c r="AC3">
        <f>'Urban resi appl from TEP code'!AC3+('Urban resi heat from TEP code '!AC3-'BCEU-urban-residential-heating'!AC3)</f>
        <v>3120425693083.9336</v>
      </c>
      <c r="AD3">
        <f>'Urban resi appl from TEP code'!AD3+('Urban resi heat from TEP code '!AD3-'BCEU-urban-residential-heating'!AD3)</f>
        <v>3162480584401.4766</v>
      </c>
      <c r="AE3">
        <f>'Urban resi appl from TEP code'!AE3+('Urban resi heat from TEP code '!AE3-'BCEU-urban-residential-heating'!AE3)</f>
        <v>3260851999444.3477</v>
      </c>
    </row>
    <row r="4" spans="1:31" x14ac:dyDescent="0.25">
      <c r="A4" t="s">
        <v>13</v>
      </c>
      <c r="B4">
        <f>'Urban resi appl from TEP code'!B4+('Urban resi heat from TEP code '!B4-'BCEU-urban-residential-heating'!B4)</f>
        <v>907932386837468.5</v>
      </c>
      <c r="C4">
        <f>'Urban resi appl from TEP code'!C4+('Urban resi heat from TEP code '!C4-'BCEU-urban-residential-heating'!C4)</f>
        <v>888038064336023</v>
      </c>
      <c r="D4">
        <f>'Urban resi appl from TEP code'!D4+('Urban resi heat from TEP code '!D4-'BCEU-urban-residential-heating'!D4)</f>
        <v>882398868940626.5</v>
      </c>
      <c r="E4">
        <f>'Urban resi appl from TEP code'!E4+('Urban resi heat from TEP code '!E4-'BCEU-urban-residential-heating'!E4)</f>
        <v>862812187503441.5</v>
      </c>
      <c r="F4">
        <f>'Urban resi appl from TEP code'!F4+('Urban resi heat from TEP code '!F4-'BCEU-urban-residential-heating'!F4)</f>
        <v>868330301191924</v>
      </c>
      <c r="G4">
        <f>'Urban resi appl from TEP code'!G4+('Urban resi heat from TEP code '!G4-'BCEU-urban-residential-heating'!G4)</f>
        <v>864755545278430.5</v>
      </c>
      <c r="H4">
        <f>'Urban resi appl from TEP code'!H4+('Urban resi heat from TEP code '!H4-'BCEU-urban-residential-heating'!H4)</f>
        <v>857593688998265</v>
      </c>
      <c r="I4">
        <f>'Urban resi appl from TEP code'!I4+('Urban resi heat from TEP code '!I4-'BCEU-urban-residential-heating'!I4)</f>
        <v>861516327267705.5</v>
      </c>
      <c r="J4">
        <f>'Urban resi appl from TEP code'!J4+('Urban resi heat from TEP code '!J4-'BCEU-urban-residential-heating'!J4)</f>
        <v>859639646944262.5</v>
      </c>
      <c r="K4">
        <f>'Urban resi appl from TEP code'!K4+('Urban resi heat from TEP code '!K4-'BCEU-urban-residential-heating'!K4)</f>
        <v>854002352032051</v>
      </c>
      <c r="L4">
        <f>'Urban resi appl from TEP code'!L4+('Urban resi heat from TEP code '!L4-'BCEU-urban-residential-heating'!L4)</f>
        <v>846671604607648</v>
      </c>
      <c r="M4">
        <f>'Urban resi appl from TEP code'!M4+('Urban resi heat from TEP code '!M4-'BCEU-urban-residential-heating'!M4)</f>
        <v>844151589744532</v>
      </c>
      <c r="N4">
        <f>'Urban resi appl from TEP code'!N4+('Urban resi heat from TEP code '!N4-'BCEU-urban-residential-heating'!N4)</f>
        <v>840034384364873</v>
      </c>
      <c r="O4">
        <f>'Urban resi appl from TEP code'!O4+('Urban resi heat from TEP code '!O4-'BCEU-urban-residential-heating'!O4)</f>
        <v>838272420293476.5</v>
      </c>
      <c r="P4">
        <f>'Urban resi appl from TEP code'!P4+('Urban resi heat from TEP code '!P4-'BCEU-urban-residential-heating'!P4)</f>
        <v>828408837192160</v>
      </c>
      <c r="Q4">
        <f>'Urban resi appl from TEP code'!Q4+('Urban resi heat from TEP code '!Q4-'BCEU-urban-residential-heating'!Q4)</f>
        <v>819519151621323</v>
      </c>
      <c r="R4">
        <f>'Urban resi appl from TEP code'!R4+('Urban resi heat from TEP code '!R4-'BCEU-urban-residential-heating'!R4)</f>
        <v>811238710220126.5</v>
      </c>
      <c r="S4">
        <f>'Urban resi appl from TEP code'!S4+('Urban resi heat from TEP code '!S4-'BCEU-urban-residential-heating'!S4)</f>
        <v>805607527045905</v>
      </c>
      <c r="T4">
        <f>'Urban resi appl from TEP code'!T4+('Urban resi heat from TEP code '!T4-'BCEU-urban-residential-heating'!T4)</f>
        <v>798643789813219</v>
      </c>
      <c r="U4">
        <f>'Urban resi appl from TEP code'!U4+('Urban resi heat from TEP code '!U4-'BCEU-urban-residential-heating'!U4)</f>
        <v>792755599950922.5</v>
      </c>
      <c r="V4">
        <f>'Urban resi appl from TEP code'!V4+('Urban resi heat from TEP code '!V4-'BCEU-urban-residential-heating'!V4)</f>
        <v>787765998883432</v>
      </c>
      <c r="W4">
        <f>'Urban resi appl from TEP code'!W4+('Urban resi heat from TEP code '!W4-'BCEU-urban-residential-heating'!W4)</f>
        <v>782088516350713</v>
      </c>
      <c r="X4">
        <f>'Urban resi appl from TEP code'!X4+('Urban resi heat from TEP code '!X4-'BCEU-urban-residential-heating'!X4)</f>
        <v>776598438336692</v>
      </c>
      <c r="Y4">
        <f>'Urban resi appl from TEP code'!Y4+('Urban resi heat from TEP code '!Y4-'BCEU-urban-residential-heating'!Y4)</f>
        <v>770853919691394.5</v>
      </c>
      <c r="Z4">
        <f>'Urban resi appl from TEP code'!Z4+('Urban resi heat from TEP code '!Z4-'BCEU-urban-residential-heating'!Z4)</f>
        <v>766152704203224</v>
      </c>
      <c r="AA4">
        <f>'Urban resi appl from TEP code'!AA4+('Urban resi heat from TEP code '!AA4-'BCEU-urban-residential-heating'!AA4)</f>
        <v>761608139758288.5</v>
      </c>
      <c r="AB4">
        <f>'Urban resi appl from TEP code'!AB4+('Urban resi heat from TEP code '!AB4-'BCEU-urban-residential-heating'!AB4)</f>
        <v>756692810297898</v>
      </c>
      <c r="AC4">
        <f>'Urban resi appl from TEP code'!AC4+('Urban resi heat from TEP code '!AC4-'BCEU-urban-residential-heating'!AC4)</f>
        <v>749506469883253.5</v>
      </c>
      <c r="AD4">
        <f>'Urban resi appl from TEP code'!AD4+('Urban resi heat from TEP code '!AD4-'BCEU-urban-residential-heating'!AD4)</f>
        <v>743660713600224.5</v>
      </c>
      <c r="AE4">
        <f>'Urban resi appl from TEP code'!AE4+('Urban resi heat from TEP code '!AE4-'BCEU-urban-residential-heating'!AE4)</f>
        <v>736759915487454.5</v>
      </c>
    </row>
    <row r="5" spans="1:31" x14ac:dyDescent="0.25">
      <c r="A5" t="s">
        <v>14</v>
      </c>
      <c r="B5">
        <f>'Urban resi appl from TEP code'!B5+('Urban resi heat from TEP code '!B5-'BCEU-urban-residential-heating'!B5)</f>
        <v>274318198596699.75</v>
      </c>
      <c r="C5">
        <f>'Urban resi appl from TEP code'!C5+('Urban resi heat from TEP code '!C5-'BCEU-urban-residential-heating'!C5)</f>
        <v>268563173478095.13</v>
      </c>
      <c r="D5">
        <f>'Urban resi appl from TEP code'!D5+('Urban resi heat from TEP code '!D5-'BCEU-urban-residential-heating'!D5)</f>
        <v>265108321076273</v>
      </c>
      <c r="E5">
        <f>'Urban resi appl from TEP code'!E5+('Urban resi heat from TEP code '!E5-'BCEU-urban-residential-heating'!E5)</f>
        <v>257387020324973.63</v>
      </c>
      <c r="F5">
        <f>'Urban resi appl from TEP code'!F5+('Urban resi heat from TEP code '!F5-'BCEU-urban-residential-heating'!F5)</f>
        <v>256447864767871.25</v>
      </c>
      <c r="G5">
        <f>'Urban resi appl from TEP code'!G5+('Urban resi heat from TEP code '!G5-'BCEU-urban-residential-heating'!G5)</f>
        <v>253784531411336.25</v>
      </c>
      <c r="H5">
        <f>'Urban resi appl from TEP code'!H5+('Urban resi heat from TEP code '!H5-'BCEU-urban-residential-heating'!H5)</f>
        <v>249965124971508.63</v>
      </c>
      <c r="I5">
        <f>'Urban resi appl from TEP code'!I5+('Urban resi heat from TEP code '!I5-'BCEU-urban-residential-heating'!I5)</f>
        <v>249350539105363.75</v>
      </c>
      <c r="J5">
        <f>'Urban resi appl from TEP code'!J5+('Urban resi heat from TEP code '!J5-'BCEU-urban-residential-heating'!J5)</f>
        <v>247932544127563.63</v>
      </c>
      <c r="K5">
        <f>'Urban resi appl from TEP code'!K5+('Urban resi heat from TEP code '!K5-'BCEU-urban-residential-heating'!K5)</f>
        <v>245772006663773.5</v>
      </c>
      <c r="L5">
        <f>'Urban resi appl from TEP code'!L5+('Urban resi heat from TEP code '!L5-'BCEU-urban-residential-heating'!L5)</f>
        <v>243616680496231</v>
      </c>
      <c r="M5">
        <f>'Urban resi appl from TEP code'!M5+('Urban resi heat from TEP code '!M5-'BCEU-urban-residential-heating'!M5)</f>
        <v>243008092364042.38</v>
      </c>
      <c r="N5">
        <f>'Urban resi appl from TEP code'!N5+('Urban resi heat from TEP code '!N5-'BCEU-urban-residential-heating'!N5)</f>
        <v>242300049214013.25</v>
      </c>
      <c r="O5">
        <f>'Urban resi appl from TEP code'!O5+('Urban resi heat from TEP code '!O5-'BCEU-urban-residential-heating'!O5)</f>
        <v>242148586794404.63</v>
      </c>
      <c r="P5">
        <f>'Urban resi appl from TEP code'!P5+('Urban resi heat from TEP code '!P5-'BCEU-urban-residential-heating'!P5)</f>
        <v>238904655793986.88</v>
      </c>
      <c r="Q5">
        <f>'Urban resi appl from TEP code'!Q5+('Urban resi heat from TEP code '!Q5-'BCEU-urban-residential-heating'!Q5)</f>
        <v>236556413523210.13</v>
      </c>
      <c r="R5">
        <f>'Urban resi appl from TEP code'!R5+('Urban resi heat from TEP code '!R5-'BCEU-urban-residential-heating'!R5)</f>
        <v>234592171322327.75</v>
      </c>
      <c r="S5">
        <f>'Urban resi appl from TEP code'!S5+('Urban resi heat from TEP code '!S5-'BCEU-urban-residential-heating'!S5)</f>
        <v>232773436534183.63</v>
      </c>
      <c r="T5">
        <f>'Urban resi appl from TEP code'!T5+('Urban resi heat from TEP code '!T5-'BCEU-urban-residential-heating'!T5)</f>
        <v>230555925431627.13</v>
      </c>
      <c r="U5">
        <f>'Urban resi appl from TEP code'!U5+('Urban resi heat from TEP code '!U5-'BCEU-urban-residential-heating'!U5)</f>
        <v>227369324952412</v>
      </c>
      <c r="V5">
        <f>'Urban resi appl from TEP code'!V5+('Urban resi heat from TEP code '!V5-'BCEU-urban-residential-heating'!V5)</f>
        <v>224014232665206.38</v>
      </c>
      <c r="W5">
        <f>'Urban resi appl from TEP code'!W5+('Urban resi heat from TEP code '!W5-'BCEU-urban-residential-heating'!W5)</f>
        <v>220886138573484.75</v>
      </c>
      <c r="X5">
        <f>'Urban resi appl from TEP code'!X5+('Urban resi heat from TEP code '!X5-'BCEU-urban-residential-heating'!X5)</f>
        <v>217174034973200.75</v>
      </c>
      <c r="Y5">
        <f>'Urban resi appl from TEP code'!Y5+('Urban resi heat from TEP code '!Y5-'BCEU-urban-residential-heating'!Y5)</f>
        <v>214162687896723.75</v>
      </c>
      <c r="Z5">
        <f>'Urban resi appl from TEP code'!Z5+('Urban resi heat from TEP code '!Z5-'BCEU-urban-residential-heating'!Z5)</f>
        <v>210950581540593</v>
      </c>
      <c r="AA5">
        <f>'Urban resi appl from TEP code'!AA5+('Urban resi heat from TEP code '!AA5-'BCEU-urban-residential-heating'!AA5)</f>
        <v>207073497737903.5</v>
      </c>
      <c r="AB5">
        <f>'Urban resi appl from TEP code'!AB5+('Urban resi heat from TEP code '!AB5-'BCEU-urban-residential-heating'!AB5)</f>
        <v>203311690724192.75</v>
      </c>
      <c r="AC5">
        <f>'Urban resi appl from TEP code'!AC5+('Urban resi heat from TEP code '!AC5-'BCEU-urban-residential-heating'!AC5)</f>
        <v>200024739878628</v>
      </c>
      <c r="AD5">
        <f>'Urban resi appl from TEP code'!AD5+('Urban resi heat from TEP code '!AD5-'BCEU-urban-residential-heating'!AD5)</f>
        <v>196404571817856.5</v>
      </c>
      <c r="AE5">
        <f>'Urban resi appl from TEP code'!AE5+('Urban resi heat from TEP code '!AE5-'BCEU-urban-residential-heating'!AE5)</f>
        <v>193217848644696.63</v>
      </c>
    </row>
    <row r="6" spans="1:31" x14ac:dyDescent="0.25">
      <c r="A6" t="s">
        <v>15</v>
      </c>
      <c r="B6">
        <f>'Urban resi appl from TEP code'!B6+('Urban resi heat from TEP code '!B6-'BCEU-urban-residential-heating'!B6)</f>
        <v>227930562316640.88</v>
      </c>
      <c r="C6">
        <f>'Urban resi appl from TEP code'!C6+('Urban resi heat from TEP code '!C6-'BCEU-urban-residential-heating'!C6)</f>
        <v>220755057042119.75</v>
      </c>
      <c r="D6">
        <f>'Urban resi appl from TEP code'!D6+('Urban resi heat from TEP code '!D6-'BCEU-urban-residential-heating'!D6)</f>
        <v>217978906393440.63</v>
      </c>
      <c r="E6">
        <f>'Urban resi appl from TEP code'!E6+('Urban resi heat from TEP code '!E6-'BCEU-urban-residential-heating'!E6)</f>
        <v>211826149136314.38</v>
      </c>
      <c r="F6">
        <f>'Urban resi appl from TEP code'!F6+('Urban resi heat from TEP code '!F6-'BCEU-urban-residential-heating'!F6)</f>
        <v>212274228033528.63</v>
      </c>
      <c r="G6">
        <f>'Urban resi appl from TEP code'!G6+('Urban resi heat from TEP code '!G6-'BCEU-urban-residential-heating'!G6)</f>
        <v>210595299839605.38</v>
      </c>
      <c r="H6">
        <f>'Urban resi appl from TEP code'!H6+('Urban resi heat from TEP code '!H6-'BCEU-urban-residential-heating'!H6)</f>
        <v>208505563124641.38</v>
      </c>
      <c r="I6">
        <f>'Urban resi appl from TEP code'!I6+('Urban resi heat from TEP code '!I6-'BCEU-urban-residential-heating'!I6)</f>
        <v>209356396981007.13</v>
      </c>
      <c r="J6">
        <f>'Urban resi appl from TEP code'!J6+('Urban resi heat from TEP code '!J6-'BCEU-urban-residential-heating'!J6)</f>
        <v>209000469324507</v>
      </c>
      <c r="K6">
        <f>'Urban resi appl from TEP code'!K6+('Urban resi heat from TEP code '!K6-'BCEU-urban-residential-heating'!K6)</f>
        <v>208154872355759.38</v>
      </c>
      <c r="L6">
        <f>'Urban resi appl from TEP code'!L6+('Urban resi heat from TEP code '!L6-'BCEU-urban-residential-heating'!L6)</f>
        <v>206847117970330.38</v>
      </c>
      <c r="M6">
        <f>'Urban resi appl from TEP code'!M6+('Urban resi heat from TEP code '!M6-'BCEU-urban-residential-heating'!M6)</f>
        <v>206115043493226.63</v>
      </c>
      <c r="N6">
        <f>'Urban resi appl from TEP code'!N6+('Urban resi heat from TEP code '!N6-'BCEU-urban-residential-heating'!N6)</f>
        <v>206431360444231.38</v>
      </c>
      <c r="O6">
        <f>'Urban resi appl from TEP code'!O6+('Urban resi heat from TEP code '!O6-'BCEU-urban-residential-heating'!O6)</f>
        <v>206740156967872.88</v>
      </c>
      <c r="P6">
        <f>'Urban resi appl from TEP code'!P6+('Urban resi heat from TEP code '!P6-'BCEU-urban-residential-heating'!P6)</f>
        <v>204446783638092.75</v>
      </c>
      <c r="Q6">
        <f>'Urban resi appl from TEP code'!Q6+('Urban resi heat from TEP code '!Q6-'BCEU-urban-residential-heating'!Q6)</f>
        <v>202588790368504.63</v>
      </c>
      <c r="R6">
        <f>'Urban resi appl from TEP code'!R6+('Urban resi heat from TEP code '!R6-'BCEU-urban-residential-heating'!R6)</f>
        <v>200958391525728.25</v>
      </c>
      <c r="S6">
        <f>'Urban resi appl from TEP code'!S6+('Urban resi heat from TEP code '!S6-'BCEU-urban-residential-heating'!S6)</f>
        <v>200005134420376.75</v>
      </c>
      <c r="T6">
        <f>'Urban resi appl from TEP code'!T6+('Urban resi heat from TEP code '!T6-'BCEU-urban-residential-heating'!T6)</f>
        <v>198787870266221.5</v>
      </c>
      <c r="U6">
        <f>'Urban resi appl from TEP code'!U6+('Urban resi heat from TEP code '!U6-'BCEU-urban-residential-heating'!U6)</f>
        <v>198007521554296.25</v>
      </c>
      <c r="V6">
        <f>'Urban resi appl from TEP code'!V6+('Urban resi heat from TEP code '!V6-'BCEU-urban-residential-heating'!V6)</f>
        <v>197415340221686.63</v>
      </c>
      <c r="W6">
        <f>'Urban resi appl from TEP code'!W6+('Urban resi heat from TEP code '!W6-'BCEU-urban-residential-heating'!W6)</f>
        <v>196472600307801.38</v>
      </c>
      <c r="X6">
        <f>'Urban resi appl from TEP code'!X6+('Urban resi heat from TEP code '!X6-'BCEU-urban-residential-heating'!X6)</f>
        <v>195404421820435.75</v>
      </c>
      <c r="Y6">
        <f>'Urban resi appl from TEP code'!Y6+('Urban resi heat from TEP code '!Y6-'BCEU-urban-residential-heating'!Y6)</f>
        <v>194654089014435.88</v>
      </c>
      <c r="Z6">
        <f>'Urban resi appl from TEP code'!Z6+('Urban resi heat from TEP code '!Z6-'BCEU-urban-residential-heating'!Z6)</f>
        <v>193894437836258.63</v>
      </c>
      <c r="AA6">
        <f>'Urban resi appl from TEP code'!AA6+('Urban resi heat from TEP code '!AA6-'BCEU-urban-residential-heating'!AA6)</f>
        <v>192913880734897.63</v>
      </c>
      <c r="AB6">
        <f>'Urban resi appl from TEP code'!AB6+('Urban resi heat from TEP code '!AB6-'BCEU-urban-residential-heating'!AB6)</f>
        <v>191526780848970.63</v>
      </c>
      <c r="AC6">
        <f>'Urban resi appl from TEP code'!AC6+('Urban resi heat from TEP code '!AC6-'BCEU-urban-residential-heating'!AC6)</f>
        <v>190805254557096.38</v>
      </c>
      <c r="AD6">
        <f>'Urban resi appl from TEP code'!AD6+('Urban resi heat from TEP code '!AD6-'BCEU-urban-residential-heating'!AD6)</f>
        <v>189987287078156.63</v>
      </c>
      <c r="AE6">
        <f>'Urban resi appl from TEP code'!AE6+('Urban resi heat from TEP code '!AE6-'BCEU-urban-residential-heating'!AE6)</f>
        <v>189144330378326.5</v>
      </c>
    </row>
    <row r="7" spans="1:31" x14ac:dyDescent="0.25">
      <c r="A7" t="s">
        <v>16</v>
      </c>
      <c r="B7">
        <f>'Urban resi appl from TEP code'!B7+('Urban resi heat from TEP code '!B7-'BCEU-urban-residential-heating'!B7)</f>
        <v>201119875213129.5</v>
      </c>
      <c r="C7">
        <f>'Urban resi appl from TEP code'!C7+('Urban resi heat from TEP code '!C7-'BCEU-urban-residential-heating'!C7)</f>
        <v>192932501324883.5</v>
      </c>
      <c r="D7">
        <f>'Urban resi appl from TEP code'!D7+('Urban resi heat from TEP code '!D7-'BCEU-urban-residential-heating'!D7)</f>
        <v>187636513717591.75</v>
      </c>
      <c r="E7">
        <f>'Urban resi appl from TEP code'!E7+('Urban resi heat from TEP code '!E7-'BCEU-urban-residential-heating'!E7)</f>
        <v>180435189120269.25</v>
      </c>
      <c r="F7">
        <f>'Urban resi appl from TEP code'!F7+('Urban resi heat from TEP code '!F7-'BCEU-urban-residential-heating'!F7)</f>
        <v>177533961008297.75</v>
      </c>
      <c r="G7">
        <f>'Urban resi appl from TEP code'!G7+('Urban resi heat from TEP code '!G7-'BCEU-urban-residential-heating'!G7)</f>
        <v>173090082722246</v>
      </c>
      <c r="H7">
        <f>'Urban resi appl from TEP code'!H7+('Urban resi heat from TEP code '!H7-'BCEU-urban-residential-heating'!H7)</f>
        <v>168299191534524</v>
      </c>
      <c r="I7">
        <f>'Urban resi appl from TEP code'!I7+('Urban resi heat from TEP code '!I7-'BCEU-urban-residential-heating'!I7)</f>
        <v>165686685392065.25</v>
      </c>
      <c r="J7">
        <f>'Urban resi appl from TEP code'!J7+('Urban resi heat from TEP code '!J7-'BCEU-urban-residential-heating'!J7)</f>
        <v>161931568881701</v>
      </c>
      <c r="K7">
        <f>'Urban resi appl from TEP code'!K7+('Urban resi heat from TEP code '!K7-'BCEU-urban-residential-heating'!K7)</f>
        <v>158029302492833.25</v>
      </c>
      <c r="L7">
        <f>'Urban resi appl from TEP code'!L7+('Urban resi heat from TEP code '!L7-'BCEU-urban-residential-heating'!L7)</f>
        <v>154087652100432.75</v>
      </c>
      <c r="M7">
        <f>'Urban resi appl from TEP code'!M7+('Urban resi heat from TEP code '!M7-'BCEU-urban-residential-heating'!M7)</f>
        <v>150903517956605.25</v>
      </c>
      <c r="N7">
        <f>'Urban resi appl from TEP code'!N7+('Urban resi heat from TEP code '!N7-'BCEU-urban-residential-heating'!N7)</f>
        <v>147969956011124.75</v>
      </c>
      <c r="O7">
        <f>'Urban resi appl from TEP code'!O7+('Urban resi heat from TEP code '!O7-'BCEU-urban-residential-heating'!O7)</f>
        <v>145320895094811.75</v>
      </c>
      <c r="P7">
        <f>'Urban resi appl from TEP code'!P7+('Urban resi heat from TEP code '!P7-'BCEU-urban-residential-heating'!P7)</f>
        <v>141172465495183</v>
      </c>
      <c r="Q7">
        <f>'Urban resi appl from TEP code'!Q7+('Urban resi heat from TEP code '!Q7-'BCEU-urban-residential-heating'!Q7)</f>
        <v>137659517918617.88</v>
      </c>
      <c r="R7">
        <f>'Urban resi appl from TEP code'!R7+('Urban resi heat from TEP code '!R7-'BCEU-urban-residential-heating'!R7)</f>
        <v>134331144662666.88</v>
      </c>
      <c r="S7">
        <f>'Urban resi appl from TEP code'!S7+('Urban resi heat from TEP code '!S7-'BCEU-urban-residential-heating'!S7)</f>
        <v>131515650782522.88</v>
      </c>
      <c r="T7">
        <f>'Urban resi appl from TEP code'!T7+('Urban resi heat from TEP code '!T7-'BCEU-urban-residential-heating'!T7)</f>
        <v>128830665064432.13</v>
      </c>
      <c r="U7">
        <f>'Urban resi appl from TEP code'!U7+('Urban resi heat from TEP code '!U7-'BCEU-urban-residential-heating'!U7)</f>
        <v>126315384273361</v>
      </c>
      <c r="V7">
        <f>'Urban resi appl from TEP code'!V7+('Urban resi heat from TEP code '!V7-'BCEU-urban-residential-heating'!V7)</f>
        <v>123857775862001.63</v>
      </c>
      <c r="W7">
        <f>'Urban resi appl from TEP code'!W7+('Urban resi heat from TEP code '!W7-'BCEU-urban-residential-heating'!W7)</f>
        <v>121173181046691.25</v>
      </c>
      <c r="X7">
        <f>'Urban resi appl from TEP code'!X7+('Urban resi heat from TEP code '!X7-'BCEU-urban-residential-heating'!X7)</f>
        <v>118880582208707.25</v>
      </c>
      <c r="Y7">
        <f>'Urban resi appl from TEP code'!Y7+('Urban resi heat from TEP code '!Y7-'BCEU-urban-residential-heating'!Y7)</f>
        <v>116590072755356.38</v>
      </c>
      <c r="Z7">
        <f>'Urban resi appl from TEP code'!Z7+('Urban resi heat from TEP code '!Z7-'BCEU-urban-residential-heating'!Z7)</f>
        <v>114431088810469.88</v>
      </c>
      <c r="AA7">
        <f>'Urban resi appl from TEP code'!AA7+('Urban resi heat from TEP code '!AA7-'BCEU-urban-residential-heating'!AA7)</f>
        <v>112350865576857.13</v>
      </c>
      <c r="AB7">
        <f>'Urban resi appl from TEP code'!AB7+('Urban resi heat from TEP code '!AB7-'BCEU-urban-residential-heating'!AB7)</f>
        <v>110381740962931.25</v>
      </c>
      <c r="AC7">
        <f>'Urban resi appl from TEP code'!AC7+('Urban resi heat from TEP code '!AC7-'BCEU-urban-residential-heating'!AC7)</f>
        <v>108686954891080.13</v>
      </c>
      <c r="AD7">
        <f>'Urban resi appl from TEP code'!AD7+('Urban resi heat from TEP code '!AD7-'BCEU-urban-residential-heating'!AD7)</f>
        <v>106840352274281.25</v>
      </c>
      <c r="AE7">
        <f>'Urban resi appl from TEP code'!AE7+('Urban resi heat from TEP code '!AE7-'BCEU-urban-residential-heating'!AE7)</f>
        <v>105484396559138.25</v>
      </c>
    </row>
    <row r="8" spans="1:31" x14ac:dyDescent="0.25">
      <c r="A8" t="s">
        <v>17</v>
      </c>
      <c r="B8">
        <f>'Urban resi appl from TEP code'!B8+('Urban resi heat from TEP code '!B8-'BCEU-urban-residential-heating'!B8)</f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18</v>
      </c>
      <c r="B9">
        <f>'Urban resi appl from TEP code'!B9+('Urban resi heat from TEP code '!B9-'BCEU-urban-residential-heating'!B9)</f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19</v>
      </c>
      <c r="B10">
        <f>'Urban resi appl from TEP code'!B10+('Urban resi heat from TEP code '!B10-'BCEU-urban-residential-heating'!B10)</f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20</v>
      </c>
      <c r="B11">
        <f>'Urban resi appl from TEP code'!B11+('Urban resi heat from TEP code '!B11-'BCEU-urban-residential-heating'!B11)</f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E11"/>
  <sheetViews>
    <sheetView workbookViewId="0">
      <selection activeCell="Q36" sqref="Q36"/>
    </sheetView>
  </sheetViews>
  <sheetFormatPr defaultRowHeight="15" x14ac:dyDescent="0.25"/>
  <sheetData>
    <row r="1" spans="1:31" x14ac:dyDescent="0.25">
      <c r="A1" s="6" t="s">
        <v>714</v>
      </c>
      <c r="B1" s="6" t="s">
        <v>32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  <c r="I1" s="6" t="s">
        <v>39</v>
      </c>
      <c r="J1" s="6" t="s">
        <v>40</v>
      </c>
      <c r="K1" s="6" t="s">
        <v>41</v>
      </c>
      <c r="L1" s="6" t="s">
        <v>42</v>
      </c>
      <c r="M1" s="6" t="s">
        <v>43</v>
      </c>
      <c r="N1" s="6" t="s">
        <v>44</v>
      </c>
      <c r="O1" s="6" t="s">
        <v>45</v>
      </c>
      <c r="P1" s="6" t="s">
        <v>46</v>
      </c>
      <c r="Q1" s="6" t="s">
        <v>47</v>
      </c>
      <c r="R1" s="6" t="s">
        <v>48</v>
      </c>
      <c r="S1" s="6" t="s">
        <v>49</v>
      </c>
      <c r="T1" s="6" t="s">
        <v>50</v>
      </c>
      <c r="U1" s="6" t="s">
        <v>51</v>
      </c>
      <c r="V1" s="6" t="s">
        <v>52</v>
      </c>
      <c r="W1" s="6" t="s">
        <v>53</v>
      </c>
      <c r="X1" s="6" t="s">
        <v>54</v>
      </c>
      <c r="Y1" s="6" t="s">
        <v>55</v>
      </c>
      <c r="Z1" s="6" t="s">
        <v>56</v>
      </c>
      <c r="AA1" s="6" t="s">
        <v>57</v>
      </c>
      <c r="AB1" s="6" t="s">
        <v>58</v>
      </c>
      <c r="AC1" s="6" t="s">
        <v>59</v>
      </c>
      <c r="AD1" s="6" t="s">
        <v>60</v>
      </c>
      <c r="AE1" s="6" t="s">
        <v>61</v>
      </c>
    </row>
    <row r="2" spans="1:31" x14ac:dyDescent="0.25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11"/>
  <sheetViews>
    <sheetView workbookViewId="0">
      <selection activeCell="A2" sqref="A2:A11"/>
    </sheetView>
  </sheetViews>
  <sheetFormatPr defaultRowHeight="15" x14ac:dyDescent="0.25"/>
  <cols>
    <col min="2" max="2" width="12" bestFit="1" customWidth="1"/>
  </cols>
  <sheetData>
    <row r="1" spans="1:31" x14ac:dyDescent="0.25">
      <c r="A1" s="6" t="s">
        <v>714</v>
      </c>
      <c r="B1" s="6" t="s">
        <v>32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  <c r="I1" s="6" t="s">
        <v>39</v>
      </c>
      <c r="J1" s="6" t="s">
        <v>40</v>
      </c>
      <c r="K1" s="6" t="s">
        <v>41</v>
      </c>
      <c r="L1" s="6" t="s">
        <v>42</v>
      </c>
      <c r="M1" s="6" t="s">
        <v>43</v>
      </c>
      <c r="N1" s="6" t="s">
        <v>44</v>
      </c>
      <c r="O1" s="6" t="s">
        <v>45</v>
      </c>
      <c r="P1" s="6" t="s">
        <v>46</v>
      </c>
      <c r="Q1" s="6" t="s">
        <v>47</v>
      </c>
      <c r="R1" s="6" t="s">
        <v>48</v>
      </c>
      <c r="S1" s="6" t="s">
        <v>49</v>
      </c>
      <c r="T1" s="6" t="s">
        <v>50</v>
      </c>
      <c r="U1" s="6" t="s">
        <v>51</v>
      </c>
      <c r="V1" s="6" t="s">
        <v>52</v>
      </c>
      <c r="W1" s="6" t="s">
        <v>53</v>
      </c>
      <c r="X1" s="6" t="s">
        <v>54</v>
      </c>
      <c r="Y1" s="6" t="s">
        <v>55</v>
      </c>
      <c r="Z1" s="6" t="s">
        <v>56</v>
      </c>
      <c r="AA1" s="6" t="s">
        <v>57</v>
      </c>
      <c r="AB1" s="6" t="s">
        <v>58</v>
      </c>
      <c r="AC1" s="6" t="s">
        <v>59</v>
      </c>
      <c r="AD1" s="6" t="s">
        <v>60</v>
      </c>
      <c r="AE1" s="6" t="s">
        <v>61</v>
      </c>
    </row>
    <row r="2" spans="1:31" x14ac:dyDescent="0.25">
      <c r="A2" t="s">
        <v>11</v>
      </c>
      <c r="B2">
        <f>'Urban Comm appl from TEP code '!B2+('Urban Comm heat from TEP code '!B2-'BCEU-commercial-heating'!B2)</f>
        <v>920782163662919</v>
      </c>
      <c r="C2">
        <f>'Urban Comm appl from TEP code '!C2+('Urban Comm heat from TEP code '!C2-'BCEU-commercial-heating'!C2)</f>
        <v>925595677036662.63</v>
      </c>
      <c r="D2">
        <f>'Urban Comm appl from TEP code '!D2+('Urban Comm heat from TEP code '!D2-'BCEU-commercial-heating'!D2)</f>
        <v>927470857350778</v>
      </c>
      <c r="E2">
        <f>'Urban Comm appl from TEP code '!E2+('Urban Comm heat from TEP code '!E2-'BCEU-commercial-heating'!E2)</f>
        <v>932859431349270.63</v>
      </c>
      <c r="F2">
        <f>'Urban Comm appl from TEP code '!F2+('Urban Comm heat from TEP code '!F2-'BCEU-commercial-heating'!F2)</f>
        <v>944034502423314</v>
      </c>
      <c r="G2">
        <f>'Urban Comm appl from TEP code '!G2+('Urban Comm heat from TEP code '!G2-'BCEU-commercial-heating'!G2)</f>
        <v>947474925971772.25</v>
      </c>
      <c r="H2">
        <f>'Urban Comm appl from TEP code '!H2+('Urban Comm heat from TEP code '!H2-'BCEU-commercial-heating'!H2)</f>
        <v>949723123059086.5</v>
      </c>
      <c r="I2">
        <f>'Urban Comm appl from TEP code '!I2+('Urban Comm heat from TEP code '!I2-'BCEU-commercial-heating'!I2)</f>
        <v>958930958332166.25</v>
      </c>
      <c r="J2">
        <f>'Urban Comm appl from TEP code '!J2+('Urban Comm heat from TEP code '!J2-'BCEU-commercial-heating'!J2)</f>
        <v>961367930392748.5</v>
      </c>
      <c r="K2">
        <f>'Urban Comm appl from TEP code '!K2+('Urban Comm heat from TEP code '!K2-'BCEU-commercial-heating'!K2)</f>
        <v>963795367542776.25</v>
      </c>
      <c r="L2">
        <f>'Urban Comm appl from TEP code '!L2+('Urban Comm heat from TEP code '!L2-'BCEU-commercial-heating'!L2)</f>
        <v>962332481946051.38</v>
      </c>
      <c r="M2">
        <f>'Urban Comm appl from TEP code '!M2+('Urban Comm heat from TEP code '!M2-'BCEU-commercial-heating'!M2)</f>
        <v>959156257564669.25</v>
      </c>
      <c r="N2">
        <f>'Urban Comm appl from TEP code '!N2+('Urban Comm heat from TEP code '!N2-'BCEU-commercial-heating'!N2)</f>
        <v>955265527875149.25</v>
      </c>
      <c r="O2">
        <f>'Urban Comm appl from TEP code '!O2+('Urban Comm heat from TEP code '!O2-'BCEU-commercial-heating'!O2)</f>
        <v>949124422929202.38</v>
      </c>
      <c r="P2">
        <f>'Urban Comm appl from TEP code '!P2+('Urban Comm heat from TEP code '!P2-'BCEU-commercial-heating'!P2)</f>
        <v>945352419976703</v>
      </c>
      <c r="Q2">
        <f>'Urban Comm appl from TEP code '!Q2+('Urban Comm heat from TEP code '!Q2-'BCEU-commercial-heating'!Q2)</f>
        <v>943808138321958.5</v>
      </c>
      <c r="R2">
        <f>'Urban Comm appl from TEP code '!R2+('Urban Comm heat from TEP code '!R2-'BCEU-commercial-heating'!R2)</f>
        <v>944446752756952.75</v>
      </c>
      <c r="S2">
        <f>'Urban Comm appl from TEP code '!S2+('Urban Comm heat from TEP code '!S2-'BCEU-commercial-heating'!S2)</f>
        <v>943744094736813.88</v>
      </c>
      <c r="T2">
        <f>'Urban Comm appl from TEP code '!T2+('Urban Comm heat from TEP code '!T2-'BCEU-commercial-heating'!T2)</f>
        <v>945241096295470.5</v>
      </c>
      <c r="U2">
        <f>'Urban Comm appl from TEP code '!U2+('Urban Comm heat from TEP code '!U2-'BCEU-commercial-heating'!U2)</f>
        <v>947496761482731</v>
      </c>
      <c r="V2">
        <f>'Urban Comm appl from TEP code '!V2+('Urban Comm heat from TEP code '!V2-'BCEU-commercial-heating'!V2)</f>
        <v>949624857040211.75</v>
      </c>
      <c r="W2">
        <f>'Urban Comm appl from TEP code '!W2+('Urban Comm heat from TEP code '!W2-'BCEU-commercial-heating'!W2)</f>
        <v>953375892984932.75</v>
      </c>
      <c r="X2">
        <f>'Urban Comm appl from TEP code '!X2+('Urban Comm heat from TEP code '!X2-'BCEU-commercial-heating'!X2)</f>
        <v>955467721986006.63</v>
      </c>
      <c r="Y2">
        <f>'Urban Comm appl from TEP code '!Y2+('Urban Comm heat from TEP code '!Y2-'BCEU-commercial-heating'!Y2)</f>
        <v>956268989075074.5</v>
      </c>
      <c r="Z2">
        <f>'Urban Comm appl from TEP code '!Z2+('Urban Comm heat from TEP code '!Z2-'BCEU-commercial-heating'!Z2)</f>
        <v>956677060796359</v>
      </c>
      <c r="AA2">
        <f>'Urban Comm appl from TEP code '!AA2+('Urban Comm heat from TEP code '!AA2-'BCEU-commercial-heating'!AA2)</f>
        <v>957301475497376</v>
      </c>
      <c r="AB2">
        <f>'Urban Comm appl from TEP code '!AB2+('Urban Comm heat from TEP code '!AB2-'BCEU-commercial-heating'!AB2)</f>
        <v>958021991078539.25</v>
      </c>
      <c r="AC2">
        <f>'Urban Comm appl from TEP code '!AC2+('Urban Comm heat from TEP code '!AC2-'BCEU-commercial-heating'!AC2)</f>
        <v>956461453913393.5</v>
      </c>
      <c r="AD2">
        <f>'Urban Comm appl from TEP code '!AD2+('Urban Comm heat from TEP code '!AD2-'BCEU-commercial-heating'!AD2)</f>
        <v>957782313073426.38</v>
      </c>
      <c r="AE2">
        <f>'Urban Comm appl from TEP code '!AE2+('Urban Comm heat from TEP code '!AE2-'BCEU-commercial-heating'!AE2)</f>
        <v>958445432713260.75</v>
      </c>
    </row>
    <row r="3" spans="1:31" x14ac:dyDescent="0.25">
      <c r="A3" t="s">
        <v>12</v>
      </c>
      <c r="B3">
        <f>'Urban Comm appl from TEP code '!B3+('Urban Comm heat from TEP code '!B3-'BCEU-commercial-heating'!B3)</f>
        <v>1195854689888.7578</v>
      </c>
      <c r="C3">
        <f>'Urban Comm appl from TEP code '!C3+('Urban Comm heat from TEP code '!C3-'BCEU-commercial-heating'!C3)</f>
        <v>1102162884943.8164</v>
      </c>
      <c r="D3">
        <f>'Urban Comm appl from TEP code '!D3+('Urban Comm heat from TEP code '!D3-'BCEU-commercial-heating'!D3)</f>
        <v>841598706905.88281</v>
      </c>
      <c r="E3">
        <f>'Urban Comm appl from TEP code '!E3+('Urban Comm heat from TEP code '!E3-'BCEU-commercial-heating'!E3)</f>
        <v>730078849899.98438</v>
      </c>
      <c r="F3">
        <f>'Urban Comm appl from TEP code '!F3+('Urban Comm heat from TEP code '!F3-'BCEU-commercial-heating'!F3)</f>
        <v>722880882841.05078</v>
      </c>
      <c r="G3">
        <f>'Urban Comm appl from TEP code '!G3+('Urban Comm heat from TEP code '!G3-'BCEU-commercial-heating'!G3)</f>
        <v>606673968311.47266</v>
      </c>
      <c r="H3">
        <f>'Urban Comm appl from TEP code '!H3+('Urban Comm heat from TEP code '!H3-'BCEU-commercial-heating'!H3)</f>
        <v>529588798801.93555</v>
      </c>
      <c r="I3">
        <f>'Urban Comm appl from TEP code '!I3+('Urban Comm heat from TEP code '!I3-'BCEU-commercial-heating'!I3)</f>
        <v>467474751333.26367</v>
      </c>
      <c r="J3">
        <f>'Urban Comm appl from TEP code '!J3+('Urban Comm heat from TEP code '!J3-'BCEU-commercial-heating'!J3)</f>
        <v>409459920284.47461</v>
      </c>
      <c r="K3">
        <f>'Urban Comm appl from TEP code '!K3+('Urban Comm heat from TEP code '!K3-'BCEU-commercial-heating'!K3)</f>
        <v>354287071118.67773</v>
      </c>
      <c r="L3">
        <f>'Urban Comm appl from TEP code '!L3+('Urban Comm heat from TEP code '!L3-'BCEU-commercial-heating'!L3)</f>
        <v>335920815785.94727</v>
      </c>
      <c r="M3">
        <f>'Urban Comm appl from TEP code '!M3+('Urban Comm heat from TEP code '!M3-'BCEU-commercial-heating'!M3)</f>
        <v>321818276114.77539</v>
      </c>
      <c r="N3">
        <f>'Urban Comm appl from TEP code '!N3+('Urban Comm heat from TEP code '!N3-'BCEU-commercial-heating'!N3)</f>
        <v>297628284675.14844</v>
      </c>
      <c r="O3">
        <f>'Urban Comm appl from TEP code '!O3+('Urban Comm heat from TEP code '!O3-'BCEU-commercial-heating'!O3)</f>
        <v>282541298642.625</v>
      </c>
      <c r="P3">
        <f>'Urban Comm appl from TEP code '!P3+('Urban Comm heat from TEP code '!P3-'BCEU-commercial-heating'!P3)</f>
        <v>273295996086.92773</v>
      </c>
      <c r="Q3">
        <f>'Urban Comm appl from TEP code '!Q3+('Urban Comm heat from TEP code '!Q3-'BCEU-commercial-heating'!Q3)</f>
        <v>254965204293.44141</v>
      </c>
      <c r="R3">
        <f>'Urban Comm appl from TEP code '!R3+('Urban Comm heat from TEP code '!R3-'BCEU-commercial-heating'!R3)</f>
        <v>239418410468.59961</v>
      </c>
      <c r="S3">
        <f>'Urban Comm appl from TEP code '!S3+('Urban Comm heat from TEP code '!S3-'BCEU-commercial-heating'!S3)</f>
        <v>226082786202.00977</v>
      </c>
      <c r="T3">
        <f>'Urban Comm appl from TEP code '!T3+('Urban Comm heat from TEP code '!T3-'BCEU-commercial-heating'!T3)</f>
        <v>212208257985.37109</v>
      </c>
      <c r="U3">
        <f>'Urban Comm appl from TEP code '!U3+('Urban Comm heat from TEP code '!U3-'BCEU-commercial-heating'!U3)</f>
        <v>199006795383.62695</v>
      </c>
      <c r="V3">
        <f>'Urban Comm appl from TEP code '!V3+('Urban Comm heat from TEP code '!V3-'BCEU-commercial-heating'!V3)</f>
        <v>184736826523.85547</v>
      </c>
      <c r="W3">
        <f>'Urban Comm appl from TEP code '!W3+('Urban Comm heat from TEP code '!W3-'BCEU-commercial-heating'!W3)</f>
        <v>173356409024.00781</v>
      </c>
      <c r="X3">
        <f>'Urban Comm appl from TEP code '!X3+('Urban Comm heat from TEP code '!X3-'BCEU-commercial-heating'!X3)</f>
        <v>163393074205.60352</v>
      </c>
      <c r="Y3">
        <f>'Urban Comm appl from TEP code '!Y3+('Urban Comm heat from TEP code '!Y3-'BCEU-commercial-heating'!Y3)</f>
        <v>155430780347.1875</v>
      </c>
      <c r="Z3">
        <f>'Urban Comm appl from TEP code '!Z3+('Urban Comm heat from TEP code '!Z3-'BCEU-commercial-heating'!Z3)</f>
        <v>143019414809.23438</v>
      </c>
      <c r="AA3">
        <f>'Urban Comm appl from TEP code '!AA3+('Urban Comm heat from TEP code '!AA3-'BCEU-commercial-heating'!AA3)</f>
        <v>130348644703.77734</v>
      </c>
      <c r="AB3">
        <f>'Urban Comm appl from TEP code '!AB3+('Urban Comm heat from TEP code '!AB3-'BCEU-commercial-heating'!AB3)</f>
        <v>119537302046.42578</v>
      </c>
      <c r="AC3">
        <f>'Urban Comm appl from TEP code '!AC3+('Urban Comm heat from TEP code '!AC3-'BCEU-commercial-heating'!AC3)</f>
        <v>114825558747.48438</v>
      </c>
      <c r="AD3">
        <f>'Urban Comm appl from TEP code '!AD3+('Urban Comm heat from TEP code '!AD3-'BCEU-commercial-heating'!AD3)</f>
        <v>110693489114.34961</v>
      </c>
      <c r="AE3">
        <f>'Urban Comm appl from TEP code '!AE3+('Urban Comm heat from TEP code '!AE3-'BCEU-commercial-heating'!AE3)</f>
        <v>106187181914.15234</v>
      </c>
    </row>
    <row r="4" spans="1:31" x14ac:dyDescent="0.25">
      <c r="A4" t="s">
        <v>13</v>
      </c>
      <c r="B4">
        <f>'Urban Comm appl from TEP code '!B4+('Urban Comm heat from TEP code '!B4-'BCEU-commercial-heating'!B4)</f>
        <v>399106507996442.25</v>
      </c>
      <c r="C4">
        <f>'Urban Comm appl from TEP code '!C4+('Urban Comm heat from TEP code '!C4-'BCEU-commercial-heating'!C4)</f>
        <v>392169610767200.75</v>
      </c>
      <c r="D4">
        <f>'Urban Comm appl from TEP code '!D4+('Urban Comm heat from TEP code '!D4-'BCEU-commercial-heating'!D4)</f>
        <v>390844127819699.25</v>
      </c>
      <c r="E4">
        <f>'Urban Comm appl from TEP code '!E4+('Urban Comm heat from TEP code '!E4-'BCEU-commercial-heating'!E4)</f>
        <v>381426878616708.75</v>
      </c>
      <c r="F4">
        <f>'Urban Comm appl from TEP code '!F4+('Urban Comm heat from TEP code '!F4-'BCEU-commercial-heating'!F4)</f>
        <v>380748488694040.25</v>
      </c>
      <c r="G4">
        <f>'Urban Comm appl from TEP code '!G4+('Urban Comm heat from TEP code '!G4-'BCEU-commercial-heating'!G4)</f>
        <v>372576208220581.25</v>
      </c>
      <c r="H4">
        <f>'Urban Comm appl from TEP code '!H4+('Urban Comm heat from TEP code '!H4-'BCEU-commercial-heating'!H4)</f>
        <v>369296225964113.88</v>
      </c>
      <c r="I4">
        <f>'Urban Comm appl from TEP code '!I4+('Urban Comm heat from TEP code '!I4-'BCEU-commercial-heating'!I4)</f>
        <v>371027776914119.75</v>
      </c>
      <c r="J4">
        <f>'Urban Comm appl from TEP code '!J4+('Urban Comm heat from TEP code '!J4-'BCEU-commercial-heating'!J4)</f>
        <v>371675107743888.25</v>
      </c>
      <c r="K4">
        <f>'Urban Comm appl from TEP code '!K4+('Urban Comm heat from TEP code '!K4-'BCEU-commercial-heating'!K4)</f>
        <v>356253690836336.13</v>
      </c>
      <c r="L4">
        <f>'Urban Comm appl from TEP code '!L4+('Urban Comm heat from TEP code '!L4-'BCEU-commercial-heating'!L4)</f>
        <v>341410407777484.25</v>
      </c>
      <c r="M4">
        <f>'Urban Comm appl from TEP code '!M4+('Urban Comm heat from TEP code '!M4-'BCEU-commercial-heating'!M4)</f>
        <v>336996237178804.25</v>
      </c>
      <c r="N4">
        <f>'Urban Comm appl from TEP code '!N4+('Urban Comm heat from TEP code '!N4-'BCEU-commercial-heating'!N4)</f>
        <v>332552602757872.38</v>
      </c>
      <c r="O4">
        <f>'Urban Comm appl from TEP code '!O4+('Urban Comm heat from TEP code '!O4-'BCEU-commercial-heating'!O4)</f>
        <v>328329403347353.75</v>
      </c>
      <c r="P4">
        <f>'Urban Comm appl from TEP code '!P4+('Urban Comm heat from TEP code '!P4-'BCEU-commercial-heating'!P4)</f>
        <v>322025142254274.63</v>
      </c>
      <c r="Q4">
        <f>'Urban Comm appl from TEP code '!Q4+('Urban Comm heat from TEP code '!Q4-'BCEU-commercial-heating'!Q4)</f>
        <v>316388105052761.88</v>
      </c>
      <c r="R4">
        <f>'Urban Comm appl from TEP code '!R4+('Urban Comm heat from TEP code '!R4-'BCEU-commercial-heating'!R4)</f>
        <v>311294223430342.25</v>
      </c>
      <c r="S4">
        <f>'Urban Comm appl from TEP code '!S4+('Urban Comm heat from TEP code '!S4-'BCEU-commercial-heating'!S4)</f>
        <v>307052614922913</v>
      </c>
      <c r="T4">
        <f>'Urban Comm appl from TEP code '!T4+('Urban Comm heat from TEP code '!T4-'BCEU-commercial-heating'!T4)</f>
        <v>302676139353697.5</v>
      </c>
      <c r="U4">
        <f>'Urban Comm appl from TEP code '!U4+('Urban Comm heat from TEP code '!U4-'BCEU-commercial-heating'!U4)</f>
        <v>298406455377654.13</v>
      </c>
      <c r="V4">
        <f>'Urban Comm appl from TEP code '!V4+('Urban Comm heat from TEP code '!V4-'BCEU-commercial-heating'!V4)</f>
        <v>293871354548994.5</v>
      </c>
      <c r="W4">
        <f>'Urban Comm appl from TEP code '!W4+('Urban Comm heat from TEP code '!W4-'BCEU-commercial-heating'!W4)</f>
        <v>290075352116978.5</v>
      </c>
      <c r="X4">
        <f>'Urban Comm appl from TEP code '!X4+('Urban Comm heat from TEP code '!X4-'BCEU-commercial-heating'!X4)</f>
        <v>286197335952729.75</v>
      </c>
      <c r="Y4">
        <f>'Urban Comm appl from TEP code '!Y4+('Urban Comm heat from TEP code '!Y4-'BCEU-commercial-heating'!Y4)</f>
        <v>281514114570053.88</v>
      </c>
      <c r="Z4">
        <f>'Urban Comm appl from TEP code '!Z4+('Urban Comm heat from TEP code '!Z4-'BCEU-commercial-heating'!Z4)</f>
        <v>277569836951753.25</v>
      </c>
      <c r="AA4">
        <f>'Urban Comm appl from TEP code '!AA4+('Urban Comm heat from TEP code '!AA4-'BCEU-commercial-heating'!AA4)</f>
        <v>272542821141005.25</v>
      </c>
      <c r="AB4">
        <f>'Urban Comm appl from TEP code '!AB4+('Urban Comm heat from TEP code '!AB4-'BCEU-commercial-heating'!AB4)</f>
        <v>268072733923776.75</v>
      </c>
      <c r="AC4">
        <f>'Urban Comm appl from TEP code '!AC4+('Urban Comm heat from TEP code '!AC4-'BCEU-commercial-heating'!AC4)</f>
        <v>263059807409650.5</v>
      </c>
      <c r="AD4">
        <f>'Urban Comm appl from TEP code '!AD4+('Urban Comm heat from TEP code '!AD4-'BCEU-commercial-heating'!AD4)</f>
        <v>258986949998429.75</v>
      </c>
      <c r="AE4">
        <f>'Urban Comm appl from TEP code '!AE4+('Urban Comm heat from TEP code '!AE4-'BCEU-commercial-heating'!AE4)</f>
        <v>255154673796626</v>
      </c>
    </row>
    <row r="5" spans="1:31" x14ac:dyDescent="0.25">
      <c r="A5" t="s">
        <v>14</v>
      </c>
      <c r="B5">
        <f>'Urban Comm appl from TEP code '!B5+('Urban Comm heat from TEP code '!B5-'BCEU-commercial-heating'!B5)</f>
        <v>409475397274102.13</v>
      </c>
      <c r="C5">
        <f>'Urban Comm appl from TEP code '!C5+('Urban Comm heat from TEP code '!C5-'BCEU-commercial-heating'!C5)</f>
        <v>390359404527607.38</v>
      </c>
      <c r="D5">
        <f>'Urban Comm appl from TEP code '!D5+('Urban Comm heat from TEP code '!D5-'BCEU-commercial-heating'!D5)</f>
        <v>382506713897721.25</v>
      </c>
      <c r="E5">
        <f>'Urban Comm appl from TEP code '!E5+('Urban Comm heat from TEP code '!E5-'BCEU-commercial-heating'!E5)</f>
        <v>358084560650041.88</v>
      </c>
      <c r="F5">
        <f>'Urban Comm appl from TEP code '!F5+('Urban Comm heat from TEP code '!F5-'BCEU-commercial-heating'!F5)</f>
        <v>358649608247979.31</v>
      </c>
      <c r="G5">
        <f>'Urban Comm appl from TEP code '!G5+('Urban Comm heat from TEP code '!G5-'BCEU-commercial-heating'!G5)</f>
        <v>351935278380617.63</v>
      </c>
      <c r="H5">
        <f>'Urban Comm appl from TEP code '!H5+('Urban Comm heat from TEP code '!H5-'BCEU-commercial-heating'!H5)</f>
        <v>338749721656683.75</v>
      </c>
      <c r="I5">
        <f>'Urban Comm appl from TEP code '!I5+('Urban Comm heat from TEP code '!I5-'BCEU-commercial-heating'!I5)</f>
        <v>334382094851304.44</v>
      </c>
      <c r="J5">
        <f>'Urban Comm appl from TEP code '!J5+('Urban Comm heat from TEP code '!J5-'BCEU-commercial-heating'!J5)</f>
        <v>332816683368620.94</v>
      </c>
      <c r="K5">
        <f>'Urban Comm appl from TEP code '!K5+('Urban Comm heat from TEP code '!K5-'BCEU-commercial-heating'!K5)</f>
        <v>331006606339104.38</v>
      </c>
      <c r="L5">
        <f>'Urban Comm appl from TEP code '!L5+('Urban Comm heat from TEP code '!L5-'BCEU-commercial-heating'!L5)</f>
        <v>322166020046615.56</v>
      </c>
      <c r="M5">
        <f>'Urban Comm appl from TEP code '!M5+('Urban Comm heat from TEP code '!M5-'BCEU-commercial-heating'!M5)</f>
        <v>320372465980757.81</v>
      </c>
      <c r="N5">
        <f>'Urban Comm appl from TEP code '!N5+('Urban Comm heat from TEP code '!N5-'BCEU-commercial-heating'!N5)</f>
        <v>316984545859834.56</v>
      </c>
      <c r="O5">
        <f>'Urban Comm appl from TEP code '!O5+('Urban Comm heat from TEP code '!O5-'BCEU-commercial-heating'!O5)</f>
        <v>317378100469314.56</v>
      </c>
      <c r="P5">
        <f>'Urban Comm appl from TEP code '!P5+('Urban Comm heat from TEP code '!P5-'BCEU-commercial-heating'!P5)</f>
        <v>314453518041306.56</v>
      </c>
      <c r="Q5">
        <f>'Urban Comm appl from TEP code '!Q5+('Urban Comm heat from TEP code '!Q5-'BCEU-commercial-heating'!Q5)</f>
        <v>310110326691992.56</v>
      </c>
      <c r="R5">
        <f>'Urban Comm appl from TEP code '!R5+('Urban Comm heat from TEP code '!R5-'BCEU-commercial-heating'!R5)</f>
        <v>307266708693729.81</v>
      </c>
      <c r="S5">
        <f>'Urban Comm appl from TEP code '!S5+('Urban Comm heat from TEP code '!S5-'BCEU-commercial-heating'!S5)</f>
        <v>305561715161106.81</v>
      </c>
      <c r="T5">
        <f>'Urban Comm appl from TEP code '!T5+('Urban Comm heat from TEP code '!T5-'BCEU-commercial-heating'!T5)</f>
        <v>301327737829921.56</v>
      </c>
      <c r="U5">
        <f>'Urban Comm appl from TEP code '!U5+('Urban Comm heat from TEP code '!U5-'BCEU-commercial-heating'!U5)</f>
        <v>297717311034269.44</v>
      </c>
      <c r="V5">
        <f>'Urban Comm appl from TEP code '!V5+('Urban Comm heat from TEP code '!V5-'BCEU-commercial-heating'!V5)</f>
        <v>294475999811434.38</v>
      </c>
      <c r="W5">
        <f>'Urban Comm appl from TEP code '!W5+('Urban Comm heat from TEP code '!W5-'BCEU-commercial-heating'!W5)</f>
        <v>289769222955468.75</v>
      </c>
      <c r="X5">
        <f>'Urban Comm appl from TEP code '!X5+('Urban Comm heat from TEP code '!X5-'BCEU-commercial-heating'!X5)</f>
        <v>283634390930910.94</v>
      </c>
      <c r="Y5">
        <f>'Urban Comm appl from TEP code '!Y5+('Urban Comm heat from TEP code '!Y5-'BCEU-commercial-heating'!Y5)</f>
        <v>280961240661873.94</v>
      </c>
      <c r="Z5">
        <f>'Urban Comm appl from TEP code '!Z5+('Urban Comm heat from TEP code '!Z5-'BCEU-commercial-heating'!Z5)</f>
        <v>279587445533627.06</v>
      </c>
      <c r="AA5">
        <f>'Urban Comm appl from TEP code '!AA5+('Urban Comm heat from TEP code '!AA5-'BCEU-commercial-heating'!AA5)</f>
        <v>278027782669163.97</v>
      </c>
      <c r="AB5">
        <f>'Urban Comm appl from TEP code '!AB5+('Urban Comm heat from TEP code '!AB5-'BCEU-commercial-heating'!AB5)</f>
        <v>276887913002864.72</v>
      </c>
      <c r="AC5">
        <f>'Urban Comm appl from TEP code '!AC5+('Urban Comm heat from TEP code '!AC5-'BCEU-commercial-heating'!AC5)</f>
        <v>274891158954308.75</v>
      </c>
      <c r="AD5">
        <f>'Urban Comm appl from TEP code '!AD5+('Urban Comm heat from TEP code '!AD5-'BCEU-commercial-heating'!AD5)</f>
        <v>274835191242333.19</v>
      </c>
      <c r="AE5">
        <f>'Urban Comm appl from TEP code '!AE5+('Urban Comm heat from TEP code '!AE5-'BCEU-commercial-heating'!AE5)</f>
        <v>273854194376977</v>
      </c>
    </row>
    <row r="6" spans="1:31" x14ac:dyDescent="0.25">
      <c r="A6" t="s">
        <v>15</v>
      </c>
      <c r="B6">
        <f>'Urban Comm appl from TEP code '!B6+('Urban Comm heat from TEP code '!B6-'BCEU-commercial-heating'!B6)</f>
        <v>46511468797615.813</v>
      </c>
      <c r="C6">
        <f>'Urban Comm appl from TEP code '!C6+('Urban Comm heat from TEP code '!C6-'BCEU-commercial-heating'!C6)</f>
        <v>44088519224781.688</v>
      </c>
      <c r="D6">
        <f>'Urban Comm appl from TEP code '!D6+('Urban Comm heat from TEP code '!D6-'BCEU-commercial-heating'!D6)</f>
        <v>42798751552878.938</v>
      </c>
      <c r="E6">
        <f>'Urban Comm appl from TEP code '!E6+('Urban Comm heat from TEP code '!E6-'BCEU-commercial-heating'!E6)</f>
        <v>40538577223557.75</v>
      </c>
      <c r="F6">
        <f>'Urban Comm appl from TEP code '!F6+('Urban Comm heat from TEP code '!F6-'BCEU-commercial-heating'!F6)</f>
        <v>39695347487014.188</v>
      </c>
      <c r="G6">
        <f>'Urban Comm appl from TEP code '!G6+('Urban Comm heat from TEP code '!G6-'BCEU-commercial-heating'!G6)</f>
        <v>39559289757672.063</v>
      </c>
      <c r="H6">
        <f>'Urban Comm appl from TEP code '!H6+('Urban Comm heat from TEP code '!H6-'BCEU-commercial-heating'!H6)</f>
        <v>38530979193087.594</v>
      </c>
      <c r="I6">
        <f>'Urban Comm appl from TEP code '!I6+('Urban Comm heat from TEP code '!I6-'BCEU-commercial-heating'!I6)</f>
        <v>37468444244881.031</v>
      </c>
      <c r="J6">
        <f>'Urban Comm appl from TEP code '!J6+('Urban Comm heat from TEP code '!J6-'BCEU-commercial-heating'!J6)</f>
        <v>37000623670670.813</v>
      </c>
      <c r="K6">
        <f>'Urban Comm appl from TEP code '!K6+('Urban Comm heat from TEP code '!K6-'BCEU-commercial-heating'!K6)</f>
        <v>37099792155503.219</v>
      </c>
      <c r="L6">
        <f>'Urban Comm appl from TEP code '!L6+('Urban Comm heat from TEP code '!L6-'BCEU-commercial-heating'!L6)</f>
        <v>36036905186458.938</v>
      </c>
      <c r="M6">
        <f>'Urban Comm appl from TEP code '!M6+('Urban Comm heat from TEP code '!M6-'BCEU-commercial-heating'!M6)</f>
        <v>35601383570226.125</v>
      </c>
      <c r="N6">
        <f>'Urban Comm appl from TEP code '!N6+('Urban Comm heat from TEP code '!N6-'BCEU-commercial-heating'!N6)</f>
        <v>35208571164476.125</v>
      </c>
      <c r="O6">
        <f>'Urban Comm appl from TEP code '!O6+('Urban Comm heat from TEP code '!O6-'BCEU-commercial-heating'!O6)</f>
        <v>34938752775309.969</v>
      </c>
      <c r="P6">
        <f>'Urban Comm appl from TEP code '!P6+('Urban Comm heat from TEP code '!P6-'BCEU-commercial-heating'!P6)</f>
        <v>34858610890767.031</v>
      </c>
      <c r="Q6">
        <f>'Urban Comm appl from TEP code '!Q6+('Urban Comm heat from TEP code '!Q6-'BCEU-commercial-heating'!Q6)</f>
        <v>34722880844284.75</v>
      </c>
      <c r="R6">
        <f>'Urban Comm appl from TEP code '!R6+('Urban Comm heat from TEP code '!R6-'BCEU-commercial-heating'!R6)</f>
        <v>34713690513943.5</v>
      </c>
      <c r="S6">
        <f>'Urban Comm appl from TEP code '!S6+('Urban Comm heat from TEP code '!S6-'BCEU-commercial-heating'!S6)</f>
        <v>34840348685586.125</v>
      </c>
      <c r="T6">
        <f>'Urban Comm appl from TEP code '!T6+('Urban Comm heat from TEP code '!T6-'BCEU-commercial-heating'!T6)</f>
        <v>34990662159860.688</v>
      </c>
      <c r="U6">
        <f>'Urban Comm appl from TEP code '!U6+('Urban Comm heat from TEP code '!U6-'BCEU-commercial-heating'!U6)</f>
        <v>35137071027844.656</v>
      </c>
      <c r="V6">
        <f>'Urban Comm appl from TEP code '!V6+('Urban Comm heat from TEP code '!V6-'BCEU-commercial-heating'!V6)</f>
        <v>35376869583980.813</v>
      </c>
      <c r="W6">
        <f>'Urban Comm appl from TEP code '!W6+('Urban Comm heat from TEP code '!W6-'BCEU-commercial-heating'!W6)</f>
        <v>35418456423943.5</v>
      </c>
      <c r="X6">
        <f>'Urban Comm appl from TEP code '!X6+('Urban Comm heat from TEP code '!X6-'BCEU-commercial-heating'!X6)</f>
        <v>35416393279170.094</v>
      </c>
      <c r="Y6">
        <f>'Urban Comm appl from TEP code '!Y6+('Urban Comm heat from TEP code '!Y6-'BCEU-commercial-heating'!Y6)</f>
        <v>35694096790579.625</v>
      </c>
      <c r="Z6">
        <f>'Urban Comm appl from TEP code '!Z6+('Urban Comm heat from TEP code '!Z6-'BCEU-commercial-heating'!Z6)</f>
        <v>35869223099173.063</v>
      </c>
      <c r="AA6">
        <f>'Urban Comm appl from TEP code '!AA6+('Urban Comm heat from TEP code '!AA6-'BCEU-commercial-heating'!AA6)</f>
        <v>36024047735334.469</v>
      </c>
      <c r="AB6">
        <f>'Urban Comm appl from TEP code '!AB6+('Urban Comm heat from TEP code '!AB6-'BCEU-commercial-heating'!AB6)</f>
        <v>36260023295537.813</v>
      </c>
      <c r="AC6">
        <f>'Urban Comm appl from TEP code '!AC6+('Urban Comm heat from TEP code '!AC6-'BCEU-commercial-heating'!AC6)</f>
        <v>36271123142968</v>
      </c>
      <c r="AD6">
        <f>'Urban Comm appl from TEP code '!AD6+('Urban Comm heat from TEP code '!AD6-'BCEU-commercial-heating'!AD6)</f>
        <v>36334090881196.719</v>
      </c>
      <c r="AE6">
        <f>'Urban Comm appl from TEP code '!AE6+('Urban Comm heat from TEP code '!AE6-'BCEU-commercial-heating'!AE6)</f>
        <v>36419352509103.719</v>
      </c>
    </row>
    <row r="7" spans="1:31" x14ac:dyDescent="0.25">
      <c r="A7" t="s">
        <v>16</v>
      </c>
      <c r="B7">
        <f>'Urban Comm appl from TEP code '!B7+('Urban Comm heat from TEP code '!B7-'BCEU-commercial-heating'!B7)</f>
        <v>6218548815264.4844</v>
      </c>
      <c r="C7">
        <f>'Urban Comm appl from TEP code '!C7+('Urban Comm heat from TEP code '!C7-'BCEU-commercial-heating'!C7)</f>
        <v>6381678447090.5313</v>
      </c>
      <c r="D7">
        <f>'Urban Comm appl from TEP code '!D7+('Urban Comm heat from TEP code '!D7-'BCEU-commercial-heating'!D7)</f>
        <v>6772706784370.9375</v>
      </c>
      <c r="E7">
        <f>'Urban Comm appl from TEP code '!E7+('Urban Comm heat from TEP code '!E7-'BCEU-commercial-heating'!E7)</f>
        <v>5975966674605.9688</v>
      </c>
      <c r="F7">
        <f>'Urban Comm appl from TEP code '!F7+('Urban Comm heat from TEP code '!F7-'BCEU-commercial-heating'!F7)</f>
        <v>6597162879273.625</v>
      </c>
      <c r="G7">
        <f>'Urban Comm appl from TEP code '!G7+('Urban Comm heat from TEP code '!G7-'BCEU-commercial-heating'!G7)</f>
        <v>6836713675386.9375</v>
      </c>
      <c r="H7">
        <f>'Urban Comm appl from TEP code '!H7+('Urban Comm heat from TEP code '!H7-'BCEU-commercial-heating'!H7)</f>
        <v>6896876912907.3438</v>
      </c>
      <c r="I7">
        <f>'Urban Comm appl from TEP code '!I7+('Urban Comm heat from TEP code '!I7-'BCEU-commercial-heating'!I7)</f>
        <v>6930973837863.7813</v>
      </c>
      <c r="J7">
        <f>'Urban Comm appl from TEP code '!J7+('Urban Comm heat from TEP code '!J7-'BCEU-commercial-heating'!J7)</f>
        <v>7067856072307.5</v>
      </c>
      <c r="K7">
        <f>'Urban Comm appl from TEP code '!K7+('Urban Comm heat from TEP code '!K7-'BCEU-commercial-heating'!K7)</f>
        <v>8999899017624.4063</v>
      </c>
      <c r="L7">
        <f>'Urban Comm appl from TEP code '!L7+('Urban Comm heat from TEP code '!L7-'BCEU-commercial-heating'!L7)</f>
        <v>10152148380490.156</v>
      </c>
      <c r="M7">
        <f>'Urban Comm appl from TEP code '!M7+('Urban Comm heat from TEP code '!M7-'BCEU-commercial-heating'!M7)</f>
        <v>10503800677472.188</v>
      </c>
      <c r="N7">
        <f>'Urban Comm appl from TEP code '!N7+('Urban Comm heat from TEP code '!N7-'BCEU-commercial-heating'!N7)</f>
        <v>10873928116381.094</v>
      </c>
      <c r="O7">
        <f>'Urban Comm appl from TEP code '!O7+('Urban Comm heat from TEP code '!O7-'BCEU-commercial-heating'!O7)</f>
        <v>11123581115535.781</v>
      </c>
      <c r="P7">
        <f>'Urban Comm appl from TEP code '!P7+('Urban Comm heat from TEP code '!P7-'BCEU-commercial-heating'!P7)</f>
        <v>11116373169397.594</v>
      </c>
      <c r="Q7">
        <f>'Urban Comm appl from TEP code '!Q7+('Urban Comm heat from TEP code '!Q7-'BCEU-commercial-heating'!Q7)</f>
        <v>11160013389759.781</v>
      </c>
      <c r="R7">
        <f>'Urban Comm appl from TEP code '!R7+('Urban Comm heat from TEP code '!R7-'BCEU-commercial-heating'!R7)</f>
        <v>11211794871453.125</v>
      </c>
      <c r="S7">
        <f>'Urban Comm appl from TEP code '!S7+('Urban Comm heat from TEP code '!S7-'BCEU-commercial-heating'!S7)</f>
        <v>11287602153719.375</v>
      </c>
      <c r="T7">
        <f>'Urban Comm appl from TEP code '!T7+('Urban Comm heat from TEP code '!T7-'BCEU-commercial-heating'!T7)</f>
        <v>11499480732601.063</v>
      </c>
      <c r="U7">
        <f>'Urban Comm appl from TEP code '!U7+('Urban Comm heat from TEP code '!U7-'BCEU-commercial-heating'!U7)</f>
        <v>11578980708282.813</v>
      </c>
      <c r="V7">
        <f>'Urban Comm appl from TEP code '!V7+('Urban Comm heat from TEP code '!V7-'BCEU-commercial-heating'!V7)</f>
        <v>11723709227032.906</v>
      </c>
      <c r="W7">
        <f>'Urban Comm appl from TEP code '!W7+('Urban Comm heat from TEP code '!W7-'BCEU-commercial-heating'!W7)</f>
        <v>11959348243402.906</v>
      </c>
      <c r="X7">
        <f>'Urban Comm appl from TEP code '!X7+('Urban Comm heat from TEP code '!X7-'BCEU-commercial-heating'!X7)</f>
        <v>12172766750276.063</v>
      </c>
      <c r="Y7">
        <f>'Urban Comm appl from TEP code '!Y7+('Urban Comm heat from TEP code '!Y7-'BCEU-commercial-heating'!Y7)</f>
        <v>12381194700636.75</v>
      </c>
      <c r="Z7">
        <f>'Urban Comm appl from TEP code '!Z7+('Urban Comm heat from TEP code '!Z7-'BCEU-commercial-heating'!Z7)</f>
        <v>12606900211908.469</v>
      </c>
      <c r="AA7">
        <f>'Urban Comm appl from TEP code '!AA7+('Urban Comm heat from TEP code '!AA7-'BCEU-commercial-heating'!AA7)</f>
        <v>12713584468672.5</v>
      </c>
      <c r="AB7">
        <f>'Urban Comm appl from TEP code '!AB7+('Urban Comm heat from TEP code '!AB7-'BCEU-commercial-heating'!AB7)</f>
        <v>12859152268785.969</v>
      </c>
      <c r="AC7">
        <f>'Urban Comm appl from TEP code '!AC7+('Urban Comm heat from TEP code '!AC7-'BCEU-commercial-heating'!AC7)</f>
        <v>13043671721751.313</v>
      </c>
      <c r="AD7">
        <f>'Urban Comm appl from TEP code '!AD7+('Urban Comm heat from TEP code '!AD7-'BCEU-commercial-heating'!AD7)</f>
        <v>13270987507558.094</v>
      </c>
      <c r="AE7">
        <f>'Urban Comm appl from TEP code '!AE7+('Urban Comm heat from TEP code '!AE7-'BCEU-commercial-heating'!AE7)</f>
        <v>13481698281783.844</v>
      </c>
    </row>
    <row r="8" spans="1:31" x14ac:dyDescent="0.25">
      <c r="A8" t="s">
        <v>17</v>
      </c>
      <c r="B8">
        <f>'Urban Comm appl from TEP code '!B8+('Urban Comm heat from TEP code '!B8-'BCEU-commercial-heating'!B8)</f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18</v>
      </c>
      <c r="B9">
        <f>'Urban Comm appl from TEP code '!B9+('Urban Comm heat from TEP code '!B9-'BCEU-commercial-heating'!B9)</f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19</v>
      </c>
      <c r="B10">
        <f>'Urban Comm appl from TEP code '!B10+('Urban Comm heat from TEP code '!B10-'BCEU-commercial-heating'!B10)</f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20</v>
      </c>
      <c r="B11">
        <f>'Urban Comm appl from TEP code '!B11+('Urban Comm heat from TEP code '!B11-'BCEU-commercial-heating'!B11)</f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8A1-1751-49F3-9356-C8F431FE22E9}">
  <sheetPr>
    <tabColor theme="3"/>
  </sheetPr>
  <dimension ref="A1:AE11"/>
  <sheetViews>
    <sheetView tabSelected="1" workbookViewId="0">
      <selection activeCell="K26" sqref="K26"/>
    </sheetView>
  </sheetViews>
  <sheetFormatPr defaultRowHeight="15" x14ac:dyDescent="0.25"/>
  <cols>
    <col min="2" max="2" width="12.7109375" bestFit="1" customWidth="1"/>
  </cols>
  <sheetData>
    <row r="1" spans="1:31" x14ac:dyDescent="0.25">
      <c r="A1" s="6" t="s">
        <v>714</v>
      </c>
      <c r="B1" s="6" t="s">
        <v>32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  <c r="I1" s="6" t="s">
        <v>39</v>
      </c>
      <c r="J1" s="6" t="s">
        <v>40</v>
      </c>
      <c r="K1" s="6" t="s">
        <v>41</v>
      </c>
      <c r="L1" s="6" t="s">
        <v>42</v>
      </c>
      <c r="M1" s="6" t="s">
        <v>43</v>
      </c>
      <c r="N1" s="6" t="s">
        <v>44</v>
      </c>
      <c r="O1" s="6" t="s">
        <v>45</v>
      </c>
      <c r="P1" s="6" t="s">
        <v>46</v>
      </c>
      <c r="Q1" s="6" t="s">
        <v>47</v>
      </c>
      <c r="R1" s="6" t="s">
        <v>48</v>
      </c>
      <c r="S1" s="6" t="s">
        <v>49</v>
      </c>
      <c r="T1" s="6" t="s">
        <v>50</v>
      </c>
      <c r="U1" s="6" t="s">
        <v>51</v>
      </c>
      <c r="V1" s="6" t="s">
        <v>52</v>
      </c>
      <c r="W1" s="6" t="s">
        <v>53</v>
      </c>
      <c r="X1" s="6" t="s">
        <v>54</v>
      </c>
      <c r="Y1" s="6" t="s">
        <v>55</v>
      </c>
      <c r="Z1" s="6" t="s">
        <v>56</v>
      </c>
      <c r="AA1" s="6" t="s">
        <v>57</v>
      </c>
      <c r="AB1" s="6" t="s">
        <v>58</v>
      </c>
      <c r="AC1" s="6" t="s">
        <v>59</v>
      </c>
      <c r="AD1" s="6" t="s">
        <v>60</v>
      </c>
      <c r="AE1" s="6" t="s">
        <v>61</v>
      </c>
    </row>
    <row r="2" spans="1:31" x14ac:dyDescent="0.25">
      <c r="A2" t="s">
        <v>11</v>
      </c>
      <c r="B2" s="49">
        <f>'Urban resi heat from TEP code '!B2-('Urban resi heat from TEP code '!B2*'Eurostat resi cooking+water %'!$R$8)</f>
        <v>193167417694139.81</v>
      </c>
      <c r="C2" s="49">
        <f>'Urban resi heat from TEP code '!C2-('Urban resi heat from TEP code '!C2*'Eurostat resi cooking+water %'!$R$8)</f>
        <v>194577618521321.44</v>
      </c>
      <c r="D2" s="49">
        <f>'Urban resi heat from TEP code '!D2-('Urban resi heat from TEP code '!D2*'Eurostat resi cooking+water %'!$R$8)</f>
        <v>197585179161285.81</v>
      </c>
      <c r="E2" s="49">
        <f>'Urban resi heat from TEP code '!E2-('Urban resi heat from TEP code '!E2*'Eurostat resi cooking+water %'!$R$8)</f>
        <v>197966152032946.88</v>
      </c>
      <c r="F2" s="49">
        <f>'Urban resi heat from TEP code '!F2-('Urban resi heat from TEP code '!F2*'Eurostat resi cooking+water %'!$R$8)</f>
        <v>204809464762035.69</v>
      </c>
      <c r="G2" s="49">
        <f>'Urban resi heat from TEP code '!G2-('Urban resi heat from TEP code '!G2*'Eurostat resi cooking+water %'!$R$8)</f>
        <v>207993526902137.19</v>
      </c>
      <c r="H2" s="49">
        <f>'Urban resi heat from TEP code '!H2-('Urban resi heat from TEP code '!H2*'Eurostat resi cooking+water %'!$R$8)</f>
        <v>210800319355133.56</v>
      </c>
      <c r="I2" s="49">
        <f>'Urban resi heat from TEP code '!I2-('Urban resi heat from TEP code '!I2*'Eurostat resi cooking+water %'!$R$8)</f>
        <v>216947396502811.44</v>
      </c>
      <c r="J2" s="49">
        <f>'Urban resi heat from TEP code '!J2-('Urban resi heat from TEP code '!J2*'Eurostat resi cooking+water %'!$R$8)</f>
        <v>221880003206550</v>
      </c>
      <c r="K2" s="49">
        <f>'Urban resi heat from TEP code '!K2-('Urban resi heat from TEP code '!K2*'Eurostat resi cooking+water %'!$R$8)</f>
        <v>225934419735497.06</v>
      </c>
      <c r="L2" s="49">
        <f>'Urban resi heat from TEP code '!L2-('Urban resi heat from TEP code '!L2*'Eurostat resi cooking+water %'!$R$8)</f>
        <v>229981660814424.5</v>
      </c>
      <c r="M2" s="49">
        <f>'Urban resi heat from TEP code '!M2-('Urban resi heat from TEP code '!M2*'Eurostat resi cooking+water %'!$R$8)</f>
        <v>234683980115401.06</v>
      </c>
      <c r="N2" s="49">
        <f>'Urban resi heat from TEP code '!N2-('Urban resi heat from TEP code '!N2*'Eurostat resi cooking+water %'!$R$8)</f>
        <v>239715469903155.44</v>
      </c>
      <c r="O2" s="49">
        <f>'Urban resi heat from TEP code '!O2-('Urban resi heat from TEP code '!O2*'Eurostat resi cooking+water %'!$R$8)</f>
        <v>245100374737047.94</v>
      </c>
      <c r="P2" s="49">
        <f>'Urban resi heat from TEP code '!P2-('Urban resi heat from TEP code '!P2*'Eurostat resi cooking+water %'!$R$8)</f>
        <v>247605884680069.31</v>
      </c>
      <c r="Q2" s="49">
        <f>'Urban resi heat from TEP code '!Q2-('Urban resi heat from TEP code '!Q2*'Eurostat resi cooking+water %'!$R$8)</f>
        <v>250576322046064.63</v>
      </c>
      <c r="R2" s="49">
        <f>'Urban resi heat from TEP code '!R2-('Urban resi heat from TEP code '!R2*'Eurostat resi cooking+water %'!$R$8)</f>
        <v>253623166831896.06</v>
      </c>
      <c r="S2" s="49">
        <f>'Urban resi heat from TEP code '!S2-('Urban resi heat from TEP code '!S2*'Eurostat resi cooking+water %'!$R$8)</f>
        <v>257402568652366.81</v>
      </c>
      <c r="T2" s="49">
        <f>'Urban resi heat from TEP code '!T2-('Urban resi heat from TEP code '!T2*'Eurostat resi cooking+water %'!$R$8)</f>
        <v>260854858473747.81</v>
      </c>
      <c r="U2" s="49">
        <f>'Urban resi heat from TEP code '!U2-('Urban resi heat from TEP code '!U2*'Eurostat resi cooking+water %'!$R$8)</f>
        <v>263768607019425.25</v>
      </c>
      <c r="V2" s="49">
        <f>'Urban resi heat from TEP code '!V2-('Urban resi heat from TEP code '!V2*'Eurostat resi cooking+water %'!$R$8)</f>
        <v>266361204520658.69</v>
      </c>
      <c r="W2" s="49">
        <f>'Urban resi heat from TEP code '!W2-('Urban resi heat from TEP code '!W2*'Eurostat resi cooking+water %'!$R$8)</f>
        <v>269054399755754.69</v>
      </c>
      <c r="X2" s="49">
        <f>'Urban resi heat from TEP code '!X2-('Urban resi heat from TEP code '!X2*'Eurostat resi cooking+water %'!$R$8)</f>
        <v>271597165301126</v>
      </c>
      <c r="Y2" s="49">
        <f>'Urban resi heat from TEP code '!Y2-('Urban resi heat from TEP code '!Y2*'Eurostat resi cooking+water %'!$R$8)</f>
        <v>273873838104858.88</v>
      </c>
      <c r="Z2" s="49">
        <f>'Urban resi heat from TEP code '!Z2-('Urban resi heat from TEP code '!Z2*'Eurostat resi cooking+water %'!$R$8)</f>
        <v>275347517519703.63</v>
      </c>
      <c r="AA2" s="49">
        <f>'Urban resi heat from TEP code '!AA2-('Urban resi heat from TEP code '!AA2*'Eurostat resi cooking+water %'!$R$8)</f>
        <v>276799616665424.88</v>
      </c>
      <c r="AB2" s="49">
        <f>'Urban resi heat from TEP code '!AB2-('Urban resi heat from TEP code '!AB2*'Eurostat resi cooking+water %'!$R$8)</f>
        <v>278412675441836.75</v>
      </c>
      <c r="AC2" s="49">
        <f>'Urban resi heat from TEP code '!AC2-('Urban resi heat from TEP code '!AC2*'Eurostat resi cooking+water %'!$R$8)</f>
        <v>278968447431976.13</v>
      </c>
      <c r="AD2" s="49">
        <f>'Urban resi heat from TEP code '!AD2-('Urban resi heat from TEP code '!AD2*'Eurostat resi cooking+water %'!$R$8)</f>
        <v>280133393373493.06</v>
      </c>
      <c r="AE2" s="49">
        <f>'Urban resi heat from TEP code '!AE2-('Urban resi heat from TEP code '!AE2*'Eurostat resi cooking+water %'!$R$8)</f>
        <v>280568211464926.75</v>
      </c>
    </row>
    <row r="3" spans="1:31" x14ac:dyDescent="0.25">
      <c r="A3" t="s">
        <v>12</v>
      </c>
      <c r="B3" s="49">
        <f>'Urban resi heat from TEP code '!B3-('Urban resi heat from TEP code '!B3*'Eurostat resi cooking+water %'!$R$4)</f>
        <v>239768203465764.44</v>
      </c>
      <c r="C3" s="49">
        <f>'Urban resi heat from TEP code '!C3-('Urban resi heat from TEP code '!C3*'Eurostat resi cooking+water %'!$R$4)</f>
        <v>206055500251089.19</v>
      </c>
      <c r="D3" s="49">
        <f>'Urban resi heat from TEP code '!D3-('Urban resi heat from TEP code '!D3*'Eurostat resi cooking+water %'!$R$4)</f>
        <v>176348858031402.25</v>
      </c>
      <c r="E3" s="49">
        <f>'Urban resi heat from TEP code '!E3-('Urban resi heat from TEP code '!E3*'Eurostat resi cooking+water %'!$R$4)</f>
        <v>141901131624856.47</v>
      </c>
      <c r="F3" s="49">
        <f>'Urban resi heat from TEP code '!F3-('Urban resi heat from TEP code '!F3*'Eurostat resi cooking+water %'!$R$4)</f>
        <v>117992624856131.48</v>
      </c>
      <c r="G3" s="49">
        <f>'Urban resi heat from TEP code '!G3-('Urban resi heat from TEP code '!G3*'Eurostat resi cooking+water %'!$R$4)</f>
        <v>97370171196004.672</v>
      </c>
      <c r="H3" s="49">
        <f>'Urban resi heat from TEP code '!H3-('Urban resi heat from TEP code '!H3*'Eurostat resi cooking+water %'!$R$4)</f>
        <v>81565648437308.531</v>
      </c>
      <c r="I3" s="49">
        <f>'Urban resi heat from TEP code '!I3-('Urban resi heat from TEP code '!I3*'Eurostat resi cooking+water %'!$R$4)</f>
        <v>69423800696010.336</v>
      </c>
      <c r="J3" s="49">
        <f>'Urban resi heat from TEP code '!J3-('Urban resi heat from TEP code '!J3*'Eurostat resi cooking+water %'!$R$4)</f>
        <v>60334345628547.414</v>
      </c>
      <c r="K3" s="49">
        <f>'Urban resi heat from TEP code '!K3-('Urban resi heat from TEP code '!K3*'Eurostat resi cooking+water %'!$R$4)</f>
        <v>52022900697625.25</v>
      </c>
      <c r="L3" s="49">
        <f>'Urban resi heat from TEP code '!L3-('Urban resi heat from TEP code '!L3*'Eurostat resi cooking+water %'!$R$4)</f>
        <v>45399211023573.625</v>
      </c>
      <c r="M3" s="49">
        <f>'Urban resi heat from TEP code '!M3-('Urban resi heat from TEP code '!M3*'Eurostat resi cooking+water %'!$R$4)</f>
        <v>40421795738677.07</v>
      </c>
      <c r="N3" s="49">
        <f>'Urban resi heat from TEP code '!N3-('Urban resi heat from TEP code '!N3*'Eurostat resi cooking+water %'!$R$4)</f>
        <v>36486621716653.367</v>
      </c>
      <c r="O3" s="49">
        <f>'Urban resi heat from TEP code '!O3-('Urban resi heat from TEP code '!O3*'Eurostat resi cooking+water %'!$R$4)</f>
        <v>34072046797999.793</v>
      </c>
      <c r="P3" s="49">
        <f>'Urban resi heat from TEP code '!P3-('Urban resi heat from TEP code '!P3*'Eurostat resi cooking+water %'!$R$4)</f>
        <v>31590645927020.102</v>
      </c>
      <c r="Q3" s="49">
        <f>'Urban resi heat from TEP code '!Q3-('Urban resi heat from TEP code '!Q3*'Eurostat resi cooking+water %'!$R$4)</f>
        <v>30148917616182.082</v>
      </c>
      <c r="R3" s="49">
        <f>'Urban resi heat from TEP code '!R3-('Urban resi heat from TEP code '!R3*'Eurostat resi cooking+water %'!$R$4)</f>
        <v>30300105191095.383</v>
      </c>
      <c r="S3" s="49">
        <f>'Urban resi heat from TEP code '!S3-('Urban resi heat from TEP code '!S3*'Eurostat resi cooking+water %'!$R$4)</f>
        <v>30251943102825.43</v>
      </c>
      <c r="T3" s="49">
        <f>'Urban resi heat from TEP code '!T3-('Urban resi heat from TEP code '!T3*'Eurostat resi cooking+water %'!$R$4)</f>
        <v>29624176978952.766</v>
      </c>
      <c r="U3" s="49">
        <f>'Urban resi heat from TEP code '!U3-('Urban resi heat from TEP code '!U3*'Eurostat resi cooking+water %'!$R$4)</f>
        <v>29480089076101.156</v>
      </c>
      <c r="V3" s="49">
        <f>'Urban resi heat from TEP code '!V3-('Urban resi heat from TEP code '!V3*'Eurostat resi cooking+water %'!$R$4)</f>
        <v>29983965837146.148</v>
      </c>
      <c r="W3" s="49">
        <f>'Urban resi heat from TEP code '!W3-('Urban resi heat from TEP code '!W3*'Eurostat resi cooking+water %'!$R$4)</f>
        <v>30313142831660.344</v>
      </c>
      <c r="X3" s="49">
        <f>'Urban resi heat from TEP code '!X3-('Urban resi heat from TEP code '!X3*'Eurostat resi cooking+water %'!$R$4)</f>
        <v>31304279286485.695</v>
      </c>
      <c r="Y3" s="49">
        <f>'Urban resi heat from TEP code '!Y3-('Urban resi heat from TEP code '!Y3*'Eurostat resi cooking+water %'!$R$4)</f>
        <v>31445901805499.125</v>
      </c>
      <c r="Z3" s="49">
        <f>'Urban resi heat from TEP code '!Z3-('Urban resi heat from TEP code '!Z3*'Eurostat resi cooking+water %'!$R$4)</f>
        <v>31796880605400.93</v>
      </c>
      <c r="AA3" s="49">
        <f>'Urban resi heat from TEP code '!AA3-('Urban resi heat from TEP code '!AA3*'Eurostat resi cooking+water %'!$R$4)</f>
        <v>32084015106716.191</v>
      </c>
      <c r="AB3" s="49">
        <f>'Urban resi heat from TEP code '!AB3-('Urban resi heat from TEP code '!AB3*'Eurostat resi cooking+water %'!$R$4)</f>
        <v>32007299640205.184</v>
      </c>
      <c r="AC3" s="49">
        <f>'Urban resi heat from TEP code '!AC3-('Urban resi heat from TEP code '!AC3*'Eurostat resi cooking+water %'!$R$4)</f>
        <v>32529476459427.09</v>
      </c>
      <c r="AD3" s="49">
        <f>'Urban resi heat from TEP code '!AD3-('Urban resi heat from TEP code '!AD3*'Eurostat resi cooking+water %'!$R$4)</f>
        <v>32967885744464.641</v>
      </c>
      <c r="AE3" s="49">
        <f>'Urban resi heat from TEP code '!AE3-('Urban resi heat from TEP code '!AE3*'Eurostat resi cooking+water %'!$R$4)</f>
        <v>33993377438437.676</v>
      </c>
    </row>
    <row r="4" spans="1:31" x14ac:dyDescent="0.25">
      <c r="A4" t="s">
        <v>13</v>
      </c>
      <c r="B4" s="49">
        <f>'Urban resi heat from TEP code '!B4-('Urban resi heat from TEP code '!B4*'Eurostat resi cooking+water %'!$R$5)</f>
        <v>2666346836649289.5</v>
      </c>
      <c r="C4" s="49">
        <f>'Urban resi heat from TEP code '!C4-('Urban resi heat from TEP code '!C4*'Eurostat resi cooking+water %'!$R$5)</f>
        <v>2607922702167451</v>
      </c>
      <c r="D4" s="49">
        <f>'Urban resi heat from TEP code '!D4-('Urban resi heat from TEP code '!D4*'Eurostat resi cooking+water %'!$R$5)</f>
        <v>2591361941672787.5</v>
      </c>
      <c r="E4" s="49">
        <f>'Urban resi heat from TEP code '!E4-('Urban resi heat from TEP code '!E4*'Eurostat resi cooking+water %'!$R$5)</f>
        <v>2533841264089728.5</v>
      </c>
      <c r="F4" s="49">
        <f>'Urban resi heat from TEP code '!F4-('Urban resi heat from TEP code '!F4*'Eurostat resi cooking+water %'!$R$5)</f>
        <v>2550046441028956</v>
      </c>
      <c r="G4" s="49">
        <f>'Urban resi heat from TEP code '!G4-('Urban resi heat from TEP code '!G4*'Eurostat resi cooking+water %'!$R$5)</f>
        <v>2539548369520638.5</v>
      </c>
      <c r="H4" s="49">
        <f>'Urban resi heat from TEP code '!H4-('Urban resi heat from TEP code '!H4*'Eurostat resi cooking+water %'!$R$5)</f>
        <v>2518515974252008</v>
      </c>
      <c r="I4" s="49">
        <f>'Urban resi heat from TEP code '!I4-('Urban resi heat from TEP code '!I4*'Eurostat resi cooking+water %'!$R$5)</f>
        <v>2530035680226452.5</v>
      </c>
      <c r="J4" s="49">
        <f>'Urban resi heat from TEP code '!J4-('Urban resi heat from TEP code '!J4*'Eurostat resi cooking+water %'!$R$5)</f>
        <v>2524524388068185.5</v>
      </c>
      <c r="K4" s="49">
        <f>'Urban resi heat from TEP code '!K4-('Urban resi heat from TEP code '!K4*'Eurostat resi cooking+water %'!$R$5)</f>
        <v>2507969208768115</v>
      </c>
      <c r="L4" s="49">
        <f>'Urban resi heat from TEP code '!L4-('Urban resi heat from TEP code '!L4*'Eurostat resi cooking+water %'!$R$5)</f>
        <v>2486440826821728</v>
      </c>
      <c r="M4" s="49">
        <f>'Urban resi heat from TEP code '!M4-('Urban resi heat from TEP code '!M4*'Eurostat resi cooking+water %'!$R$5)</f>
        <v>2479040238676631</v>
      </c>
      <c r="N4" s="49">
        <f>'Urban resi heat from TEP code '!N4-('Urban resi heat from TEP code '!N4*'Eurostat resi cooking+water %'!$R$5)</f>
        <v>2466949142798747</v>
      </c>
      <c r="O4" s="49">
        <f>'Urban resi heat from TEP code '!O4-('Urban resi heat from TEP code '!O4*'Eurostat resi cooking+water %'!$R$5)</f>
        <v>2461774740611793.5</v>
      </c>
      <c r="P4" s="49">
        <f>'Urban resi heat from TEP code '!P4-('Urban resi heat from TEP code '!P4*'Eurostat resi cooking+water %'!$R$5)</f>
        <v>2432808119328648</v>
      </c>
      <c r="Q4" s="49">
        <f>'Urban resi heat from TEP code '!Q4-('Urban resi heat from TEP code '!Q4*'Eurostat resi cooking+water %'!$R$5)</f>
        <v>2406701566303074</v>
      </c>
      <c r="R4" s="49">
        <f>'Urban resi heat from TEP code '!R4-('Urban resi heat from TEP code '!R4*'Eurostat resi cooking+water %'!$R$5)</f>
        <v>2382384195256267.5</v>
      </c>
      <c r="S4" s="49">
        <f>'Urban resi heat from TEP code '!S4-('Urban resi heat from TEP code '!S4*'Eurostat resi cooking+water %'!$R$5)</f>
        <v>2365846964443873</v>
      </c>
      <c r="T4" s="49">
        <f>'Urban resi heat from TEP code '!T4-('Urban resi heat from TEP code '!T4*'Eurostat resi cooking+water %'!$R$5)</f>
        <v>2345396390138111</v>
      </c>
      <c r="U4" s="49">
        <f>'Urban resi heat from TEP code '!U4-('Urban resi heat from TEP code '!U4*'Eurostat resi cooking+water %'!$R$5)</f>
        <v>2328104401615031.5</v>
      </c>
      <c r="V4" s="49">
        <f>'Urban resi heat from TEP code '!V4-('Urban resi heat from TEP code '!V4*'Eurostat resi cooking+water %'!$R$5)</f>
        <v>2313451320377578</v>
      </c>
      <c r="W4" s="49">
        <f>'Urban resi heat from TEP code '!W4-('Urban resi heat from TEP code '!W4*'Eurostat resi cooking+water %'!$R$5)</f>
        <v>2296778121127603</v>
      </c>
      <c r="X4" s="49">
        <f>'Urban resi heat from TEP code '!X4-('Urban resi heat from TEP code '!X4*'Eurostat resi cooking+water %'!$R$5)</f>
        <v>2280655277226602</v>
      </c>
      <c r="Y4" s="49">
        <f>'Urban resi heat from TEP code '!Y4-('Urban resi heat from TEP code '!Y4*'Eurostat resi cooking+water %'!$R$5)</f>
        <v>2263785211415519.5</v>
      </c>
      <c r="Z4" s="49">
        <f>'Urban resi heat from TEP code '!Z4-('Urban resi heat from TEP code '!Z4*'Eurostat resi cooking+water %'!$R$5)</f>
        <v>2249979039031964</v>
      </c>
      <c r="AA4" s="49">
        <f>'Urban resi heat from TEP code '!AA4-('Urban resi heat from TEP code '!AA4*'Eurostat resi cooking+water %'!$R$5)</f>
        <v>2236632907527711.5</v>
      </c>
      <c r="AB4" s="49">
        <f>'Urban resi heat from TEP code '!AB4-('Urban resi heat from TEP code '!AB4*'Eurostat resi cooking+water %'!$R$5)</f>
        <v>2222197941501826</v>
      </c>
      <c r="AC4" s="49">
        <f>'Urban resi heat from TEP code '!AC4-('Urban resi heat from TEP code '!AC4*'Eurostat resi cooking+water %'!$R$5)</f>
        <v>2201093643087694.5</v>
      </c>
      <c r="AD4" s="49">
        <f>'Urban resi heat from TEP code '!AD4-('Urban resi heat from TEP code '!AD4*'Eurostat resi cooking+water %'!$R$5)</f>
        <v>2183926270275529.5</v>
      </c>
      <c r="AE4" s="49">
        <f>'Urban resi heat from TEP code '!AE4-('Urban resi heat from TEP code '!AE4*'Eurostat resi cooking+water %'!$R$5)</f>
        <v>2163660530794167.5</v>
      </c>
    </row>
    <row r="5" spans="1:31" x14ac:dyDescent="0.25">
      <c r="A5" t="s">
        <v>14</v>
      </c>
      <c r="B5" s="49">
        <f>'Urban resi heat from TEP code '!B5-('Urban resi heat from TEP code '!B5*'Eurostat resi cooking+water %'!$R$6)</f>
        <v>947969086379698.25</v>
      </c>
      <c r="C5" s="49">
        <f>'Urban resi heat from TEP code '!C5-('Urban resi heat from TEP code '!C5*'Eurostat resi cooking+water %'!$R$6)</f>
        <v>928081284798598.88</v>
      </c>
      <c r="D5" s="49">
        <f>'Urban resi heat from TEP code '!D5-('Urban resi heat from TEP code '!D5*'Eurostat resi cooking+water %'!$R$6)</f>
        <v>916142254534890</v>
      </c>
      <c r="E5" s="49">
        <f>'Urban resi heat from TEP code '!E5-('Urban resi heat from TEP code '!E5*'Eurostat resi cooking+water %'!$R$6)</f>
        <v>889459539147008.38</v>
      </c>
      <c r="F5" s="49">
        <f>'Urban resi heat from TEP code '!F5-('Urban resi heat from TEP code '!F5*'Eurostat resi cooking+water %'!$R$6)</f>
        <v>886214072969448.75</v>
      </c>
      <c r="G5" s="49">
        <f>'Urban resi heat from TEP code '!G5-('Urban resi heat from TEP code '!G5*'Eurostat resi cooking+water %'!$R$6)</f>
        <v>877010317252056.75</v>
      </c>
      <c r="H5" s="49">
        <f>'Urban resi heat from TEP code '!H5-('Urban resi heat from TEP code '!H5*'Eurostat resi cooking+water %'!$R$6)</f>
        <v>863811487382955.38</v>
      </c>
      <c r="I5" s="49">
        <f>'Urban resi heat from TEP code '!I5-('Urban resi heat from TEP code '!I5*'Eurostat resi cooking+water %'!$R$6)</f>
        <v>861687645782173.25</v>
      </c>
      <c r="J5" s="49">
        <f>'Urban resi heat from TEP code '!J5-('Urban resi heat from TEP code '!J5*'Eurostat resi cooking+water %'!$R$6)</f>
        <v>856787440799519.38</v>
      </c>
      <c r="K5" s="49">
        <f>'Urban resi heat from TEP code '!K5-('Urban resi heat from TEP code '!K5*'Eurostat resi cooking+water %'!$R$6)</f>
        <v>849321210939030.5</v>
      </c>
      <c r="L5" s="49">
        <f>'Urban resi heat from TEP code '!L5-('Urban resi heat from TEP code '!L5*'Eurostat resi cooking+water %'!$R$6)</f>
        <v>841872989901026</v>
      </c>
      <c r="M5" s="49">
        <f>'Urban resi heat from TEP code '!M5-('Urban resi heat from TEP code '!M5*'Eurostat resi cooking+water %'!$R$6)</f>
        <v>839769874837556.63</v>
      </c>
      <c r="N5" s="49">
        <f>'Urban resi heat from TEP code '!N5-('Urban resi heat from TEP code '!N5*'Eurostat resi cooking+water %'!$R$6)</f>
        <v>837323070281810.75</v>
      </c>
      <c r="O5" s="49">
        <f>'Urban resi heat from TEP code '!O5-('Urban resi heat from TEP code '!O5*'Eurostat resi cooking+water %'!$R$6)</f>
        <v>836799657353788.38</v>
      </c>
      <c r="P5" s="49">
        <f>'Urban resi heat from TEP code '!P5-('Urban resi heat from TEP code '!P5*'Eurostat resi cooking+water %'!$R$6)</f>
        <v>825589514087771.13</v>
      </c>
      <c r="Q5" s="49">
        <f>'Urban resi heat from TEP code '!Q5-('Urban resi heat from TEP code '!Q5*'Eurostat resi cooking+water %'!$R$6)</f>
        <v>817474627465541.88</v>
      </c>
      <c r="R5" s="49">
        <f>'Urban resi heat from TEP code '!R5-('Urban resi heat from TEP code '!R5*'Eurostat resi cooking+water %'!$R$6)</f>
        <v>810686740646058.25</v>
      </c>
      <c r="S5" s="49">
        <f>'Urban resi heat from TEP code '!S5-('Urban resi heat from TEP code '!S5*'Eurostat resi cooking+water %'!$R$6)</f>
        <v>804401687870472.38</v>
      </c>
      <c r="T5" s="49">
        <f>'Urban resi heat from TEP code '!T5-('Urban resi heat from TEP code '!T5*'Eurostat resi cooking+water %'!$R$6)</f>
        <v>796738572609869.88</v>
      </c>
      <c r="U5" s="49">
        <f>'Urban resi heat from TEP code '!U5-('Urban resi heat from TEP code '!U5*'Eurostat resi cooking+water %'!$R$6)</f>
        <v>785726548032602</v>
      </c>
      <c r="V5" s="49">
        <f>'Urban resi heat from TEP code '!V5-('Urban resi heat from TEP code '!V5*'Eurostat resi cooking+water %'!$R$6)</f>
        <v>774132261592649.88</v>
      </c>
      <c r="W5" s="49">
        <f>'Urban resi heat from TEP code '!W5-('Urban resi heat from TEP code '!W5*'Eurostat resi cooking+water %'!$R$6)</f>
        <v>763322419178225.5</v>
      </c>
      <c r="X5" s="49">
        <f>'Urban resi heat from TEP code '!X5-('Urban resi heat from TEP code '!X5*'Eurostat resi cooking+water %'!$R$6)</f>
        <v>750494398738788.5</v>
      </c>
      <c r="Y5" s="49">
        <f>'Urban resi heat from TEP code '!Y5-('Urban resi heat from TEP code '!Y5*'Eurostat resi cooking+water %'!$R$6)</f>
        <v>740088002256662</v>
      </c>
      <c r="Z5" s="49">
        <f>'Urban resi heat from TEP code '!Z5-('Urban resi heat from TEP code '!Z5*'Eurostat resi cooking+water %'!$R$6)</f>
        <v>728987836305760.38</v>
      </c>
      <c r="AA5" s="49">
        <f>'Urban resi heat from TEP code '!AA5-('Urban resi heat from TEP code '!AA5*'Eurostat resi cooking+water %'!$R$6)</f>
        <v>715589689157467.88</v>
      </c>
      <c r="AB5" s="49">
        <f>'Urban resi heat from TEP code '!AB5-('Urban resi heat from TEP code '!AB5*'Eurostat resi cooking+water %'!$R$6)</f>
        <v>702589907239364.5</v>
      </c>
      <c r="AC5" s="49">
        <f>'Urban resi heat from TEP code '!AC5-('Urban resi heat from TEP code '!AC5*'Eurostat resi cooking+water %'!$R$6)</f>
        <v>691231099088884.75</v>
      </c>
      <c r="AD5" s="49">
        <f>'Urban resi heat from TEP code '!AD5-('Urban resi heat from TEP code '!AD5*'Eurostat resi cooking+water %'!$R$6)</f>
        <v>678720782869741.25</v>
      </c>
      <c r="AE5" s="49">
        <f>'Urban resi heat from TEP code '!AE5-('Urban resi heat from TEP code '!AE5*'Eurostat resi cooking+water %'!$R$6)</f>
        <v>667708334295570.38</v>
      </c>
    </row>
    <row r="6" spans="1:31" x14ac:dyDescent="0.25">
      <c r="A6" t="s">
        <v>15</v>
      </c>
      <c r="B6" s="49">
        <f>'Urban resi heat from TEP code '!B6-('Urban resi heat from TEP code '!B6*'Eurostat resi cooking+water %'!$R$9)</f>
        <v>689462888104353.5</v>
      </c>
      <c r="C6" s="49">
        <f>'Urban resi heat from TEP code '!C6-('Urban resi heat from TEP code '!C6*'Eurostat resi cooking+water %'!$R$9)</f>
        <v>667757836618951.13</v>
      </c>
      <c r="D6" s="49">
        <f>'Urban resi heat from TEP code '!D6-('Urban resi heat from TEP code '!D6*'Eurostat resi cooking+water %'!$R$9)</f>
        <v>659360310527684.5</v>
      </c>
      <c r="E6" s="49">
        <f>'Urban resi heat from TEP code '!E6-('Urban resi heat from TEP code '!E6*'Eurostat resi cooking+water %'!$R$9)</f>
        <v>640748950360853.38</v>
      </c>
      <c r="F6" s="49">
        <f>'Urban resi heat from TEP code '!F6-('Urban resi heat from TEP code '!F6*'Eurostat resi cooking+water %'!$R$9)</f>
        <v>642104335823127.75</v>
      </c>
      <c r="G6" s="49">
        <f>'Urban resi heat from TEP code '!G6-('Urban resi heat from TEP code '!G6*'Eurostat resi cooking+water %'!$R$9)</f>
        <v>637025777380868.25</v>
      </c>
      <c r="H6" s="49">
        <f>'Urban resi heat from TEP code '!H6-('Urban resi heat from TEP code '!H6*'Eurostat resi cooking+water %'!$R$9)</f>
        <v>630704571939031.5</v>
      </c>
      <c r="I6" s="49">
        <f>'Urban resi heat from TEP code '!I6-('Urban resi heat from TEP code '!I6*'Eurostat resi cooking+water %'!$R$9)</f>
        <v>633278243332392.25</v>
      </c>
      <c r="J6" s="49">
        <f>'Urban resi heat from TEP code '!J6-('Urban resi heat from TEP code '!J6*'Eurostat resi cooking+water %'!$R$9)</f>
        <v>632201604431875.38</v>
      </c>
      <c r="K6" s="49">
        <f>'Urban resi heat from TEP code '!K6-('Urban resi heat from TEP code '!K6*'Eurostat resi cooking+water %'!$R$9)</f>
        <v>629643774001767.75</v>
      </c>
      <c r="L6" s="49">
        <f>'Urban resi heat from TEP code '!L6-('Urban resi heat from TEP code '!L6*'Eurostat resi cooking+water %'!$R$9)</f>
        <v>625687972259584.13</v>
      </c>
      <c r="M6" s="49">
        <f>'Urban resi heat from TEP code '!M6-('Urban resi heat from TEP code '!M6*'Eurostat resi cooking+water %'!$R$9)</f>
        <v>623473533887821.38</v>
      </c>
      <c r="N6" s="49">
        <f>'Urban resi heat from TEP code '!N6-('Urban resi heat from TEP code '!N6*'Eurostat resi cooking+water %'!$R$9)</f>
        <v>624430355107316.75</v>
      </c>
      <c r="O6" s="49">
        <f>'Urban resi heat from TEP code '!O6-('Urban resi heat from TEP code '!O6*'Eurostat resi cooking+water %'!$R$9)</f>
        <v>625364427926962.38</v>
      </c>
      <c r="P6" s="49">
        <f>'Urban resi heat from TEP code '!P6-('Urban resi heat from TEP code '!P6*'Eurostat resi cooking+water %'!$R$9)</f>
        <v>618427245903714.5</v>
      </c>
      <c r="Q6" s="49">
        <f>'Urban resi heat from TEP code '!Q6-('Urban resi heat from TEP code '!Q6*'Eurostat resi cooking+water %'!$R$9)</f>
        <v>612807036868521.5</v>
      </c>
      <c r="R6" s="49">
        <f>'Urban resi heat from TEP code '!R6-('Urban resi heat from TEP code '!R6*'Eurostat resi cooking+water %'!$R$9)</f>
        <v>607875273951440.63</v>
      </c>
      <c r="S6" s="49">
        <f>'Urban resi heat from TEP code '!S6-('Urban resi heat from TEP code '!S6*'Eurostat resi cooking+water %'!$R$9)</f>
        <v>604991784390929</v>
      </c>
      <c r="T6" s="49">
        <f>'Urban resi heat from TEP code '!T6-('Urban resi heat from TEP code '!T6*'Eurostat resi cooking+water %'!$R$9)</f>
        <v>601309704854162</v>
      </c>
      <c r="U6" s="49">
        <f>'Urban resi heat from TEP code '!U6-('Urban resi heat from TEP code '!U6*'Eurostat resi cooking+water %'!$R$9)</f>
        <v>598949242653814.25</v>
      </c>
      <c r="V6" s="49">
        <f>'Urban resi heat from TEP code '!V6-('Urban resi heat from TEP code '!V6*'Eurostat resi cooking+water %'!$R$9)</f>
        <v>597157964434198.5</v>
      </c>
      <c r="W6" s="49">
        <f>'Urban resi heat from TEP code '!W6-('Urban resi heat from TEP code '!W6*'Eurostat resi cooking+water %'!$R$9)</f>
        <v>594306288129133.5</v>
      </c>
      <c r="X6" s="49">
        <f>'Urban resi heat from TEP code '!X6-('Urban resi heat from TEP code '!X6*'Eurostat resi cooking+water %'!$R$9)</f>
        <v>591075175033001.25</v>
      </c>
      <c r="Y6" s="49">
        <f>'Urban resi heat from TEP code '!Y6-('Urban resi heat from TEP code '!Y6*'Eurostat resi cooking+water %'!$R$9)</f>
        <v>588805507384196</v>
      </c>
      <c r="Z6" s="49">
        <f>'Urban resi heat from TEP code '!Z6-('Urban resi heat from TEP code '!Z6*'Eurostat resi cooking+water %'!$R$9)</f>
        <v>586507652765953</v>
      </c>
      <c r="AA6" s="49">
        <f>'Urban resi heat from TEP code '!AA6-('Urban resi heat from TEP code '!AA6*'Eurostat resi cooking+water %'!$R$9)</f>
        <v>583541583958925.5</v>
      </c>
      <c r="AB6" s="49">
        <f>'Urban resi heat from TEP code '!AB6-('Urban resi heat from TEP code '!AB6*'Eurostat resi cooking+water %'!$R$9)</f>
        <v>579345771498673.63</v>
      </c>
      <c r="AC6" s="49">
        <f>'Urban resi heat from TEP code '!AC6-('Urban resi heat from TEP code '!AC6*'Eurostat resi cooking+water %'!$R$9)</f>
        <v>577163240134811.25</v>
      </c>
      <c r="AD6" s="49">
        <f>'Urban resi heat from TEP code '!AD6-('Urban resi heat from TEP code '!AD6*'Eurostat resi cooking+water %'!$R$9)</f>
        <v>574688985630837.25</v>
      </c>
      <c r="AE6" s="49">
        <f>'Urban resi heat from TEP code '!AE6-('Urban resi heat from TEP code '!AE6*'Eurostat resi cooking+water %'!$R$9)</f>
        <v>572139141700717.75</v>
      </c>
    </row>
    <row r="7" spans="1:31" x14ac:dyDescent="0.25">
      <c r="A7" t="s">
        <v>16</v>
      </c>
      <c r="B7" s="49">
        <f>'Urban resi heat from TEP code '!B7-('Urban resi heat from TEP code '!B7*'Eurostat resi cooking+water %'!$R$7)</f>
        <v>1565498305998928.5</v>
      </c>
      <c r="C7" s="49">
        <f>'Urban resi heat from TEP code '!C7-('Urban resi heat from TEP code '!C7*'Eurostat resi cooking+water %'!$R$7)</f>
        <v>1501768553088897.5</v>
      </c>
      <c r="D7" s="49">
        <f>'Urban resi heat from TEP code '!D7-('Urban resi heat from TEP code '!D7*'Eurostat resi cooking+water %'!$R$7)</f>
        <v>1460545080674644.3</v>
      </c>
      <c r="E7" s="49">
        <f>'Urban resi heat from TEP code '!E7-('Urban resi heat from TEP code '!E7*'Eurostat resi cooking+water %'!$R$7)</f>
        <v>1404490643259595.8</v>
      </c>
      <c r="F7" s="49">
        <f>'Urban resi heat from TEP code '!F7-('Urban resi heat from TEP code '!F7*'Eurostat resi cooking+water %'!$R$7)</f>
        <v>1381907754871290.3</v>
      </c>
      <c r="G7" s="49">
        <f>'Urban resi heat from TEP code '!G7-('Urban resi heat from TEP code '!G7*'Eurostat resi cooking+water %'!$R$7)</f>
        <v>1347317021750027</v>
      </c>
      <c r="H7" s="49">
        <f>'Urban resi heat from TEP code '!H7-('Urban resi heat from TEP code '!H7*'Eurostat resi cooking+water %'!$R$7)</f>
        <v>1310025172644332</v>
      </c>
      <c r="I7" s="49">
        <f>'Urban resi heat from TEP code '!I7-('Urban resi heat from TEP code '!I7*'Eurostat resi cooking+water %'!$R$7)</f>
        <v>1289689669074150.8</v>
      </c>
      <c r="J7" s="49">
        <f>'Urban resi heat from TEP code '!J7-('Urban resi heat from TEP code '!J7*'Eurostat resi cooking+water %'!$R$7)</f>
        <v>1260460193222627</v>
      </c>
      <c r="K7" s="49">
        <f>'Urban resi heat from TEP code '!K7-('Urban resi heat from TEP code '!K7*'Eurostat resi cooking+water %'!$R$7)</f>
        <v>1230085316473844.8</v>
      </c>
      <c r="L7" s="49">
        <f>'Urban resi heat from TEP code '!L7-('Urban resi heat from TEP code '!L7*'Eurostat resi cooking+water %'!$R$7)</f>
        <v>1199403878323569.3</v>
      </c>
      <c r="M7" s="49">
        <f>'Urban resi heat from TEP code '!M7-('Urban resi heat from TEP code '!M7*'Eurostat resi cooking+water %'!$R$7)</f>
        <v>1174618875832129.8</v>
      </c>
      <c r="N7" s="49">
        <f>'Urban resi heat from TEP code '!N7-('Urban resi heat from TEP code '!N7*'Eurostat resi cooking+water %'!$R$7)</f>
        <v>1151784303906675.3</v>
      </c>
      <c r="O7" s="49">
        <f>'Urban resi heat from TEP code '!O7-('Urban resi heat from TEP code '!O7*'Eurostat resi cooking+water %'!$R$7)</f>
        <v>1131164261394312.3</v>
      </c>
      <c r="P7" s="49">
        <f>'Urban resi heat from TEP code '!P7-('Urban resi heat from TEP code '!P7*'Eurostat resi cooking+water %'!$R$7)</f>
        <v>1098873273226721</v>
      </c>
      <c r="Q7" s="49">
        <f>'Urban resi heat from TEP code '!Q7-('Urban resi heat from TEP code '!Q7*'Eurostat resi cooking+water %'!$R$7)</f>
        <v>1071528817715559.1</v>
      </c>
      <c r="R7" s="49">
        <f>'Urban resi heat from TEP code '!R7-('Urban resi heat from TEP code '!R7*'Eurostat resi cooking+water %'!$R$7)</f>
        <v>1045621071460239.1</v>
      </c>
      <c r="S7" s="49">
        <f>'Urban resi heat from TEP code '!S7-('Urban resi heat from TEP code '!S7*'Eurostat resi cooking+water %'!$R$7)</f>
        <v>1023705530317202.1</v>
      </c>
      <c r="T7" s="49">
        <f>'Urban resi heat from TEP code '!T7-('Urban resi heat from TEP code '!T7*'Eurostat resi cooking+water %'!$R$7)</f>
        <v>1002805852506403.9</v>
      </c>
      <c r="U7" s="49">
        <f>'Urban resi heat from TEP code '!U7-('Urban resi heat from TEP code '!U7*'Eurostat resi cooking+water %'!$R$7)</f>
        <v>983227141981844</v>
      </c>
      <c r="V7" s="49">
        <f>'Urban resi heat from TEP code '!V7-('Urban resi heat from TEP code '!V7*'Eurostat resi cooking+water %'!$R$7)</f>
        <v>964097347869179.38</v>
      </c>
      <c r="W7" s="49">
        <f>'Urban resi heat from TEP code '!W7-('Urban resi heat from TEP code '!W7*'Eurostat resi cooking+water %'!$R$7)</f>
        <v>943200712809078.75</v>
      </c>
      <c r="X7" s="49">
        <f>'Urban resi heat from TEP code '!X7-('Urban resi heat from TEP code '!X7*'Eurostat resi cooking+water %'!$R$7)</f>
        <v>925355337788853.75</v>
      </c>
      <c r="Y7" s="49">
        <f>'Urban resi heat from TEP code '!Y7-('Urban resi heat from TEP code '!Y7*'Eurostat resi cooking+water %'!$R$7)</f>
        <v>907526226343277.63</v>
      </c>
      <c r="Z7" s="49">
        <f>'Urban resi heat from TEP code '!Z7-('Urban resi heat from TEP code '!Z7*'Eurostat resi cooking+water %'!$R$7)</f>
        <v>890720897159292.13</v>
      </c>
      <c r="AA7" s="49">
        <f>'Urban resi heat from TEP code '!AA7-('Urban resi heat from TEP code '!AA7*'Eurostat resi cooking+water %'!$R$7)</f>
        <v>874528633988537.25</v>
      </c>
      <c r="AB7" s="49">
        <f>'Urban resi heat from TEP code '!AB7-('Urban resi heat from TEP code '!AB7*'Eurostat resi cooking+water %'!$R$7)</f>
        <v>859201152086834.75</v>
      </c>
      <c r="AC7" s="49">
        <f>'Urban resi heat from TEP code '!AC7-('Urban resi heat from TEP code '!AC7*'Eurostat resi cooking+water %'!$R$7)</f>
        <v>846009095748783.25</v>
      </c>
      <c r="AD7" s="49">
        <f>'Urban resi heat from TEP code '!AD7-('Urban resi heat from TEP code '!AD7*'Eurostat resi cooking+water %'!$R$7)</f>
        <v>831635313618159.63</v>
      </c>
      <c r="AE7" s="49">
        <f>'Urban resi heat from TEP code '!AE7-('Urban resi heat from TEP code '!AE7*'Eurostat resi cooking+water %'!$R$7)</f>
        <v>821080681099537</v>
      </c>
    </row>
    <row r="8" spans="1:31" x14ac:dyDescent="0.25">
      <c r="A8" t="s">
        <v>17</v>
      </c>
      <c r="B8" s="49">
        <v>0</v>
      </c>
      <c r="C8" s="49">
        <v>0</v>
      </c>
      <c r="D8" s="49">
        <v>0</v>
      </c>
      <c r="E8" s="49">
        <v>0</v>
      </c>
      <c r="F8" s="49">
        <v>0</v>
      </c>
      <c r="G8" s="49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  <c r="P8" s="49">
        <v>0</v>
      </c>
      <c r="Q8" s="49">
        <v>0</v>
      </c>
      <c r="R8" s="49">
        <v>0</v>
      </c>
      <c r="S8" s="49">
        <v>0</v>
      </c>
      <c r="T8" s="49">
        <v>0</v>
      </c>
      <c r="U8" s="49">
        <v>0</v>
      </c>
      <c r="V8" s="49">
        <v>0</v>
      </c>
      <c r="W8" s="49">
        <v>0</v>
      </c>
      <c r="X8" s="49">
        <v>0</v>
      </c>
      <c r="Y8" s="49">
        <v>0</v>
      </c>
      <c r="Z8" s="49">
        <v>0</v>
      </c>
      <c r="AA8" s="49">
        <v>0</v>
      </c>
      <c r="AB8" s="49">
        <v>0</v>
      </c>
      <c r="AC8" s="49">
        <v>0</v>
      </c>
      <c r="AD8" s="49">
        <v>0</v>
      </c>
      <c r="AE8" s="49">
        <v>0</v>
      </c>
    </row>
    <row r="9" spans="1:31" x14ac:dyDescent="0.25">
      <c r="A9" t="s">
        <v>18</v>
      </c>
      <c r="B9" s="49">
        <v>0</v>
      </c>
      <c r="C9" s="49">
        <v>0</v>
      </c>
      <c r="D9" s="49">
        <v>0</v>
      </c>
      <c r="E9" s="49">
        <v>0</v>
      </c>
      <c r="F9" s="49">
        <v>0</v>
      </c>
      <c r="G9" s="49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  <c r="P9" s="49">
        <v>0</v>
      </c>
      <c r="Q9" s="49">
        <v>0</v>
      </c>
      <c r="R9" s="49">
        <v>0</v>
      </c>
      <c r="S9" s="49">
        <v>0</v>
      </c>
      <c r="T9" s="49">
        <v>0</v>
      </c>
      <c r="U9" s="49">
        <v>0</v>
      </c>
      <c r="V9" s="49">
        <v>0</v>
      </c>
      <c r="W9" s="49">
        <v>0</v>
      </c>
      <c r="X9" s="49">
        <v>0</v>
      </c>
      <c r="Y9" s="49">
        <v>0</v>
      </c>
      <c r="Z9" s="49">
        <v>0</v>
      </c>
      <c r="AA9" s="49">
        <v>0</v>
      </c>
      <c r="AB9" s="49">
        <v>0</v>
      </c>
      <c r="AC9" s="49">
        <v>0</v>
      </c>
      <c r="AD9" s="49">
        <v>0</v>
      </c>
      <c r="AE9" s="49">
        <v>0</v>
      </c>
    </row>
    <row r="10" spans="1:31" x14ac:dyDescent="0.25">
      <c r="A10" t="s">
        <v>19</v>
      </c>
      <c r="B10" s="49">
        <v>0</v>
      </c>
      <c r="C10" s="49">
        <v>0</v>
      </c>
      <c r="D10" s="49">
        <v>0</v>
      </c>
      <c r="E10" s="49">
        <v>0</v>
      </c>
      <c r="F10" s="49">
        <v>0</v>
      </c>
      <c r="G10" s="49">
        <v>0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  <c r="P10" s="49">
        <v>0</v>
      </c>
      <c r="Q10" s="49">
        <v>0</v>
      </c>
      <c r="R10" s="49">
        <v>0</v>
      </c>
      <c r="S10" s="49">
        <v>0</v>
      </c>
      <c r="T10" s="49">
        <v>0</v>
      </c>
      <c r="U10" s="49">
        <v>0</v>
      </c>
      <c r="V10" s="49">
        <v>0</v>
      </c>
      <c r="W10" s="49">
        <v>0</v>
      </c>
      <c r="X10" s="49">
        <v>0</v>
      </c>
      <c r="Y10" s="49">
        <v>0</v>
      </c>
      <c r="Z10" s="49">
        <v>0</v>
      </c>
      <c r="AA10" s="49">
        <v>0</v>
      </c>
      <c r="AB10" s="49">
        <v>0</v>
      </c>
      <c r="AC10" s="49">
        <v>0</v>
      </c>
      <c r="AD10" s="49">
        <v>0</v>
      </c>
      <c r="AE10" s="49">
        <v>0</v>
      </c>
    </row>
    <row r="11" spans="1:31" x14ac:dyDescent="0.25">
      <c r="A11" t="s">
        <v>20</v>
      </c>
      <c r="B11" s="49">
        <v>118420652766.6304</v>
      </c>
      <c r="C11" s="49">
        <v>116459213697.4332</v>
      </c>
      <c r="D11" s="49">
        <v>125658730571.9633</v>
      </c>
      <c r="E11" s="49">
        <v>139668305845.79819</v>
      </c>
      <c r="F11" s="49">
        <v>204760335645.1412</v>
      </c>
      <c r="G11" s="49">
        <v>204619974701.87921</v>
      </c>
      <c r="H11" s="49">
        <v>212664596721.29031</v>
      </c>
      <c r="I11" s="49">
        <v>224412307447.31039</v>
      </c>
      <c r="J11" s="49">
        <v>238295704657.11679</v>
      </c>
      <c r="K11" s="49">
        <v>263455908950.83929</v>
      </c>
      <c r="L11" s="49">
        <v>264209295658.38519</v>
      </c>
      <c r="M11" s="49">
        <v>257009725332.46078</v>
      </c>
      <c r="N11" s="49">
        <v>268151740199.5137</v>
      </c>
      <c r="O11" s="49">
        <v>270559606568.86179</v>
      </c>
      <c r="P11" s="49">
        <v>217051063244.38031</v>
      </c>
      <c r="Q11" s="49">
        <v>217947125670.57101</v>
      </c>
      <c r="R11" s="49">
        <v>217752725804.70471</v>
      </c>
      <c r="S11" s="49">
        <v>216547570045.83371</v>
      </c>
      <c r="T11" s="49">
        <v>227734961604.29071</v>
      </c>
      <c r="U11" s="49">
        <v>210666933021.2189</v>
      </c>
      <c r="V11" s="49">
        <v>211506714489.18701</v>
      </c>
      <c r="W11" s="49">
        <v>219827195505.36389</v>
      </c>
      <c r="X11" s="49">
        <v>244788930597.52521</v>
      </c>
      <c r="Y11" s="49">
        <v>243388608496.31519</v>
      </c>
      <c r="Z11" s="49">
        <v>254952999665.33249</v>
      </c>
      <c r="AA11" s="49">
        <v>268080661911.81989</v>
      </c>
      <c r="AB11" s="49">
        <v>268696919819.09509</v>
      </c>
      <c r="AC11" s="49">
        <v>270470315189.90729</v>
      </c>
      <c r="AD11" s="49">
        <v>283033932499.02631</v>
      </c>
      <c r="AE11" s="49">
        <v>286368592599.23767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E11"/>
  <sheetViews>
    <sheetView workbookViewId="0">
      <selection activeCell="T23" sqref="T23"/>
    </sheetView>
  </sheetViews>
  <sheetFormatPr defaultRowHeight="15" x14ac:dyDescent="0.25"/>
  <sheetData>
    <row r="1" spans="1:31" x14ac:dyDescent="0.25">
      <c r="A1" s="6" t="s">
        <v>714</v>
      </c>
      <c r="B1" s="6" t="s">
        <v>32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  <c r="I1" s="6" t="s">
        <v>39</v>
      </c>
      <c r="J1" s="6" t="s">
        <v>40</v>
      </c>
      <c r="K1" s="6" t="s">
        <v>41</v>
      </c>
      <c r="L1" s="6" t="s">
        <v>42</v>
      </c>
      <c r="M1" s="6" t="s">
        <v>43</v>
      </c>
      <c r="N1" s="6" t="s">
        <v>44</v>
      </c>
      <c r="O1" s="6" t="s">
        <v>45</v>
      </c>
      <c r="P1" s="6" t="s">
        <v>46</v>
      </c>
      <c r="Q1" s="6" t="s">
        <v>47</v>
      </c>
      <c r="R1" s="6" t="s">
        <v>48</v>
      </c>
      <c r="S1" s="6" t="s">
        <v>49</v>
      </c>
      <c r="T1" s="6" t="s">
        <v>50</v>
      </c>
      <c r="U1" s="6" t="s">
        <v>51</v>
      </c>
      <c r="V1" s="6" t="s">
        <v>52</v>
      </c>
      <c r="W1" s="6" t="s">
        <v>53</v>
      </c>
      <c r="X1" s="6" t="s">
        <v>54</v>
      </c>
      <c r="Y1" s="6" t="s">
        <v>55</v>
      </c>
      <c r="Z1" s="6" t="s">
        <v>56</v>
      </c>
      <c r="AA1" s="6" t="s">
        <v>57</v>
      </c>
      <c r="AB1" s="6" t="s">
        <v>58</v>
      </c>
      <c r="AC1" s="6" t="s">
        <v>59</v>
      </c>
      <c r="AD1" s="6" t="s">
        <v>60</v>
      </c>
      <c r="AE1" s="6" t="s">
        <v>61</v>
      </c>
    </row>
    <row r="2" spans="1:31" x14ac:dyDescent="0.25">
      <c r="A2" t="s">
        <v>11</v>
      </c>
      <c r="B2" s="49">
        <v>0</v>
      </c>
      <c r="C2" s="49">
        <v>0</v>
      </c>
      <c r="D2" s="49">
        <v>0</v>
      </c>
      <c r="E2" s="49">
        <v>0</v>
      </c>
      <c r="F2" s="49">
        <v>0</v>
      </c>
      <c r="G2" s="49">
        <v>0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  <c r="P2" s="49">
        <v>0</v>
      </c>
      <c r="Q2" s="49">
        <v>0</v>
      </c>
      <c r="R2" s="49">
        <v>0</v>
      </c>
      <c r="S2" s="49">
        <v>0</v>
      </c>
      <c r="T2" s="49">
        <v>0</v>
      </c>
      <c r="U2" s="49">
        <v>0</v>
      </c>
      <c r="V2" s="49">
        <v>0</v>
      </c>
      <c r="W2" s="49">
        <v>0</v>
      </c>
      <c r="X2" s="49">
        <v>0</v>
      </c>
      <c r="Y2" s="49">
        <v>0</v>
      </c>
      <c r="Z2" s="49">
        <v>0</v>
      </c>
      <c r="AA2" s="49">
        <v>0</v>
      </c>
      <c r="AB2" s="49">
        <v>0</v>
      </c>
      <c r="AC2" s="49">
        <v>0</v>
      </c>
      <c r="AD2" s="49">
        <v>0</v>
      </c>
      <c r="AE2" s="49">
        <v>0</v>
      </c>
    </row>
    <row r="3" spans="1:31" x14ac:dyDescent="0.25">
      <c r="A3" t="s">
        <v>12</v>
      </c>
      <c r="B3" s="49">
        <v>0</v>
      </c>
      <c r="C3" s="49">
        <v>0</v>
      </c>
      <c r="D3" s="49">
        <v>0</v>
      </c>
      <c r="E3" s="49">
        <v>0</v>
      </c>
      <c r="F3" s="49">
        <v>0</v>
      </c>
      <c r="G3" s="49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  <c r="P3" s="49">
        <v>0</v>
      </c>
      <c r="Q3" s="49">
        <v>0</v>
      </c>
      <c r="R3" s="49">
        <v>0</v>
      </c>
      <c r="S3" s="49">
        <v>0</v>
      </c>
      <c r="T3" s="49">
        <v>0</v>
      </c>
      <c r="U3" s="49">
        <v>0</v>
      </c>
      <c r="V3" s="49">
        <v>0</v>
      </c>
      <c r="W3" s="49">
        <v>0</v>
      </c>
      <c r="X3" s="49">
        <v>0</v>
      </c>
      <c r="Y3" s="49">
        <v>0</v>
      </c>
      <c r="Z3" s="49">
        <v>0</v>
      </c>
      <c r="AA3" s="49">
        <v>0</v>
      </c>
      <c r="AB3" s="49">
        <v>0</v>
      </c>
      <c r="AC3" s="49">
        <v>0</v>
      </c>
      <c r="AD3" s="49">
        <v>0</v>
      </c>
      <c r="AE3" s="49">
        <v>0</v>
      </c>
    </row>
    <row r="4" spans="1:31" x14ac:dyDescent="0.25">
      <c r="A4" t="s">
        <v>13</v>
      </c>
      <c r="B4" s="49">
        <v>0</v>
      </c>
      <c r="C4" s="49">
        <v>0</v>
      </c>
      <c r="D4" s="49">
        <v>0</v>
      </c>
      <c r="E4" s="49">
        <v>0</v>
      </c>
      <c r="F4" s="49">
        <v>0</v>
      </c>
      <c r="G4" s="49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  <c r="P4" s="49">
        <v>0</v>
      </c>
      <c r="Q4" s="49">
        <v>0</v>
      </c>
      <c r="R4" s="49">
        <v>0</v>
      </c>
      <c r="S4" s="49">
        <v>0</v>
      </c>
      <c r="T4" s="49">
        <v>0</v>
      </c>
      <c r="U4" s="49">
        <v>0</v>
      </c>
      <c r="V4" s="49">
        <v>0</v>
      </c>
      <c r="W4" s="49">
        <v>0</v>
      </c>
      <c r="X4" s="49">
        <v>0</v>
      </c>
      <c r="Y4" s="49">
        <v>0</v>
      </c>
      <c r="Z4" s="49">
        <v>0</v>
      </c>
      <c r="AA4" s="49">
        <v>0</v>
      </c>
      <c r="AB4" s="49">
        <v>0</v>
      </c>
      <c r="AC4" s="49">
        <v>0</v>
      </c>
      <c r="AD4" s="49">
        <v>0</v>
      </c>
      <c r="AE4" s="49">
        <v>0</v>
      </c>
    </row>
    <row r="5" spans="1:31" x14ac:dyDescent="0.25">
      <c r="A5" t="s">
        <v>14</v>
      </c>
      <c r="B5" s="49">
        <v>0</v>
      </c>
      <c r="C5" s="49">
        <v>0</v>
      </c>
      <c r="D5" s="49">
        <v>0</v>
      </c>
      <c r="E5" s="49">
        <v>0</v>
      </c>
      <c r="F5" s="49">
        <v>0</v>
      </c>
      <c r="G5" s="49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  <c r="P5" s="49">
        <v>0</v>
      </c>
      <c r="Q5" s="49">
        <v>0</v>
      </c>
      <c r="R5" s="49">
        <v>0</v>
      </c>
      <c r="S5" s="49">
        <v>0</v>
      </c>
      <c r="T5" s="49">
        <v>0</v>
      </c>
      <c r="U5" s="49">
        <v>0</v>
      </c>
      <c r="V5" s="49">
        <v>0</v>
      </c>
      <c r="W5" s="49">
        <v>0</v>
      </c>
      <c r="X5" s="49">
        <v>0</v>
      </c>
      <c r="Y5" s="49">
        <v>0</v>
      </c>
      <c r="Z5" s="49">
        <v>0</v>
      </c>
      <c r="AA5" s="49">
        <v>0</v>
      </c>
      <c r="AB5" s="49">
        <v>0</v>
      </c>
      <c r="AC5" s="49">
        <v>0</v>
      </c>
      <c r="AD5" s="49">
        <v>0</v>
      </c>
      <c r="AE5" s="49">
        <v>0</v>
      </c>
    </row>
    <row r="6" spans="1:31" x14ac:dyDescent="0.25">
      <c r="A6" t="s">
        <v>15</v>
      </c>
      <c r="B6" s="49">
        <v>0</v>
      </c>
      <c r="C6" s="49">
        <v>0</v>
      </c>
      <c r="D6" s="49">
        <v>0</v>
      </c>
      <c r="E6" s="49">
        <v>0</v>
      </c>
      <c r="F6" s="49">
        <v>0</v>
      </c>
      <c r="G6" s="49">
        <v>0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  <c r="P6" s="49">
        <v>0</v>
      </c>
      <c r="Q6" s="49">
        <v>0</v>
      </c>
      <c r="R6" s="49">
        <v>0</v>
      </c>
      <c r="S6" s="49">
        <v>0</v>
      </c>
      <c r="T6" s="49">
        <v>0</v>
      </c>
      <c r="U6" s="49">
        <v>0</v>
      </c>
      <c r="V6" s="49">
        <v>0</v>
      </c>
      <c r="W6" s="49">
        <v>0</v>
      </c>
      <c r="X6" s="49">
        <v>0</v>
      </c>
      <c r="Y6" s="49">
        <v>0</v>
      </c>
      <c r="Z6" s="49">
        <v>0</v>
      </c>
      <c r="AA6" s="49">
        <v>0</v>
      </c>
      <c r="AB6" s="49">
        <v>0</v>
      </c>
      <c r="AC6" s="49">
        <v>0</v>
      </c>
      <c r="AD6" s="49">
        <v>0</v>
      </c>
      <c r="AE6" s="49">
        <v>0</v>
      </c>
    </row>
    <row r="7" spans="1:31" x14ac:dyDescent="0.25">
      <c r="A7" t="s">
        <v>16</v>
      </c>
      <c r="B7" s="49">
        <v>0</v>
      </c>
      <c r="C7" s="49">
        <v>0</v>
      </c>
      <c r="D7" s="49">
        <v>0</v>
      </c>
      <c r="E7" s="49">
        <v>0</v>
      </c>
      <c r="F7" s="49">
        <v>0</v>
      </c>
      <c r="G7" s="49">
        <v>0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  <c r="P7" s="49">
        <v>0</v>
      </c>
      <c r="Q7" s="49">
        <v>0</v>
      </c>
      <c r="R7" s="49">
        <v>0</v>
      </c>
      <c r="S7" s="49">
        <v>0</v>
      </c>
      <c r="T7" s="49">
        <v>0</v>
      </c>
      <c r="U7" s="49">
        <v>0</v>
      </c>
      <c r="V7" s="49">
        <v>0</v>
      </c>
      <c r="W7" s="49">
        <v>0</v>
      </c>
      <c r="X7" s="49">
        <v>0</v>
      </c>
      <c r="Y7" s="49">
        <v>0</v>
      </c>
      <c r="Z7" s="49">
        <v>0</v>
      </c>
      <c r="AA7" s="49">
        <v>0</v>
      </c>
      <c r="AB7" s="49">
        <v>0</v>
      </c>
      <c r="AC7" s="49">
        <v>0</v>
      </c>
      <c r="AD7" s="49">
        <v>0</v>
      </c>
      <c r="AE7" s="49">
        <v>0</v>
      </c>
    </row>
    <row r="8" spans="1:31" x14ac:dyDescent="0.25">
      <c r="A8" t="s">
        <v>17</v>
      </c>
      <c r="B8" s="49">
        <v>0</v>
      </c>
      <c r="C8" s="49">
        <v>0</v>
      </c>
      <c r="D8" s="49">
        <v>0</v>
      </c>
      <c r="E8" s="49">
        <v>0</v>
      </c>
      <c r="F8" s="49">
        <v>0</v>
      </c>
      <c r="G8" s="49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  <c r="P8" s="49">
        <v>0</v>
      </c>
      <c r="Q8" s="49">
        <v>0</v>
      </c>
      <c r="R8" s="49">
        <v>0</v>
      </c>
      <c r="S8" s="49">
        <v>0</v>
      </c>
      <c r="T8" s="49">
        <v>0</v>
      </c>
      <c r="U8" s="49">
        <v>0</v>
      </c>
      <c r="V8" s="49">
        <v>0</v>
      </c>
      <c r="W8" s="49">
        <v>0</v>
      </c>
      <c r="X8" s="49">
        <v>0</v>
      </c>
      <c r="Y8" s="49">
        <v>0</v>
      </c>
      <c r="Z8" s="49">
        <v>0</v>
      </c>
      <c r="AA8" s="49">
        <v>0</v>
      </c>
      <c r="AB8" s="49">
        <v>0</v>
      </c>
      <c r="AC8" s="49">
        <v>0</v>
      </c>
      <c r="AD8" s="49">
        <v>0</v>
      </c>
      <c r="AE8" s="49">
        <v>0</v>
      </c>
    </row>
    <row r="9" spans="1:31" x14ac:dyDescent="0.25">
      <c r="A9" t="s">
        <v>18</v>
      </c>
      <c r="B9" s="49">
        <v>0</v>
      </c>
      <c r="C9" s="49">
        <v>0</v>
      </c>
      <c r="D9" s="49">
        <v>0</v>
      </c>
      <c r="E9" s="49">
        <v>0</v>
      </c>
      <c r="F9" s="49">
        <v>0</v>
      </c>
      <c r="G9" s="49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  <c r="P9" s="49">
        <v>0</v>
      </c>
      <c r="Q9" s="49">
        <v>0</v>
      </c>
      <c r="R9" s="49">
        <v>0</v>
      </c>
      <c r="S9" s="49">
        <v>0</v>
      </c>
      <c r="T9" s="49">
        <v>0</v>
      </c>
      <c r="U9" s="49">
        <v>0</v>
      </c>
      <c r="V9" s="49">
        <v>0</v>
      </c>
      <c r="W9" s="49">
        <v>0</v>
      </c>
      <c r="X9" s="49">
        <v>0</v>
      </c>
      <c r="Y9" s="49">
        <v>0</v>
      </c>
      <c r="Z9" s="49">
        <v>0</v>
      </c>
      <c r="AA9" s="49">
        <v>0</v>
      </c>
      <c r="AB9" s="49">
        <v>0</v>
      </c>
      <c r="AC9" s="49">
        <v>0</v>
      </c>
      <c r="AD9" s="49">
        <v>0</v>
      </c>
      <c r="AE9" s="49">
        <v>0</v>
      </c>
    </row>
    <row r="10" spans="1:31" x14ac:dyDescent="0.25">
      <c r="A10" t="s">
        <v>19</v>
      </c>
      <c r="B10" s="49">
        <v>0</v>
      </c>
      <c r="C10" s="49">
        <v>0</v>
      </c>
      <c r="D10" s="49">
        <v>0</v>
      </c>
      <c r="E10" s="49">
        <v>0</v>
      </c>
      <c r="F10" s="49">
        <v>0</v>
      </c>
      <c r="G10" s="49">
        <v>0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  <c r="P10" s="49">
        <v>0</v>
      </c>
      <c r="Q10" s="49">
        <v>0</v>
      </c>
      <c r="R10" s="49">
        <v>0</v>
      </c>
      <c r="S10" s="49">
        <v>0</v>
      </c>
      <c r="T10" s="49">
        <v>0</v>
      </c>
      <c r="U10" s="49">
        <v>0</v>
      </c>
      <c r="V10" s="49">
        <v>0</v>
      </c>
      <c r="W10" s="49">
        <v>0</v>
      </c>
      <c r="X10" s="49">
        <v>0</v>
      </c>
      <c r="Y10" s="49">
        <v>0</v>
      </c>
      <c r="Z10" s="49">
        <v>0</v>
      </c>
      <c r="AA10" s="49">
        <v>0</v>
      </c>
      <c r="AB10" s="49">
        <v>0</v>
      </c>
      <c r="AC10" s="49">
        <v>0</v>
      </c>
      <c r="AD10" s="49">
        <v>0</v>
      </c>
      <c r="AE10" s="49">
        <v>0</v>
      </c>
    </row>
    <row r="11" spans="1:31" x14ac:dyDescent="0.25">
      <c r="A11" t="s">
        <v>20</v>
      </c>
      <c r="B11" s="49">
        <v>0</v>
      </c>
      <c r="C11" s="49">
        <v>0</v>
      </c>
      <c r="D11" s="49">
        <v>0</v>
      </c>
      <c r="E11" s="49">
        <v>0</v>
      </c>
      <c r="F11" s="49">
        <v>0</v>
      </c>
      <c r="G11" s="49">
        <v>0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  <c r="P11" s="49">
        <v>0</v>
      </c>
      <c r="Q11" s="49">
        <v>0</v>
      </c>
      <c r="R11" s="49">
        <v>0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49">
        <v>0</v>
      </c>
      <c r="AA11" s="49">
        <v>0</v>
      </c>
      <c r="AB11" s="49">
        <v>0</v>
      </c>
      <c r="AC11" s="49">
        <v>0</v>
      </c>
      <c r="AD11" s="49">
        <v>0</v>
      </c>
      <c r="AE11" s="49">
        <v>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E11"/>
  <sheetViews>
    <sheetView workbookViewId="0">
      <selection activeCell="B2" sqref="B2"/>
    </sheetView>
  </sheetViews>
  <sheetFormatPr defaultRowHeight="15" x14ac:dyDescent="0.25"/>
  <cols>
    <col min="2" max="2" width="12" bestFit="1" customWidth="1"/>
  </cols>
  <sheetData>
    <row r="1" spans="1:31" x14ac:dyDescent="0.25">
      <c r="A1" s="6" t="s">
        <v>714</v>
      </c>
      <c r="B1" s="6" t="s">
        <v>32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  <c r="I1" s="6" t="s">
        <v>39</v>
      </c>
      <c r="J1" s="6" t="s">
        <v>40</v>
      </c>
      <c r="K1" s="6" t="s">
        <v>41</v>
      </c>
      <c r="L1" s="6" t="s">
        <v>42</v>
      </c>
      <c r="M1" s="6" t="s">
        <v>43</v>
      </c>
      <c r="N1" s="6" t="s">
        <v>44</v>
      </c>
      <c r="O1" s="6" t="s">
        <v>45</v>
      </c>
      <c r="P1" s="6" t="s">
        <v>46</v>
      </c>
      <c r="Q1" s="6" t="s">
        <v>47</v>
      </c>
      <c r="R1" s="6" t="s">
        <v>48</v>
      </c>
      <c r="S1" s="6" t="s">
        <v>49</v>
      </c>
      <c r="T1" s="6" t="s">
        <v>50</v>
      </c>
      <c r="U1" s="6" t="s">
        <v>51</v>
      </c>
      <c r="V1" s="6" t="s">
        <v>52</v>
      </c>
      <c r="W1" s="6" t="s">
        <v>53</v>
      </c>
      <c r="X1" s="6" t="s">
        <v>54</v>
      </c>
      <c r="Y1" s="6" t="s">
        <v>55</v>
      </c>
      <c r="Z1" s="6" t="s">
        <v>56</v>
      </c>
      <c r="AA1" s="6" t="s">
        <v>57</v>
      </c>
      <c r="AB1" s="6" t="s">
        <v>58</v>
      </c>
      <c r="AC1" s="6" t="s">
        <v>59</v>
      </c>
      <c r="AD1" s="6" t="s">
        <v>60</v>
      </c>
      <c r="AE1" s="6" t="s">
        <v>61</v>
      </c>
    </row>
    <row r="2" spans="1:31" x14ac:dyDescent="0.25">
      <c r="A2" t="s">
        <v>11</v>
      </c>
      <c r="B2">
        <f>'Urban Comm heat from TEP code '!B2-('Urban Comm heat from TEP code '!B2*'EU 27 commercial consump'!W41)</f>
        <v>189583506418379.19</v>
      </c>
      <c r="C2">
        <f>'Urban Comm heat from TEP code '!C2-('Urban Comm heat from TEP code '!C2*'EU 27 commercial consump'!X41)</f>
        <v>192836105453910.84</v>
      </c>
      <c r="D2">
        <f>'Urban Comm heat from TEP code '!D2-('Urban Comm heat from TEP code '!D2*'EU 27 commercial consump'!Y41)</f>
        <v>199864730467724</v>
      </c>
      <c r="E2">
        <f>'Urban Comm heat from TEP code '!E2-('Urban Comm heat from TEP code '!E2*'EU 27 commercial consump'!Z41)</f>
        <v>203351238868060.72</v>
      </c>
      <c r="F2">
        <f>'Urban Comm heat from TEP code '!F2-('Urban Comm heat from TEP code '!F2*'EU 27 commercial consump'!AA41)</f>
        <v>212166211495687.66</v>
      </c>
      <c r="G2">
        <f>'Urban Comm heat from TEP code '!G2-('Urban Comm heat from TEP code '!G2*'EU 27 commercial consump'!AB41)</f>
        <v>219400285515275.94</v>
      </c>
      <c r="H2">
        <f>'Urban Comm heat from TEP code '!H2-('Urban Comm heat from TEP code '!H2*'EU 27 commercial consump'!AC41)</f>
        <v>225861850071779.97</v>
      </c>
      <c r="I2">
        <f>'Urban Comm heat from TEP code '!I2-('Urban Comm heat from TEP code '!I2*'EU 27 commercial consump'!AD41)</f>
        <v>235329053032763.13</v>
      </c>
      <c r="J2">
        <f>'Urban Comm heat from TEP code '!J2-('Urban Comm heat from TEP code '!J2*'EU 27 commercial consump'!AE41)</f>
        <v>243824799027389.56</v>
      </c>
      <c r="K2">
        <f>'Urban Comm heat from TEP code '!K2-('Urban Comm heat from TEP code '!K2*'EU 27 commercial consump'!AF41)</f>
        <v>252132961734943</v>
      </c>
      <c r="L2">
        <f>'Urban Comm heat from TEP code '!L2-('Urban Comm heat from TEP code '!L2*'EU 27 commercial consump'!AG41)</f>
        <v>258732735012281.16</v>
      </c>
      <c r="M2">
        <f>'Urban Comm heat from TEP code '!M2-('Urban Comm heat from TEP code '!M2*'EU 27 commercial consump'!AH41)</f>
        <v>267027837515418.19</v>
      </c>
      <c r="N2">
        <f>'Urban Comm heat from TEP code '!N2-('Urban Comm heat from TEP code '!N2*'EU 27 commercial consump'!AI41)</f>
        <v>274821195100766.5</v>
      </c>
      <c r="O2">
        <f>'Urban Comm heat from TEP code '!O2-('Urban Comm heat from TEP code '!O2*'EU 27 commercial consump'!AJ41)</f>
        <v>283351456395514.88</v>
      </c>
      <c r="P2">
        <f>'Urban Comm heat from TEP code '!P2-('Urban Comm heat from TEP code '!P2*'EU 27 commercial consump'!AK41)</f>
        <v>288864354685384.44</v>
      </c>
      <c r="Q2">
        <f>'Urban Comm heat from TEP code '!Q2-('Urban Comm heat from TEP code '!Q2*'EU 27 commercial consump'!AL41)</f>
        <v>294437309180005.5</v>
      </c>
      <c r="R2">
        <f>'Urban Comm heat from TEP code '!R2-('Urban Comm heat from TEP code '!R2*'EU 27 commercial consump'!AM41)</f>
        <v>300219707220773</v>
      </c>
      <c r="S2">
        <f>'Urban Comm heat from TEP code '!S2-('Urban Comm heat from TEP code '!S2*'EU 27 commercial consump'!AN41)</f>
        <v>305570321946613.13</v>
      </c>
      <c r="T2">
        <f>'Urban Comm heat from TEP code '!T2-('Urban Comm heat from TEP code '!T2*'EU 27 commercial consump'!AO41)</f>
        <v>310753565664574.81</v>
      </c>
      <c r="U2">
        <f>'Urban Comm heat from TEP code '!U2-('Urban Comm heat from TEP code '!U2*'EU 27 commercial consump'!AP41)</f>
        <v>315693085187546.25</v>
      </c>
      <c r="V2">
        <f>'Urban Comm heat from TEP code '!V2-('Urban Comm heat from TEP code '!V2*'EU 27 commercial consump'!AQ41)</f>
        <v>320486101361857.56</v>
      </c>
      <c r="W2">
        <f>'Urban Comm heat from TEP code '!W2-('Urban Comm heat from TEP code '!W2*'EU 27 commercial consump'!AR41)</f>
        <v>324818009953358.75</v>
      </c>
      <c r="X2">
        <f>'Urban Comm heat from TEP code '!X2-('Urban Comm heat from TEP code '!X2*'EU 27 commercial consump'!AS41)</f>
        <v>328733442014117</v>
      </c>
      <c r="Y2">
        <f>'Urban Comm heat from TEP code '!Y2-('Urban Comm heat from TEP code '!Y2*'EU 27 commercial consump'!AT41)</f>
        <v>332371592951553.94</v>
      </c>
      <c r="Z2">
        <f>'Urban Comm heat from TEP code '!Z2-('Urban Comm heat from TEP code '!Z2*'EU 27 commercial consump'!AU41)</f>
        <v>335671629676852.56</v>
      </c>
      <c r="AA2">
        <f>'Urban Comm heat from TEP code '!AA2-('Urban Comm heat from TEP code '!AA2*'EU 27 commercial consump'!AV41)</f>
        <v>337785995184196.44</v>
      </c>
      <c r="AB2">
        <f>'Urban Comm heat from TEP code '!AB2-('Urban Comm heat from TEP code '!AB2*'EU 27 commercial consump'!AW41)</f>
        <v>339547020235581.94</v>
      </c>
      <c r="AC2">
        <f>'Urban Comm heat from TEP code '!AC2-('Urban Comm heat from TEP code '!AC2*'EU 27 commercial consump'!AX41)</f>
        <v>341327983975032.88</v>
      </c>
      <c r="AD2">
        <f>'Urban Comm heat from TEP code '!AD2-('Urban Comm heat from TEP code '!AD2*'EU 27 commercial consump'!AY41)</f>
        <v>343090145365769.63</v>
      </c>
      <c r="AE2">
        <f>'Urban Comm heat from TEP code '!AE2-('Urban Comm heat from TEP code '!AE2*'EU 27 commercial consump'!AZ41)</f>
        <v>343365927181592.56</v>
      </c>
    </row>
    <row r="3" spans="1:31" x14ac:dyDescent="0.25">
      <c r="A3" t="s">
        <v>12</v>
      </c>
      <c r="B3">
        <f>'Urban Comm heat from TEP code '!B3-('Urban Comm heat from TEP code '!B3*'EU 27 commercial consump'!W41)</f>
        <v>28547053165267.973</v>
      </c>
      <c r="C3">
        <f>'Urban Comm heat from TEP code '!C3-('Urban Comm heat from TEP code '!C3*'EU 27 commercial consump'!X41)</f>
        <v>24925530443447.004</v>
      </c>
      <c r="D3">
        <f>'Urban Comm heat from TEP code '!D3-('Urban Comm heat from TEP code '!D3*'EU 27 commercial consump'!Y41)</f>
        <v>22752798472488.836</v>
      </c>
      <c r="E3">
        <f>'Urban Comm heat from TEP code '!E3-('Urban Comm heat from TEP code '!E3*'EU 27 commercial consump'!Z41)</f>
        <v>19500512649065.465</v>
      </c>
      <c r="F3">
        <f>'Urban Comm heat from TEP code '!F3-('Urban Comm heat from TEP code '!F3*'EU 27 commercial consump'!AA41)</f>
        <v>17886704800788.371</v>
      </c>
      <c r="G3">
        <f>'Urban Comm heat from TEP code '!G3-('Urban Comm heat from TEP code '!G3*'EU 27 commercial consump'!AB41)</f>
        <v>16398492737203.018</v>
      </c>
      <c r="H3">
        <f>'Urban Comm heat from TEP code '!H3-('Urban Comm heat from TEP code '!H3*'EU 27 commercial consump'!AC41)</f>
        <v>15229335287714.545</v>
      </c>
      <c r="I3">
        <f>'Urban Comm heat from TEP code '!I3-('Urban Comm heat from TEP code '!I3*'EU 27 commercial consump'!AD41)</f>
        <v>14660901087148.127</v>
      </c>
      <c r="J3">
        <f>'Urban Comm heat from TEP code '!J3-('Urban Comm heat from TEP code '!J3*'EU 27 commercial consump'!AE41)</f>
        <v>13961825846882.016</v>
      </c>
      <c r="K3">
        <f>'Urban Comm heat from TEP code '!K3-('Urban Comm heat from TEP code '!K3*'EU 27 commercial consump'!AF41)</f>
        <v>13743901116814.633</v>
      </c>
      <c r="L3">
        <f>'Urban Comm heat from TEP code '!L3-('Urban Comm heat from TEP code '!L3*'EU 27 commercial consump'!AG41)</f>
        <v>13545462564585.123</v>
      </c>
      <c r="M3">
        <f>'Urban Comm heat from TEP code '!M3-('Urban Comm heat from TEP code '!M3*'EU 27 commercial consump'!AH41)</f>
        <v>13410943192194.574</v>
      </c>
      <c r="N3">
        <f>'Urban Comm heat from TEP code '!N3-('Urban Comm heat from TEP code '!N3*'EU 27 commercial consump'!AI41)</f>
        <v>13450911798689.961</v>
      </c>
      <c r="O3">
        <f>'Urban Comm heat from TEP code '!O3-('Urban Comm heat from TEP code '!O3*'EU 27 commercial consump'!AJ41)</f>
        <v>13488304926617.645</v>
      </c>
      <c r="P3">
        <f>'Urban Comm heat from TEP code '!P3-('Urban Comm heat from TEP code '!P3*'EU 27 commercial consump'!AK41)</f>
        <v>13615192713857.453</v>
      </c>
      <c r="Q3">
        <f>'Urban Comm heat from TEP code '!Q3-('Urban Comm heat from TEP code '!Q3*'EU 27 commercial consump'!AL41)</f>
        <v>13633156750707.449</v>
      </c>
      <c r="R3">
        <f>'Urban Comm heat from TEP code '!R3-('Urban Comm heat from TEP code '!R3*'EU 27 commercial consump'!AM41)</f>
        <v>13646972353364.189</v>
      </c>
      <c r="S3">
        <f>'Urban Comm heat from TEP code '!S3-('Urban Comm heat from TEP code '!S3*'EU 27 commercial consump'!AN41)</f>
        <v>13618208518076.529</v>
      </c>
      <c r="T3">
        <f>'Urban Comm heat from TEP code '!T3-('Urban Comm heat from TEP code '!T3*'EU 27 commercial consump'!AO41)</f>
        <v>13888209720540.529</v>
      </c>
      <c r="U3">
        <f>'Urban Comm heat from TEP code '!U3-('Urban Comm heat from TEP code '!U3*'EU 27 commercial consump'!AP41)</f>
        <v>14205393910209.023</v>
      </c>
      <c r="V3">
        <f>'Urban Comm heat from TEP code '!V3-('Urban Comm heat from TEP code '!V3*'EU 27 commercial consump'!AQ41)</f>
        <v>14269945922924.564</v>
      </c>
      <c r="W3">
        <f>'Urban Comm heat from TEP code '!W3-('Urban Comm heat from TEP code '!W3*'EU 27 commercial consump'!AR41)</f>
        <v>14495650797873.133</v>
      </c>
      <c r="X3">
        <f>'Urban Comm heat from TEP code '!X3-('Urban Comm heat from TEP code '!X3*'EU 27 commercial consump'!AS41)</f>
        <v>14650017470620.166</v>
      </c>
      <c r="Y3">
        <f>'Urban Comm heat from TEP code '!Y3-('Urban Comm heat from TEP code '!Y3*'EU 27 commercial consump'!AT41)</f>
        <v>14889015842812.793</v>
      </c>
      <c r="Z3">
        <f>'Urban Comm heat from TEP code '!Z3-('Urban Comm heat from TEP code '!Z3*'EU 27 commercial consump'!AU41)</f>
        <v>14918801991053.727</v>
      </c>
      <c r="AA3">
        <f>'Urban Comm heat from TEP code '!AA3-('Urban Comm heat from TEP code '!AA3*'EU 27 commercial consump'!AV41)</f>
        <v>14960927363159.123</v>
      </c>
      <c r="AB3">
        <f>'Urban Comm heat from TEP code '!AB3-('Urban Comm heat from TEP code '!AB3*'EU 27 commercial consump'!AW41)</f>
        <v>15123552040464.885</v>
      </c>
      <c r="AC3">
        <f>'Urban Comm heat from TEP code '!AC3-('Urban Comm heat from TEP code '!AC3*'EU 27 commercial consump'!AX41)</f>
        <v>15231465398086.055</v>
      </c>
      <c r="AD3">
        <f>'Urban Comm heat from TEP code '!AD3-('Urban Comm heat from TEP code '!AD3*'EU 27 commercial consump'!AY41)</f>
        <v>15797878340717.311</v>
      </c>
      <c r="AE3">
        <f>'Urban Comm heat from TEP code '!AE3-('Urban Comm heat from TEP code '!AE3*'EU 27 commercial consump'!AZ41)</f>
        <v>16092384221264.658</v>
      </c>
    </row>
    <row r="4" spans="1:31" x14ac:dyDescent="0.25">
      <c r="A4" t="s">
        <v>13</v>
      </c>
      <c r="B4">
        <f>'Urban Comm heat from TEP code '!B4-('Urban Comm heat from TEP code '!B4*'EU 27 commercial consump'!W43)</f>
        <v>1131928038332960.8</v>
      </c>
      <c r="C4">
        <f>'Urban Comm heat from TEP code '!C4-('Urban Comm heat from TEP code '!C4*'EU 27 commercial consump'!X43)</f>
        <v>1101723426803784.3</v>
      </c>
      <c r="D4">
        <f>'Urban Comm heat from TEP code '!D4-('Urban Comm heat from TEP code '!D4*'EU 27 commercial consump'!Y43)</f>
        <v>1079787173565405.8</v>
      </c>
      <c r="E4">
        <f>'Urban Comm heat from TEP code '!E4-('Urban Comm heat from TEP code '!E4*'EU 27 commercial consump'!Z43)</f>
        <v>1047157246470423.3</v>
      </c>
      <c r="F4">
        <f>'Urban Comm heat from TEP code '!F4-('Urban Comm heat from TEP code '!F4*'EU 27 commercial consump'!AA43)</f>
        <v>1046375852346081.8</v>
      </c>
      <c r="G4">
        <f>'Urban Comm heat from TEP code '!G4-('Urban Comm heat from TEP code '!G4*'EU 27 commercial consump'!AB43)</f>
        <v>1038211492435126.8</v>
      </c>
      <c r="H4">
        <f>'Urban Comm heat from TEP code '!H4-('Urban Comm heat from TEP code '!H4*'EU 27 commercial consump'!AC43)</f>
        <v>1020029808025065.1</v>
      </c>
      <c r="I4">
        <f>'Urban Comm heat from TEP code '!I4-('Urban Comm heat from TEP code '!I4*'EU 27 commercial consump'!AD43)</f>
        <v>1016570951428984.3</v>
      </c>
      <c r="J4">
        <f>'Urban Comm heat from TEP code '!J4-('Urban Comm heat from TEP code '!J4*'EU 27 commercial consump'!AE43)</f>
        <v>1002261568301243.8</v>
      </c>
      <c r="K4">
        <f>'Urban Comm heat from TEP code '!K4-('Urban Comm heat from TEP code '!K4*'EU 27 commercial consump'!AF43)</f>
        <v>1001074623780623.9</v>
      </c>
      <c r="L4">
        <f>'Urban Comm heat from TEP code '!L4-('Urban Comm heat from TEP code '!L4*'EU 27 commercial consump'!AG43)</f>
        <v>995814462513550.75</v>
      </c>
      <c r="M4">
        <f>'Urban Comm heat from TEP code '!M4-('Urban Comm heat from TEP code '!M4*'EU 27 commercial consump'!AH43)</f>
        <v>984218559244047.75</v>
      </c>
      <c r="N4">
        <f>'Urban Comm heat from TEP code '!N4-('Urban Comm heat from TEP code '!N4*'EU 27 commercial consump'!AI43)</f>
        <v>973827052544152.63</v>
      </c>
      <c r="O4">
        <f>'Urban Comm heat from TEP code '!O4-('Urban Comm heat from TEP code '!O4*'EU 27 commercial consump'!AJ43)</f>
        <v>963955521934528.25</v>
      </c>
      <c r="P4">
        <f>'Urban Comm heat from TEP code '!P4-('Urban Comm heat from TEP code '!P4*'EU 27 commercial consump'!AK43)</f>
        <v>943082531675812.38</v>
      </c>
      <c r="Q4">
        <f>'Urban Comm heat from TEP code '!Q4-('Urban Comm heat from TEP code '!Q4*'EU 27 commercial consump'!AL43)</f>
        <v>923215522272083.13</v>
      </c>
      <c r="R4">
        <f>'Urban Comm heat from TEP code '!R4-('Urban Comm heat from TEP code '!R4*'EU 27 commercial consump'!AM43)</f>
        <v>905527473325523.75</v>
      </c>
      <c r="S4">
        <f>'Urban Comm heat from TEP code '!S4-('Urban Comm heat from TEP code '!S4*'EU 27 commercial consump'!AN43)</f>
        <v>890525526205833</v>
      </c>
      <c r="T4">
        <f>'Urban Comm heat from TEP code '!T4-('Urban Comm heat from TEP code '!T4*'EU 27 commercial consump'!AO43)</f>
        <v>875956419066718.5</v>
      </c>
      <c r="U4">
        <f>'Urban Comm heat from TEP code '!U4-('Urban Comm heat from TEP code '!U4*'EU 27 commercial consump'!AP43)</f>
        <v>861286479831599.88</v>
      </c>
      <c r="V4">
        <f>'Urban Comm heat from TEP code '!V4-('Urban Comm heat from TEP code '!V4*'EU 27 commercial consump'!AQ43)</f>
        <v>846655147658775.5</v>
      </c>
      <c r="W4">
        <f>'Urban Comm heat from TEP code '!W4-('Urban Comm heat from TEP code '!W4*'EU 27 commercial consump'!AR43)</f>
        <v>834699714198340.5</v>
      </c>
      <c r="X4">
        <f>'Urban Comm heat from TEP code '!X4-('Urban Comm heat from TEP code '!X4*'EU 27 commercial consump'!AS43)</f>
        <v>822848747080068.25</v>
      </c>
      <c r="Y4">
        <f>'Urban Comm heat from TEP code '!Y4-('Urban Comm heat from TEP code '!Y4*'EU 27 commercial consump'!AT43)</f>
        <v>808316891947606.13</v>
      </c>
      <c r="Z4">
        <f>'Urban Comm heat from TEP code '!Z4-('Urban Comm heat from TEP code '!Z4*'EU 27 commercial consump'!AU43)</f>
        <v>794883437886538.75</v>
      </c>
      <c r="AA4">
        <f>'Urban Comm heat from TEP code '!AA4-('Urban Comm heat from TEP code '!AA4*'EU 27 commercial consump'!AV43)</f>
        <v>781304872113237.75</v>
      </c>
      <c r="AB4">
        <f>'Urban Comm heat from TEP code '!AB4-('Urban Comm heat from TEP code '!AB4*'EU 27 commercial consump'!AW43)</f>
        <v>767580695260531.25</v>
      </c>
      <c r="AC4">
        <f>'Urban Comm heat from TEP code '!AC4-('Urban Comm heat from TEP code '!AC4*'EU 27 commercial consump'!AX43)</f>
        <v>753903418997202.5</v>
      </c>
      <c r="AD4">
        <f>'Urban Comm heat from TEP code '!AD4-('Urban Comm heat from TEP code '!AD4*'EU 27 commercial consump'!AY43)</f>
        <v>742847374408284.25</v>
      </c>
      <c r="AE4">
        <f>'Urban Comm heat from TEP code '!AE4-('Urban Comm heat from TEP code '!AE4*'EU 27 commercial consump'!AZ43)</f>
        <v>731950566611989</v>
      </c>
    </row>
    <row r="5" spans="1:31" x14ac:dyDescent="0.25">
      <c r="A5" t="s">
        <v>14</v>
      </c>
      <c r="B5">
        <f>'Urban Comm heat from TEP code '!B5-('Urban Comm heat from TEP code '!B5*'EU 27 commercial consump'!W42)</f>
        <v>45307034297606</v>
      </c>
      <c r="C5">
        <f>'Urban Comm heat from TEP code '!C5-('Urban Comm heat from TEP code '!C5*'EU 27 commercial consump'!X42)</f>
        <v>45376598559855.938</v>
      </c>
      <c r="D5">
        <f>'Urban Comm heat from TEP code '!D5-('Urban Comm heat from TEP code '!D5*'EU 27 commercial consump'!Y42)</f>
        <v>38619217052018.375</v>
      </c>
      <c r="E5">
        <f>'Urban Comm heat from TEP code '!E5-('Urban Comm heat from TEP code '!E5*'EU 27 commercial consump'!Z42)</f>
        <v>37597328231630.313</v>
      </c>
      <c r="F5">
        <f>'Urban Comm heat from TEP code '!F5-('Urban Comm heat from TEP code '!F5*'EU 27 commercial consump'!AA42)</f>
        <v>32173100276979.813</v>
      </c>
      <c r="G5">
        <f>'Urban Comm heat from TEP code '!G5-('Urban Comm heat from TEP code '!G5*'EU 27 commercial consump'!AB42)</f>
        <v>26546374426310.25</v>
      </c>
      <c r="H5">
        <f>'Urban Comm heat from TEP code '!H5-('Urban Comm heat from TEP code '!H5*'EU 27 commercial consump'!AC42)</f>
        <v>26643706683410.625</v>
      </c>
      <c r="I5">
        <f>'Urban Comm heat from TEP code '!I5-('Urban Comm heat from TEP code '!I5*'EU 27 commercial consump'!AD42)</f>
        <v>27365277636821.688</v>
      </c>
      <c r="J5">
        <f>'Urban Comm heat from TEP code '!J5-('Urban Comm heat from TEP code '!J5*'EU 27 commercial consump'!AE42)</f>
        <v>23065368603095.438</v>
      </c>
      <c r="K5">
        <f>'Urban Comm heat from TEP code '!K5-('Urban Comm heat from TEP code '!K5*'EU 27 commercial consump'!AF42)</f>
        <v>19089777186769.5</v>
      </c>
      <c r="L5">
        <f>'Urban Comm heat from TEP code '!L5-('Urban Comm heat from TEP code '!L5*'EU 27 commercial consump'!AG42)</f>
        <v>20015136594692.75</v>
      </c>
      <c r="M5">
        <f>'Urban Comm heat from TEP code '!M5-('Urban Comm heat from TEP code '!M5*'EU 27 commercial consump'!AH42)</f>
        <v>19731698777336.5</v>
      </c>
      <c r="N5">
        <f>'Urban Comm heat from TEP code '!N5-('Urban Comm heat from TEP code '!N5*'EU 27 commercial consump'!AI42)</f>
        <v>19010107887157.313</v>
      </c>
      <c r="O5">
        <f>'Urban Comm heat from TEP code '!O5-('Urban Comm heat from TEP code '!O5*'EU 27 commercial consump'!AJ42)</f>
        <v>18819042582099.438</v>
      </c>
      <c r="P5">
        <f>'Urban Comm heat from TEP code '!P5-('Urban Comm heat from TEP code '!P5*'EU 27 commercial consump'!AK42)</f>
        <v>18192037930828.063</v>
      </c>
      <c r="Q5">
        <f>'Urban Comm heat from TEP code '!Q5-('Urban Comm heat from TEP code '!Q5*'EU 27 commercial consump'!AL42)</f>
        <v>17902010090324.25</v>
      </c>
      <c r="R5">
        <f>'Urban Comm heat from TEP code '!R5-('Urban Comm heat from TEP code '!R5*'EU 27 commercial consump'!AM42)</f>
        <v>17396604223574</v>
      </c>
      <c r="S5">
        <f>'Urban Comm heat from TEP code '!S5-('Urban Comm heat from TEP code '!S5*'EU 27 commercial consump'!AN42)</f>
        <v>16899006348335.563</v>
      </c>
      <c r="T5">
        <f>'Urban Comm heat from TEP code '!T5-('Urban Comm heat from TEP code '!T5*'EU 27 commercial consump'!AO42)</f>
        <v>16389985035160.125</v>
      </c>
      <c r="U5">
        <f>'Urban Comm heat from TEP code '!U5-('Urban Comm heat from TEP code '!U5*'EU 27 commercial consump'!AP42)</f>
        <v>15861919240821.063</v>
      </c>
      <c r="V5">
        <f>'Urban Comm heat from TEP code '!V5-('Urban Comm heat from TEP code '!V5*'EU 27 commercial consump'!AQ42)</f>
        <v>15399203965796.938</v>
      </c>
      <c r="W5">
        <f>'Urban Comm heat from TEP code '!W5-('Urban Comm heat from TEP code '!W5*'EU 27 commercial consump'!AR42)</f>
        <v>14949992105178.063</v>
      </c>
      <c r="X5">
        <f>'Urban Comm heat from TEP code '!X5-('Urban Comm heat from TEP code '!X5*'EU 27 commercial consump'!AS42)</f>
        <v>14500721065774.188</v>
      </c>
      <c r="Y5">
        <f>'Urban Comm heat from TEP code '!Y5-('Urban Comm heat from TEP code '!Y5*'EU 27 commercial consump'!AT42)</f>
        <v>14204254905243.188</v>
      </c>
      <c r="Z5">
        <f>'Urban Comm heat from TEP code '!Z5-('Urban Comm heat from TEP code '!Z5*'EU 27 commercial consump'!AU42)</f>
        <v>13964140016931.313</v>
      </c>
      <c r="AA5">
        <f>'Urban Comm heat from TEP code '!AA5-('Urban Comm heat from TEP code '!AA5*'EU 27 commercial consump'!AV42)</f>
        <v>13740552298201.219</v>
      </c>
      <c r="AB5">
        <f>'Urban Comm heat from TEP code '!AB5-('Urban Comm heat from TEP code '!AB5*'EU 27 commercial consump'!AW42)</f>
        <v>13504390633014.969</v>
      </c>
      <c r="AC5">
        <f>'Urban Comm heat from TEP code '!AC5-('Urban Comm heat from TEP code '!AC5*'EU 27 commercial consump'!AX42)</f>
        <v>13393895117952.563</v>
      </c>
      <c r="AD5">
        <f>'Urban Comm heat from TEP code '!AD5-('Urban Comm heat from TEP code '!AD5*'EU 27 commercial consump'!AY42)</f>
        <v>13289225909242.688</v>
      </c>
      <c r="AE5">
        <f>'Urban Comm heat from TEP code '!AE5-('Urban Comm heat from TEP code '!AE5*'EU 27 commercial consump'!AZ42)</f>
        <v>13197743016969.625</v>
      </c>
    </row>
    <row r="6" spans="1:31" x14ac:dyDescent="0.25">
      <c r="A6" t="s">
        <v>15</v>
      </c>
      <c r="B6">
        <f>'Urban Comm heat from TEP code '!B6-('Urban Comm heat from TEP code '!B6*'EU 27 commercial consump'!W46)</f>
        <v>321931213907310.06</v>
      </c>
      <c r="C6">
        <f>'Urban Comm heat from TEP code '!C6-('Urban Comm heat from TEP code '!C6*'EU 27 commercial consump'!X46)</f>
        <v>308200102574369.63</v>
      </c>
      <c r="D6">
        <f>'Urban Comm heat from TEP code '!D6-('Urban Comm heat from TEP code '!D6*'EU 27 commercial consump'!Y46)</f>
        <v>300512707889317.44</v>
      </c>
      <c r="E6">
        <f>'Urban Comm heat from TEP code '!E6-('Urban Comm heat from TEP code '!E6*'EU 27 commercial consump'!Z46)</f>
        <v>289137307129351.44</v>
      </c>
      <c r="F6">
        <f>'Urban Comm heat from TEP code '!F6-('Urban Comm heat from TEP code '!F6*'EU 27 commercial consump'!AA46)</f>
        <v>286819171676546.69</v>
      </c>
      <c r="G6">
        <f>'Urban Comm heat from TEP code '!G6-('Urban Comm heat from TEP code '!G6*'EU 27 commercial consump'!AB46)</f>
        <v>280527847907600.06</v>
      </c>
      <c r="H6">
        <f>'Urban Comm heat from TEP code '!H6-('Urban Comm heat from TEP code '!H6*'EU 27 commercial consump'!AC46)</f>
        <v>274754758014170.53</v>
      </c>
      <c r="I6">
        <f>'Urban Comm heat from TEP code '!I6-('Urban Comm heat from TEP code '!I6*'EU 27 commercial consump'!AD46)</f>
        <v>273454216287461.84</v>
      </c>
      <c r="J6">
        <f>'Urban Comm heat from TEP code '!J6-('Urban Comm heat from TEP code '!J6*'EU 27 commercial consump'!AE46)</f>
        <v>271691009748669.38</v>
      </c>
      <c r="K6">
        <f>'Urban Comm heat from TEP code '!K6-('Urban Comm heat from TEP code '!K6*'EU 27 commercial consump'!AF46)</f>
        <v>266867299940727.59</v>
      </c>
      <c r="L6">
        <f>'Urban Comm heat from TEP code '!L6-('Urban Comm heat from TEP code '!L6*'EU 27 commercial consump'!AG46)</f>
        <v>264085220621550.06</v>
      </c>
      <c r="M6">
        <f>'Urban Comm heat from TEP code '!M6-('Urban Comm heat from TEP code '!M6*'EU 27 commercial consump'!AH46)</f>
        <v>262375406402410.75</v>
      </c>
      <c r="N6">
        <f>'Urban Comm heat from TEP code '!N6-('Urban Comm heat from TEP code '!N6*'EU 27 commercial consump'!AI46)</f>
        <v>262010514601304.69</v>
      </c>
      <c r="O6">
        <f>'Urban Comm heat from TEP code '!O6-('Urban Comm heat from TEP code '!O6*'EU 27 commercial consump'!AJ46)</f>
        <v>262466628659769.16</v>
      </c>
      <c r="P6">
        <f>'Urban Comm heat from TEP code '!P6-('Urban Comm heat from TEP code '!P6*'EU 27 commercial consump'!AK46)</f>
        <v>260402902528086.09</v>
      </c>
      <c r="Q6">
        <f>'Urban Comm heat from TEP code '!Q6-('Urban Comm heat from TEP code '!Q6*'EU 27 commercial consump'!AL46)</f>
        <v>257786595670935.13</v>
      </c>
      <c r="R6">
        <f>'Urban Comm heat from TEP code '!R6-('Urban Comm heat from TEP code '!R6*'EU 27 commercial consump'!AM46)</f>
        <v>256757271386413.31</v>
      </c>
      <c r="S6">
        <f>'Urban Comm heat from TEP code '!S6-('Urban Comm heat from TEP code '!S6*'EU 27 commercial consump'!AN46)</f>
        <v>256343114198817.75</v>
      </c>
      <c r="T6">
        <f>'Urban Comm heat from TEP code '!T6-('Urban Comm heat from TEP code '!T6*'EU 27 commercial consump'!AO46)</f>
        <v>256203331617835.44</v>
      </c>
      <c r="U6">
        <f>'Urban Comm heat from TEP code '!U6-('Urban Comm heat from TEP code '!U6*'EU 27 commercial consump'!AP46)</f>
        <v>255833994500477.34</v>
      </c>
      <c r="V6">
        <f>'Urban Comm heat from TEP code '!V6-('Urban Comm heat from TEP code '!V6*'EU 27 commercial consump'!AQ46)</f>
        <v>256352098081002.19</v>
      </c>
      <c r="W6">
        <f>'Urban Comm heat from TEP code '!W6-('Urban Comm heat from TEP code '!W6*'EU 27 commercial consump'!AR46)</f>
        <v>256242512426604.88</v>
      </c>
      <c r="X6">
        <f>'Urban Comm heat from TEP code '!X6-('Urban Comm heat from TEP code '!X6*'EU 27 commercial consump'!AS46)</f>
        <v>256205637764338.28</v>
      </c>
      <c r="Y6">
        <f>'Urban Comm heat from TEP code '!Y6-('Urban Comm heat from TEP code '!Y6*'EU 27 commercial consump'!AT46)</f>
        <v>256957309172408.5</v>
      </c>
      <c r="Z6">
        <f>'Urban Comm heat from TEP code '!Z6-('Urban Comm heat from TEP code '!Z6*'EU 27 commercial consump'!AU46)</f>
        <v>257960259809101.06</v>
      </c>
      <c r="AA6">
        <f>'Urban Comm heat from TEP code '!AA6-('Urban Comm heat from TEP code '!AA6*'EU 27 commercial consump'!AV46)</f>
        <v>258927915179928.66</v>
      </c>
      <c r="AB6">
        <f>'Urban Comm heat from TEP code '!AB6-('Urban Comm heat from TEP code '!AB6*'EU 27 commercial consump'!AW46)</f>
        <v>260189232421624</v>
      </c>
      <c r="AC6">
        <f>'Urban Comm heat from TEP code '!AC6-('Urban Comm heat from TEP code '!AC6*'EU 27 commercial consump'!AX46)</f>
        <v>260720423205251.38</v>
      </c>
      <c r="AD6">
        <f>'Urban Comm heat from TEP code '!AD6-('Urban Comm heat from TEP code '!AD6*'EU 27 commercial consump'!AY46)</f>
        <v>261770087891634.16</v>
      </c>
      <c r="AE6">
        <f>'Urban Comm heat from TEP code '!AE6-('Urban Comm heat from TEP code '!AE6*'EU 27 commercial consump'!AZ46)</f>
        <v>262924303965482.97</v>
      </c>
    </row>
    <row r="7" spans="1:31" x14ac:dyDescent="0.25">
      <c r="A7" t="s">
        <v>16</v>
      </c>
      <c r="B7">
        <f>'Urban Comm heat from TEP code '!B7-('Urban Comm heat from TEP code '!B7*'EU 27 commercial consump'!W44)</f>
        <v>132602037452147.81</v>
      </c>
      <c r="C7">
        <f>'Urban Comm heat from TEP code '!C7-('Urban Comm heat from TEP code '!C7*'EU 27 commercial consump'!X44)</f>
        <v>131733826151274.06</v>
      </c>
      <c r="D7">
        <f>'Urban Comm heat from TEP code '!D7-('Urban Comm heat from TEP code '!D7*'EU 27 commercial consump'!Y44)</f>
        <v>133684654213674.16</v>
      </c>
      <c r="E7">
        <f>'Urban Comm heat from TEP code '!E7-('Urban Comm heat from TEP code '!E7*'EU 27 commercial consump'!Z44)</f>
        <v>134659117968341.13</v>
      </c>
      <c r="F7">
        <f>'Urban Comm heat from TEP code '!F7-('Urban Comm heat from TEP code '!F7*'EU 27 commercial consump'!AA44)</f>
        <v>140220617032324.06</v>
      </c>
      <c r="G7">
        <f>'Urban Comm heat from TEP code '!G7-('Urban Comm heat from TEP code '!G7*'EU 27 commercial consump'!AB44)</f>
        <v>143954200225394.66</v>
      </c>
      <c r="H7">
        <f>'Urban Comm heat from TEP code '!H7-('Urban Comm heat from TEP code '!H7*'EU 27 commercial consump'!AC44)</f>
        <v>147003390486634.47</v>
      </c>
      <c r="I7">
        <f>'Urban Comm heat from TEP code '!I7-('Urban Comm heat from TEP code '!I7*'EU 27 commercial consump'!AD44)</f>
        <v>152942908486913.13</v>
      </c>
      <c r="J7">
        <f>'Urban Comm heat from TEP code '!J7-('Urban Comm heat from TEP code '!J7*'EU 27 commercial consump'!AE44)</f>
        <v>157561772835209.31</v>
      </c>
      <c r="K7">
        <f>'Urban Comm heat from TEP code '!K7-('Urban Comm heat from TEP code '!K7*'EU 27 commercial consump'!AF44)</f>
        <v>158640118494829.59</v>
      </c>
      <c r="L7">
        <f>'Urban Comm heat from TEP code '!L7-('Urban Comm heat from TEP code '!L7*'EU 27 commercial consump'!AG44)</f>
        <v>161087684418658.16</v>
      </c>
      <c r="M7">
        <f>'Urban Comm heat from TEP code '!M7-('Urban Comm heat from TEP code '!M7*'EU 27 commercial consump'!AH44)</f>
        <v>165704052260035.31</v>
      </c>
      <c r="N7">
        <f>'Urban Comm heat from TEP code '!N7-('Urban Comm heat from TEP code '!N7*'EU 27 commercial consump'!AI44)</f>
        <v>170565746066701</v>
      </c>
      <c r="O7">
        <f>'Urban Comm heat from TEP code '!O7-('Urban Comm heat from TEP code '!O7*'EU 27 commercial consump'!AJ44)</f>
        <v>174820861526404.41</v>
      </c>
      <c r="P7">
        <f>'Urban Comm heat from TEP code '!P7-('Urban Comm heat from TEP code '!P7*'EU 27 commercial consump'!AK44)</f>
        <v>176839297958815</v>
      </c>
      <c r="Q7">
        <f>'Urban Comm heat from TEP code '!Q7-('Urban Comm heat from TEP code '!Q7*'EU 27 commercial consump'!AL44)</f>
        <v>179660257478043.31</v>
      </c>
      <c r="R7">
        <f>'Urban Comm heat from TEP code '!R7-('Urban Comm heat from TEP code '!R7*'EU 27 commercial consump'!AM44)</f>
        <v>182603647977899.38</v>
      </c>
      <c r="S7">
        <f>'Urban Comm heat from TEP code '!S7-('Urban Comm heat from TEP code '!S7*'EU 27 commercial consump'!AN44)</f>
        <v>185360333785483.72</v>
      </c>
      <c r="T7">
        <f>'Urban Comm heat from TEP code '!T7-('Urban Comm heat from TEP code '!T7*'EU 27 commercial consump'!AO44)</f>
        <v>188738587835990.13</v>
      </c>
      <c r="U7">
        <f>'Urban Comm heat from TEP code '!U7-('Urban Comm heat from TEP code '!U7*'EU 27 commercial consump'!AP44)</f>
        <v>191082285582637.38</v>
      </c>
      <c r="V7">
        <f>'Urban Comm heat from TEP code '!V7-('Urban Comm heat from TEP code '!V7*'EU 27 commercial consump'!AQ44)</f>
        <v>193505767223891.09</v>
      </c>
      <c r="W7">
        <f>'Urban Comm heat from TEP code '!W7-('Urban Comm heat from TEP code '!W7*'EU 27 commercial consump'!AR44)</f>
        <v>196589122643976.41</v>
      </c>
      <c r="X7">
        <f>'Urban Comm heat from TEP code '!X7-('Urban Comm heat from TEP code '!X7*'EU 27 commercial consump'!AS44)</f>
        <v>198923397199836.53</v>
      </c>
      <c r="Y7">
        <f>'Urban Comm heat from TEP code '!Y7-('Urban Comm heat from TEP code '!Y7*'EU 27 commercial consump'!AT44)</f>
        <v>201447998199020.34</v>
      </c>
      <c r="Z7">
        <f>'Urban Comm heat from TEP code '!Z7-('Urban Comm heat from TEP code '!Z7*'EU 27 commercial consump'!AU44)</f>
        <v>202867388373431.03</v>
      </c>
      <c r="AA7">
        <f>'Urban Comm heat from TEP code '!AA7-('Urban Comm heat from TEP code '!AA7*'EU 27 commercial consump'!AV44)</f>
        <v>204103630851363.09</v>
      </c>
      <c r="AB7">
        <f>'Urban Comm heat from TEP code '!AB7-('Urban Comm heat from TEP code '!AB7*'EU 27 commercial consump'!AW44)</f>
        <v>204940034942551.63</v>
      </c>
      <c r="AC7">
        <f>'Urban Comm heat from TEP code '!AC7-('Urban Comm heat from TEP code '!AC7*'EU 27 commercial consump'!AX44)</f>
        <v>205547615549816.78</v>
      </c>
      <c r="AD7">
        <f>'Urban Comm heat from TEP code '!AD7-('Urban Comm heat from TEP code '!AD7*'EU 27 commercial consump'!AY44)</f>
        <v>206142621160245.5</v>
      </c>
      <c r="AE7">
        <f>'Urban Comm heat from TEP code '!AE7-('Urban Comm heat from TEP code '!AE7*'EU 27 commercial consump'!AZ44)</f>
        <v>206358998498252.34</v>
      </c>
    </row>
    <row r="8" spans="1:31" x14ac:dyDescent="0.25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20</v>
      </c>
      <c r="B11">
        <v>10970176432.547371</v>
      </c>
      <c r="C11">
        <v>10875908023.027559</v>
      </c>
      <c r="D11">
        <v>27902304702.27338</v>
      </c>
      <c r="E11">
        <v>28732509725.911419</v>
      </c>
      <c r="F11">
        <v>33656433613.747768</v>
      </c>
      <c r="G11">
        <v>33074300908.624531</v>
      </c>
      <c r="H11">
        <v>39834741697.352074</v>
      </c>
      <c r="I11">
        <v>40178435410.770531</v>
      </c>
      <c r="J11">
        <v>41238536616.828751</v>
      </c>
      <c r="K11">
        <v>39678564588.363312</v>
      </c>
      <c r="L11">
        <v>45111280351.613297</v>
      </c>
      <c r="M11">
        <v>47049653849.032677</v>
      </c>
      <c r="N11">
        <v>51230840222.112198</v>
      </c>
      <c r="O11">
        <v>52163553955.146072</v>
      </c>
      <c r="P11">
        <v>52101823937.482643</v>
      </c>
      <c r="Q11">
        <v>55160014395.646584</v>
      </c>
      <c r="R11">
        <v>56534925583.8797</v>
      </c>
      <c r="S11">
        <v>58345754034.174927</v>
      </c>
      <c r="T11">
        <v>60184697981.413696</v>
      </c>
      <c r="U11">
        <v>71094944667.326401</v>
      </c>
      <c r="V11">
        <v>77425787814.944321</v>
      </c>
      <c r="W11">
        <v>79596894295.450943</v>
      </c>
      <c r="X11">
        <v>79318773807.70459</v>
      </c>
      <c r="Y11">
        <v>86776642374.012573</v>
      </c>
      <c r="Z11">
        <v>85434531038.961273</v>
      </c>
      <c r="AA11">
        <v>87095022523.400681</v>
      </c>
      <c r="AB11">
        <v>88063548019.788406</v>
      </c>
      <c r="AC11">
        <v>86714982339.208481</v>
      </c>
      <c r="AD11">
        <v>92294175558.425354</v>
      </c>
      <c r="AE11">
        <v>94172639569.082291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E11"/>
  <sheetViews>
    <sheetView workbookViewId="0">
      <selection activeCell="Q36" sqref="Q36"/>
    </sheetView>
  </sheetViews>
  <sheetFormatPr defaultRowHeight="15" x14ac:dyDescent="0.25"/>
  <sheetData>
    <row r="1" spans="1:31" x14ac:dyDescent="0.25">
      <c r="A1" s="6" t="s">
        <v>714</v>
      </c>
      <c r="B1" s="6" t="s">
        <v>32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  <c r="I1" s="6" t="s">
        <v>39</v>
      </c>
      <c r="J1" s="6" t="s">
        <v>40</v>
      </c>
      <c r="K1" s="6" t="s">
        <v>41</v>
      </c>
      <c r="L1" s="6" t="s">
        <v>42</v>
      </c>
      <c r="M1" s="6" t="s">
        <v>43</v>
      </c>
      <c r="N1" s="6" t="s">
        <v>44</v>
      </c>
      <c r="O1" s="6" t="s">
        <v>45</v>
      </c>
      <c r="P1" s="6" t="s">
        <v>46</v>
      </c>
      <c r="Q1" s="6" t="s">
        <v>47</v>
      </c>
      <c r="R1" s="6" t="s">
        <v>48</v>
      </c>
      <c r="S1" s="6" t="s">
        <v>49</v>
      </c>
      <c r="T1" s="6" t="s">
        <v>50</v>
      </c>
      <c r="U1" s="6" t="s">
        <v>51</v>
      </c>
      <c r="V1" s="6" t="s">
        <v>52</v>
      </c>
      <c r="W1" s="6" t="s">
        <v>53</v>
      </c>
      <c r="X1" s="6" t="s">
        <v>54</v>
      </c>
      <c r="Y1" s="6" t="s">
        <v>55</v>
      </c>
      <c r="Z1" s="6" t="s">
        <v>56</v>
      </c>
      <c r="AA1" s="6" t="s">
        <v>57</v>
      </c>
      <c r="AB1" s="6" t="s">
        <v>58</v>
      </c>
      <c r="AC1" s="6" t="s">
        <v>59</v>
      </c>
      <c r="AD1" s="6" t="s">
        <v>60</v>
      </c>
      <c r="AE1" s="6" t="s">
        <v>61</v>
      </c>
    </row>
    <row r="2" spans="1:31" x14ac:dyDescent="0.25">
      <c r="A2" t="s">
        <v>11</v>
      </c>
      <c r="B2">
        <v>29277973710823.512</v>
      </c>
      <c r="C2">
        <v>29788893949091.77</v>
      </c>
      <c r="D2">
        <v>30350846130416.98</v>
      </c>
      <c r="E2">
        <v>31114589138207.609</v>
      </c>
      <c r="F2">
        <v>31799725408392.199</v>
      </c>
      <c r="G2">
        <v>32221798833146.891</v>
      </c>
      <c r="H2">
        <v>32933443108132.031</v>
      </c>
      <c r="I2">
        <v>33568899766025.77</v>
      </c>
      <c r="J2">
        <v>34439897391341.66</v>
      </c>
      <c r="K2">
        <v>35231910416432.594</v>
      </c>
      <c r="L2">
        <v>35969101805525.078</v>
      </c>
      <c r="M2">
        <v>36615031010604.297</v>
      </c>
      <c r="N2">
        <v>37122978554368.242</v>
      </c>
      <c r="O2">
        <v>37615888390581.219</v>
      </c>
      <c r="P2">
        <v>37966894170327.977</v>
      </c>
      <c r="Q2">
        <v>38834083520498.609</v>
      </c>
      <c r="R2">
        <v>39257484840534.953</v>
      </c>
      <c r="S2">
        <v>39378220918101.203</v>
      </c>
      <c r="T2">
        <v>39463086990551.211</v>
      </c>
      <c r="U2">
        <v>40043963045437.367</v>
      </c>
      <c r="V2">
        <v>40380681955311.328</v>
      </c>
      <c r="W2">
        <v>40697908232198.852</v>
      </c>
      <c r="X2">
        <v>41137425102743.758</v>
      </c>
      <c r="Y2">
        <v>41245933566702.453</v>
      </c>
      <c r="Z2">
        <v>42416163170724.117</v>
      </c>
      <c r="AA2">
        <v>42663736617632.852</v>
      </c>
      <c r="AB2">
        <v>42917569277937.391</v>
      </c>
      <c r="AC2">
        <v>43478189020570.773</v>
      </c>
      <c r="AD2">
        <v>43751169306225.477</v>
      </c>
      <c r="AE2">
        <v>44004765643287.273</v>
      </c>
    </row>
    <row r="3" spans="1:31" x14ac:dyDescent="0.25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E11"/>
  <sheetViews>
    <sheetView workbookViewId="0">
      <selection activeCell="Q36" sqref="Q36"/>
    </sheetView>
  </sheetViews>
  <sheetFormatPr defaultRowHeight="15" x14ac:dyDescent="0.25"/>
  <sheetData>
    <row r="1" spans="1:31" x14ac:dyDescent="0.25">
      <c r="A1" s="6" t="s">
        <v>714</v>
      </c>
      <c r="B1" s="6" t="s">
        <v>32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  <c r="I1" s="6" t="s">
        <v>39</v>
      </c>
      <c r="J1" s="6" t="s">
        <v>40</v>
      </c>
      <c r="K1" s="6" t="s">
        <v>41</v>
      </c>
      <c r="L1" s="6" t="s">
        <v>42</v>
      </c>
      <c r="M1" s="6" t="s">
        <v>43</v>
      </c>
      <c r="N1" s="6" t="s">
        <v>44</v>
      </c>
      <c r="O1" s="6" t="s">
        <v>45</v>
      </c>
      <c r="P1" s="6" t="s">
        <v>46</v>
      </c>
      <c r="Q1" s="6" t="s">
        <v>47</v>
      </c>
      <c r="R1" s="6" t="s">
        <v>48</v>
      </c>
      <c r="S1" s="6" t="s">
        <v>49</v>
      </c>
      <c r="T1" s="6" t="s">
        <v>50</v>
      </c>
      <c r="U1" s="6" t="s">
        <v>51</v>
      </c>
      <c r="V1" s="6" t="s">
        <v>52</v>
      </c>
      <c r="W1" s="6" t="s">
        <v>53</v>
      </c>
      <c r="X1" s="6" t="s">
        <v>54</v>
      </c>
      <c r="Y1" s="6" t="s">
        <v>55</v>
      </c>
      <c r="Z1" s="6" t="s">
        <v>56</v>
      </c>
      <c r="AA1" s="6" t="s">
        <v>57</v>
      </c>
      <c r="AB1" s="6" t="s">
        <v>58</v>
      </c>
      <c r="AC1" s="6" t="s">
        <v>59</v>
      </c>
      <c r="AD1" s="6" t="s">
        <v>60</v>
      </c>
      <c r="AE1" s="6" t="s">
        <v>61</v>
      </c>
    </row>
    <row r="2" spans="1:31" x14ac:dyDescent="0.25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19"/>
  <sheetViews>
    <sheetView workbookViewId="0"/>
  </sheetViews>
  <sheetFormatPr defaultRowHeight="15" x14ac:dyDescent="0.25"/>
  <sheetData>
    <row r="1" spans="1:41" x14ac:dyDescent="0.25">
      <c r="A1" s="6" t="s">
        <v>21</v>
      </c>
      <c r="B1" s="6" t="s">
        <v>22</v>
      </c>
      <c r="C1" s="6" t="s">
        <v>23</v>
      </c>
      <c r="D1" s="6" t="s">
        <v>24</v>
      </c>
      <c r="E1" s="6" t="s">
        <v>25</v>
      </c>
      <c r="F1" s="6" t="s">
        <v>26</v>
      </c>
      <c r="G1" s="6" t="s">
        <v>27</v>
      </c>
      <c r="H1" s="6" t="s">
        <v>28</v>
      </c>
      <c r="I1" s="6" t="s">
        <v>29</v>
      </c>
      <c r="J1" s="6" t="s">
        <v>30</v>
      </c>
      <c r="K1" s="6" t="s">
        <v>31</v>
      </c>
      <c r="L1" s="6" t="s">
        <v>32</v>
      </c>
      <c r="M1" s="6" t="s">
        <v>33</v>
      </c>
      <c r="N1" s="6" t="s">
        <v>34</v>
      </c>
      <c r="O1" s="6" t="s">
        <v>35</v>
      </c>
      <c r="P1" s="6" t="s">
        <v>36</v>
      </c>
      <c r="Q1" s="6" t="s">
        <v>37</v>
      </c>
      <c r="R1" s="6" t="s">
        <v>38</v>
      </c>
      <c r="S1" s="6" t="s">
        <v>39</v>
      </c>
      <c r="T1" s="6" t="s">
        <v>40</v>
      </c>
      <c r="U1" s="6" t="s">
        <v>41</v>
      </c>
      <c r="V1" s="6" t="s">
        <v>42</v>
      </c>
      <c r="W1" s="6" t="s">
        <v>43</v>
      </c>
      <c r="X1" s="6" t="s">
        <v>44</v>
      </c>
      <c r="Y1" s="6" t="s">
        <v>45</v>
      </c>
      <c r="Z1" s="6" t="s">
        <v>46</v>
      </c>
      <c r="AA1" s="6" t="s">
        <v>47</v>
      </c>
      <c r="AB1" s="6" t="s">
        <v>48</v>
      </c>
      <c r="AC1" s="6" t="s">
        <v>49</v>
      </c>
      <c r="AD1" s="6" t="s">
        <v>50</v>
      </c>
      <c r="AE1" s="6" t="s">
        <v>51</v>
      </c>
      <c r="AF1" s="6" t="s">
        <v>52</v>
      </c>
      <c r="AG1" s="6" t="s">
        <v>53</v>
      </c>
      <c r="AH1" s="6" t="s">
        <v>54</v>
      </c>
      <c r="AI1" s="6" t="s">
        <v>55</v>
      </c>
      <c r="AJ1" s="6" t="s">
        <v>56</v>
      </c>
      <c r="AK1" s="6" t="s">
        <v>57</v>
      </c>
      <c r="AL1" s="6" t="s">
        <v>58</v>
      </c>
      <c r="AM1" s="6" t="s">
        <v>59</v>
      </c>
      <c r="AN1" s="6" t="s">
        <v>60</v>
      </c>
      <c r="AO1" s="6" t="s">
        <v>61</v>
      </c>
    </row>
    <row r="2" spans="1:41" x14ac:dyDescent="0.25">
      <c r="A2" t="s">
        <v>62</v>
      </c>
      <c r="B2" t="s">
        <v>63</v>
      </c>
      <c r="C2">
        <v>79149111794590.109</v>
      </c>
      <c r="D2">
        <v>75455998784967.688</v>
      </c>
      <c r="E2">
        <v>63474810665083.578</v>
      </c>
      <c r="F2">
        <v>64846092499078.18</v>
      </c>
      <c r="G2">
        <v>66237722237789</v>
      </c>
      <c r="H2">
        <v>63079390366220.609</v>
      </c>
      <c r="I2">
        <v>61223219072822.656</v>
      </c>
      <c r="J2">
        <v>58320897792494.672</v>
      </c>
      <c r="K2">
        <v>52864983092233.594</v>
      </c>
      <c r="L2">
        <v>57226648069792.953</v>
      </c>
      <c r="M2">
        <v>54712570504532.969</v>
      </c>
      <c r="N2">
        <v>52723235389537.133</v>
      </c>
      <c r="O2">
        <v>49992866864468.727</v>
      </c>
      <c r="P2">
        <v>48663557547745.359</v>
      </c>
      <c r="Q2">
        <v>46831190909090.563</v>
      </c>
      <c r="R2">
        <v>45063034153492.18</v>
      </c>
      <c r="S2">
        <v>43743351217267.188</v>
      </c>
      <c r="T2">
        <v>42154871141874.273</v>
      </c>
      <c r="U2">
        <v>40611848169840.563</v>
      </c>
      <c r="V2">
        <v>39041549242382.023</v>
      </c>
      <c r="W2">
        <v>37606101394512.922</v>
      </c>
      <c r="X2">
        <v>36168427293852.344</v>
      </c>
      <c r="Y2">
        <v>35002464346679.371</v>
      </c>
      <c r="Z2">
        <v>33471960779914.871</v>
      </c>
      <c r="AA2">
        <v>32215588355822.93</v>
      </c>
      <c r="AB2">
        <v>30917112307390.398</v>
      </c>
      <c r="AC2">
        <v>29778574690584.051</v>
      </c>
      <c r="AD2">
        <v>28543384273110.449</v>
      </c>
      <c r="AE2">
        <v>27441971799452.352</v>
      </c>
      <c r="AF2">
        <v>26451087719285.488</v>
      </c>
      <c r="AG2">
        <v>25551241171908.539</v>
      </c>
      <c r="AH2">
        <v>24603069183211.941</v>
      </c>
      <c r="AI2">
        <v>23707736263249.422</v>
      </c>
      <c r="AJ2">
        <v>22867518991101.102</v>
      </c>
      <c r="AK2">
        <v>21996761122897.25</v>
      </c>
      <c r="AL2">
        <v>21295205505313.379</v>
      </c>
      <c r="AM2">
        <v>20689217129188.23</v>
      </c>
      <c r="AN2">
        <v>20082203593586.98</v>
      </c>
      <c r="AO2">
        <v>19416447594337.059</v>
      </c>
    </row>
    <row r="3" spans="1:41" x14ac:dyDescent="0.25">
      <c r="A3" t="s">
        <v>62</v>
      </c>
      <c r="B3" t="s">
        <v>64</v>
      </c>
      <c r="C3">
        <v>217136071535067.41</v>
      </c>
      <c r="D3">
        <v>209641401556866.69</v>
      </c>
      <c r="E3">
        <v>171293255950089</v>
      </c>
      <c r="F3">
        <v>174695373426783.81</v>
      </c>
      <c r="G3">
        <v>177282426772313.09</v>
      </c>
      <c r="H3">
        <v>174216133198495.31</v>
      </c>
      <c r="I3">
        <v>162450375895492.09</v>
      </c>
      <c r="J3">
        <v>158125149093056.09</v>
      </c>
      <c r="K3">
        <v>144420917358381.41</v>
      </c>
      <c r="L3">
        <v>158287689753896.69</v>
      </c>
      <c r="M3">
        <v>150898793044021.19</v>
      </c>
      <c r="N3">
        <v>145177467338724.69</v>
      </c>
      <c r="O3">
        <v>136684822067673.5</v>
      </c>
      <c r="P3">
        <v>133143052212785.59</v>
      </c>
      <c r="Q3">
        <v>127626646584521.59</v>
      </c>
      <c r="R3">
        <v>122112507949536.09</v>
      </c>
      <c r="S3">
        <v>118367859183179</v>
      </c>
      <c r="T3">
        <v>113191878881930.91</v>
      </c>
      <c r="U3">
        <v>108346918068713.7</v>
      </c>
      <c r="V3">
        <v>103810022185237.59</v>
      </c>
      <c r="W3">
        <v>99456257762482.656</v>
      </c>
      <c r="X3">
        <v>95373123552008.766</v>
      </c>
      <c r="Y3">
        <v>91730348747078.75</v>
      </c>
      <c r="Z3">
        <v>87129976279670.953</v>
      </c>
      <c r="AA3">
        <v>82508328385225.047</v>
      </c>
      <c r="AB3">
        <v>78586401183821.406</v>
      </c>
      <c r="AC3">
        <v>74378125745391.953</v>
      </c>
      <c r="AD3">
        <v>71062487538542.25</v>
      </c>
      <c r="AE3">
        <v>67321796232060.023</v>
      </c>
      <c r="AF3">
        <v>63748315804067.461</v>
      </c>
      <c r="AG3">
        <v>60783624625597.688</v>
      </c>
      <c r="AH3">
        <v>57610126413805.758</v>
      </c>
      <c r="AI3">
        <v>54872389650703.844</v>
      </c>
      <c r="AJ3">
        <v>51901026378561.297</v>
      </c>
      <c r="AK3">
        <v>49136117052483.461</v>
      </c>
      <c r="AL3">
        <v>46967028999467.047</v>
      </c>
      <c r="AM3">
        <v>44741762256047.844</v>
      </c>
      <c r="AN3">
        <v>42699264047302.469</v>
      </c>
      <c r="AO3">
        <v>41056108653107</v>
      </c>
    </row>
    <row r="4" spans="1:41" x14ac:dyDescent="0.25">
      <c r="A4" t="s">
        <v>65</v>
      </c>
      <c r="B4" t="s">
        <v>63</v>
      </c>
      <c r="C4">
        <v>2683510541737.625</v>
      </c>
      <c r="D4">
        <v>2963454444484.2251</v>
      </c>
      <c r="E4">
        <v>2848096612580.5542</v>
      </c>
      <c r="F4">
        <v>3240970202682.855</v>
      </c>
      <c r="G4">
        <v>3540756712919.7681</v>
      </c>
      <c r="H4">
        <v>3846515423032.4712</v>
      </c>
      <c r="I4">
        <v>3861770548380.0679</v>
      </c>
      <c r="J4">
        <v>4059837717282.1968</v>
      </c>
      <c r="K4">
        <v>4138403303413.313</v>
      </c>
      <c r="L4">
        <v>4791991774501.1123</v>
      </c>
      <c r="M4">
        <v>4974458884021.4912</v>
      </c>
      <c r="N4">
        <v>5180519216936.8623</v>
      </c>
      <c r="O4">
        <v>5348774071685.9092</v>
      </c>
      <c r="P4">
        <v>5648498212939.2305</v>
      </c>
      <c r="Q4">
        <v>5928866640845.2559</v>
      </c>
      <c r="R4">
        <v>6106832280382.5283</v>
      </c>
      <c r="S4">
        <v>6396928558537.6133</v>
      </c>
      <c r="T4">
        <v>6643333128637.4834</v>
      </c>
      <c r="U4">
        <v>6873324823181.748</v>
      </c>
      <c r="V4">
        <v>7062052663384.3057</v>
      </c>
      <c r="W4">
        <v>7307423093231.5713</v>
      </c>
      <c r="X4">
        <v>7541267358466.4629</v>
      </c>
      <c r="Y4">
        <v>7759931131567.3574</v>
      </c>
      <c r="Z4">
        <v>7919220703682.4346</v>
      </c>
      <c r="AA4">
        <v>8058463278699.4941</v>
      </c>
      <c r="AB4">
        <v>8244286766755.9131</v>
      </c>
      <c r="AC4">
        <v>8376352320382.79</v>
      </c>
      <c r="AD4">
        <v>8527985725865.1797</v>
      </c>
      <c r="AE4">
        <v>8632486237471.9131</v>
      </c>
      <c r="AF4">
        <v>8726035098085.2627</v>
      </c>
      <c r="AG4">
        <v>8754922927282.6934</v>
      </c>
      <c r="AH4">
        <v>8827050845676.3867</v>
      </c>
      <c r="AI4">
        <v>8853744656263.9512</v>
      </c>
      <c r="AJ4">
        <v>8841088854313.457</v>
      </c>
      <c r="AK4">
        <v>8799567475630.748</v>
      </c>
      <c r="AL4">
        <v>8703517941585.9238</v>
      </c>
      <c r="AM4">
        <v>8598587148895.1445</v>
      </c>
      <c r="AN4">
        <v>8509802865732.4922</v>
      </c>
      <c r="AO4">
        <v>8404132122522.5986</v>
      </c>
    </row>
    <row r="5" spans="1:41" x14ac:dyDescent="0.25">
      <c r="A5" t="s">
        <v>65</v>
      </c>
      <c r="B5" t="s">
        <v>64</v>
      </c>
      <c r="C5">
        <v>7600381119666.3926</v>
      </c>
      <c r="D5">
        <v>8104446697122.4619</v>
      </c>
      <c r="E5">
        <v>7184739896105.5605</v>
      </c>
      <c r="F5">
        <v>8107053150482.4443</v>
      </c>
      <c r="G5">
        <v>8802979848647.9805</v>
      </c>
      <c r="H5">
        <v>9138241104895.0664</v>
      </c>
      <c r="I5">
        <v>8988861786467.8867</v>
      </c>
      <c r="J5">
        <v>9381071170029.6855</v>
      </c>
      <c r="K5">
        <v>9622138315546.7695</v>
      </c>
      <c r="L5">
        <v>11360304278012.301</v>
      </c>
      <c r="M5">
        <v>11591960614601.141</v>
      </c>
      <c r="N5">
        <v>12010912242927.25</v>
      </c>
      <c r="O5">
        <v>12325415035984.91</v>
      </c>
      <c r="P5">
        <v>12804164081524.1</v>
      </c>
      <c r="Q5">
        <v>13299902251752.891</v>
      </c>
      <c r="R5">
        <v>13861745064846.17</v>
      </c>
      <c r="S5">
        <v>14430311834850.061</v>
      </c>
      <c r="T5">
        <v>15035662196915.58</v>
      </c>
      <c r="U5">
        <v>15547680270525.359</v>
      </c>
      <c r="V5">
        <v>16069429635889.15</v>
      </c>
      <c r="W5">
        <v>16697495204395.57</v>
      </c>
      <c r="X5">
        <v>17147215782713.01</v>
      </c>
      <c r="Y5">
        <v>17711992956734.199</v>
      </c>
      <c r="Z5">
        <v>18047229932535.109</v>
      </c>
      <c r="AA5">
        <v>18364124644172.898</v>
      </c>
      <c r="AB5">
        <v>18644782919949.59</v>
      </c>
      <c r="AC5">
        <v>19075559940873.852</v>
      </c>
      <c r="AD5">
        <v>19270924574513.27</v>
      </c>
      <c r="AE5">
        <v>19490993101326.809</v>
      </c>
      <c r="AF5">
        <v>19628916091890.328</v>
      </c>
      <c r="AG5">
        <v>19760933650148.43</v>
      </c>
      <c r="AH5">
        <v>19934981195962.109</v>
      </c>
      <c r="AI5">
        <v>19903856115506.141</v>
      </c>
      <c r="AJ5">
        <v>19936589978928.699</v>
      </c>
      <c r="AK5">
        <v>19907285656185.512</v>
      </c>
      <c r="AL5">
        <v>19745250360542.84</v>
      </c>
      <c r="AM5">
        <v>19710621444434.309</v>
      </c>
      <c r="AN5">
        <v>19439962472390.32</v>
      </c>
      <c r="AO5">
        <v>19328159442091.328</v>
      </c>
    </row>
    <row r="6" spans="1:41" x14ac:dyDescent="0.25">
      <c r="A6" t="s">
        <v>16</v>
      </c>
      <c r="B6" t="s">
        <v>63</v>
      </c>
      <c r="C6">
        <v>91498213738968.109</v>
      </c>
      <c r="D6">
        <v>98697326595078.328</v>
      </c>
      <c r="E6">
        <v>85012949965883.719</v>
      </c>
      <c r="F6">
        <v>95267452333308.453</v>
      </c>
      <c r="G6">
        <v>97256704381373.75</v>
      </c>
      <c r="H6">
        <v>105014176311781.5</v>
      </c>
      <c r="I6">
        <v>113385461438306</v>
      </c>
      <c r="J6">
        <v>114805935036104.2</v>
      </c>
      <c r="K6">
        <v>112872905294525.41</v>
      </c>
      <c r="L6">
        <v>138820586267412.3</v>
      </c>
      <c r="M6">
        <v>138115504598364.59</v>
      </c>
      <c r="N6">
        <v>140457360998045.09</v>
      </c>
      <c r="O6">
        <v>140635084642947.09</v>
      </c>
      <c r="P6">
        <v>146817779911597.69</v>
      </c>
      <c r="Q6">
        <v>150790913900781.59</v>
      </c>
      <c r="R6">
        <v>153900267399541.81</v>
      </c>
      <c r="S6">
        <v>159873882324776.91</v>
      </c>
      <c r="T6">
        <v>164629628907516.81</v>
      </c>
      <c r="U6">
        <v>167640017512454</v>
      </c>
      <c r="V6">
        <v>171239832799148.31</v>
      </c>
      <c r="W6">
        <v>176207852937507.5</v>
      </c>
      <c r="X6">
        <v>181439674183082.09</v>
      </c>
      <c r="Y6">
        <v>185944442641940.19</v>
      </c>
      <c r="Z6">
        <v>187955671128212.59</v>
      </c>
      <c r="AA6">
        <v>190820270867803.09</v>
      </c>
      <c r="AB6">
        <v>193815442849352.5</v>
      </c>
      <c r="AC6">
        <v>196647935939203.09</v>
      </c>
      <c r="AD6">
        <v>200238068568591.19</v>
      </c>
      <c r="AE6">
        <v>202661266290920.19</v>
      </c>
      <c r="AF6">
        <v>205229476450924</v>
      </c>
      <c r="AG6">
        <v>208548470887379.31</v>
      </c>
      <c r="AH6">
        <v>211096163950112.59</v>
      </c>
      <c r="AI6">
        <v>213829192899657.09</v>
      </c>
      <c r="AJ6">
        <v>215474288585339.5</v>
      </c>
      <c r="AK6">
        <v>216817215320035.59</v>
      </c>
      <c r="AL6">
        <v>217799187211337.59</v>
      </c>
      <c r="AM6">
        <v>218591287271568.09</v>
      </c>
      <c r="AN6">
        <v>219413608667803.59</v>
      </c>
      <c r="AO6">
        <v>219840696780036.19</v>
      </c>
    </row>
    <row r="7" spans="1:41" x14ac:dyDescent="0.25">
      <c r="A7" t="s">
        <v>16</v>
      </c>
      <c r="B7" t="s">
        <v>64</v>
      </c>
      <c r="C7">
        <v>1767497843905928</v>
      </c>
      <c r="D7">
        <v>1787356529321679</v>
      </c>
      <c r="E7">
        <v>1576895638904486</v>
      </c>
      <c r="F7">
        <v>1633466543955972</v>
      </c>
      <c r="G7">
        <v>1607666164070923</v>
      </c>
      <c r="H7">
        <v>1620411050408710</v>
      </c>
      <c r="I7">
        <v>1699816846878282</v>
      </c>
      <c r="J7">
        <v>1702870709801198</v>
      </c>
      <c r="K7">
        <v>1632817377425198</v>
      </c>
      <c r="L7">
        <v>1766618181212058</v>
      </c>
      <c r="M7">
        <v>1694701054413781</v>
      </c>
      <c r="N7">
        <v>1648181594392236</v>
      </c>
      <c r="O7">
        <v>1584925832379865</v>
      </c>
      <c r="P7">
        <v>1559441715879588</v>
      </c>
      <c r="Q7">
        <v>1520407104472273</v>
      </c>
      <c r="R7">
        <v>1478324364178856</v>
      </c>
      <c r="S7">
        <v>1455376354466216</v>
      </c>
      <c r="T7">
        <v>1422391762104328</v>
      </c>
      <c r="U7">
        <v>1388114618966678</v>
      </c>
      <c r="V7">
        <v>1353491530424002</v>
      </c>
      <c r="W7">
        <v>1325522393788735</v>
      </c>
      <c r="X7">
        <v>1299754259917800</v>
      </c>
      <c r="Y7">
        <v>1276485156489124</v>
      </c>
      <c r="Z7">
        <v>1240045738721904</v>
      </c>
      <c r="AA7">
        <v>1209188335634177</v>
      </c>
      <c r="AB7">
        <v>1179952216122906</v>
      </c>
      <c r="AC7">
        <v>1155221181099725</v>
      </c>
      <c r="AD7">
        <v>1131636517570836</v>
      </c>
      <c r="AE7">
        <v>1109542526255205</v>
      </c>
      <c r="AF7">
        <v>1087955123731181</v>
      </c>
      <c r="AG7">
        <v>1064373893855770</v>
      </c>
      <c r="AH7">
        <v>1044235919997561</v>
      </c>
      <c r="AI7">
        <v>1024116299098634</v>
      </c>
      <c r="AJ7">
        <v>1005151985969762</v>
      </c>
      <c r="AK7">
        <v>986879499565394.38</v>
      </c>
      <c r="AL7">
        <v>969582893049766</v>
      </c>
      <c r="AM7">
        <v>954696050639863.38</v>
      </c>
      <c r="AN7">
        <v>938475665892440.88</v>
      </c>
      <c r="AO7">
        <v>926565077658675.25</v>
      </c>
    </row>
    <row r="8" spans="1:41" x14ac:dyDescent="0.25">
      <c r="A8" t="s">
        <v>12</v>
      </c>
      <c r="B8" t="s">
        <v>63</v>
      </c>
      <c r="C8">
        <v>45522667206034.906</v>
      </c>
      <c r="D8">
        <v>44626932325305.617</v>
      </c>
      <c r="E8">
        <v>37838319011978.852</v>
      </c>
      <c r="F8">
        <v>42179968607835.25</v>
      </c>
      <c r="G8">
        <v>36097499194629.898</v>
      </c>
      <c r="H8">
        <v>35816266463151.617</v>
      </c>
      <c r="I8">
        <v>33525608120351.641</v>
      </c>
      <c r="J8">
        <v>29745993435403.199</v>
      </c>
      <c r="K8">
        <v>27874456827959.969</v>
      </c>
      <c r="L8">
        <v>29742907855156.73</v>
      </c>
      <c r="M8">
        <v>26027693328390.82</v>
      </c>
      <c r="N8">
        <v>23594397179394.719</v>
      </c>
      <c r="O8">
        <v>20230591498965.449</v>
      </c>
      <c r="P8">
        <v>18609585683629.422</v>
      </c>
      <c r="Q8">
        <v>17005166705514.49</v>
      </c>
      <c r="R8">
        <v>15758924086516.48</v>
      </c>
      <c r="S8">
        <v>15128375838481.391</v>
      </c>
      <c r="T8">
        <v>14371285767166.49</v>
      </c>
      <c r="U8">
        <v>14098188187933.311</v>
      </c>
      <c r="V8">
        <v>13881383380371.07</v>
      </c>
      <c r="W8">
        <v>13732761468309.35</v>
      </c>
      <c r="X8">
        <v>13748540083365.109</v>
      </c>
      <c r="Y8">
        <v>13770846225260.27</v>
      </c>
      <c r="Z8">
        <v>13888488709944.381</v>
      </c>
      <c r="AA8">
        <v>13888121955000.891</v>
      </c>
      <c r="AB8">
        <v>13886390763832.789</v>
      </c>
      <c r="AC8">
        <v>13844291304278.539</v>
      </c>
      <c r="AD8">
        <v>14100417978525.9</v>
      </c>
      <c r="AE8">
        <v>14404400705592.65</v>
      </c>
      <c r="AF8">
        <v>14454682749448.42</v>
      </c>
      <c r="AG8">
        <v>14669007206897.141</v>
      </c>
      <c r="AH8">
        <v>14813410544825.77</v>
      </c>
      <c r="AI8">
        <v>15044446623159.98</v>
      </c>
      <c r="AJ8">
        <v>15061821405862.961</v>
      </c>
      <c r="AK8">
        <v>15091276007862.9</v>
      </c>
      <c r="AL8">
        <v>15243089342511.311</v>
      </c>
      <c r="AM8">
        <v>15346290956833.539</v>
      </c>
      <c r="AN8">
        <v>15908571829831.66</v>
      </c>
      <c r="AO8">
        <v>16198571403178.811</v>
      </c>
    </row>
    <row r="9" spans="1:41" x14ac:dyDescent="0.25">
      <c r="A9" t="s">
        <v>12</v>
      </c>
      <c r="B9" t="s">
        <v>64</v>
      </c>
      <c r="C9">
        <v>393517380994959.88</v>
      </c>
      <c r="D9">
        <v>380150668518774.13</v>
      </c>
      <c r="E9">
        <v>340685593919387.5</v>
      </c>
      <c r="F9">
        <v>336880150273795.13</v>
      </c>
      <c r="G9">
        <v>349182088455740.63</v>
      </c>
      <c r="H9">
        <v>345986704325207.63</v>
      </c>
      <c r="I9">
        <v>322900361365828.31</v>
      </c>
      <c r="J9">
        <v>261456944883223.81</v>
      </c>
      <c r="K9">
        <v>247446053144497.91</v>
      </c>
      <c r="L9">
        <v>262768231253249</v>
      </c>
      <c r="M9">
        <v>225821600021761.19</v>
      </c>
      <c r="N9">
        <v>193265315578253.59</v>
      </c>
      <c r="O9">
        <v>155513153249371.91</v>
      </c>
      <c r="P9">
        <v>129311196756749.5</v>
      </c>
      <c r="Q9">
        <v>106710511619834.09</v>
      </c>
      <c r="R9">
        <v>89389922688210.875</v>
      </c>
      <c r="S9">
        <v>76083354890605.703</v>
      </c>
      <c r="T9">
        <v>66121983880566.227</v>
      </c>
      <c r="U9">
        <v>57013254482387.117</v>
      </c>
      <c r="V9">
        <v>49754180114465.461</v>
      </c>
      <c r="W9">
        <v>44299300811372.609</v>
      </c>
      <c r="X9">
        <v>39986640906955.594</v>
      </c>
      <c r="Y9">
        <v>37340445242009.344</v>
      </c>
      <c r="Z9">
        <v>34621013271995.41</v>
      </c>
      <c r="AA9">
        <v>33040985592300.449</v>
      </c>
      <c r="AB9">
        <v>33206676001091.91</v>
      </c>
      <c r="AC9">
        <v>33153893911702.121</v>
      </c>
      <c r="AD9">
        <v>32465908634145.16</v>
      </c>
      <c r="AE9">
        <v>32307998941241.641</v>
      </c>
      <c r="AF9">
        <v>32860210633015.5</v>
      </c>
      <c r="AG9">
        <v>33220964291621.891</v>
      </c>
      <c r="AH9">
        <v>34307176597509.48</v>
      </c>
      <c r="AI9">
        <v>34462384411927.219</v>
      </c>
      <c r="AJ9">
        <v>34847031238005.449</v>
      </c>
      <c r="AK9">
        <v>35161709431159.48</v>
      </c>
      <c r="AL9">
        <v>35077634949416.352</v>
      </c>
      <c r="AM9">
        <v>35649902152511.023</v>
      </c>
      <c r="AN9">
        <v>36130366328866.117</v>
      </c>
      <c r="AO9">
        <v>37254229437882.023</v>
      </c>
    </row>
    <row r="10" spans="1:41" x14ac:dyDescent="0.25">
      <c r="A10" t="s">
        <v>11</v>
      </c>
      <c r="B10" t="s">
        <v>63</v>
      </c>
      <c r="C10">
        <v>2504074138244812</v>
      </c>
      <c r="D10">
        <v>2486843296280025</v>
      </c>
      <c r="E10">
        <v>2410169826435770</v>
      </c>
      <c r="F10">
        <v>2501621996178420</v>
      </c>
      <c r="G10">
        <v>2523090301178344</v>
      </c>
      <c r="H10">
        <v>2528258541726712</v>
      </c>
      <c r="I10">
        <v>2525695501660593</v>
      </c>
      <c r="J10">
        <v>2476360287605604</v>
      </c>
      <c r="K10">
        <v>2418020935779094</v>
      </c>
      <c r="L10">
        <v>2417095383752998</v>
      </c>
      <c r="M10">
        <v>2413167774439768</v>
      </c>
      <c r="N10">
        <v>2419736988277272</v>
      </c>
      <c r="O10">
        <v>2424265402566862</v>
      </c>
      <c r="P10">
        <v>2465181073176896</v>
      </c>
      <c r="Q10">
        <v>2481966895907025</v>
      </c>
      <c r="R10">
        <v>2495228683204262</v>
      </c>
      <c r="S10">
        <v>2522872787757915</v>
      </c>
      <c r="T10">
        <v>2540735966039292</v>
      </c>
      <c r="U10">
        <v>2559713989991300</v>
      </c>
      <c r="V10">
        <v>2552947270984594</v>
      </c>
      <c r="W10">
        <v>2553132039548326</v>
      </c>
      <c r="X10">
        <v>2549624599075296</v>
      </c>
      <c r="Y10">
        <v>2544478353927616</v>
      </c>
      <c r="Z10">
        <v>2540281428431565</v>
      </c>
      <c r="AA10">
        <v>2538362686624761</v>
      </c>
      <c r="AB10">
        <v>2541395440763646</v>
      </c>
      <c r="AC10">
        <v>2540328781225976</v>
      </c>
      <c r="AD10">
        <v>2542664753897866</v>
      </c>
      <c r="AE10">
        <v>2547288049593035</v>
      </c>
      <c r="AF10">
        <v>2552535340811402</v>
      </c>
      <c r="AG10">
        <v>2562441087270206</v>
      </c>
      <c r="AH10">
        <v>2566464776198074</v>
      </c>
      <c r="AI10">
        <v>2568439615209376</v>
      </c>
      <c r="AJ10">
        <v>2571517071827106</v>
      </c>
      <c r="AK10">
        <v>2570307549660734</v>
      </c>
      <c r="AL10">
        <v>2570937343681750</v>
      </c>
      <c r="AM10">
        <v>2567448596742037</v>
      </c>
      <c r="AN10">
        <v>2569507398377246</v>
      </c>
      <c r="AO10">
        <v>2567864124138124</v>
      </c>
    </row>
    <row r="11" spans="1:41" x14ac:dyDescent="0.25">
      <c r="A11" t="s">
        <v>11</v>
      </c>
      <c r="B11" t="s">
        <v>64</v>
      </c>
      <c r="C11">
        <v>2453234760240232</v>
      </c>
      <c r="D11">
        <v>2442589347295326</v>
      </c>
      <c r="E11">
        <v>2326402805159174</v>
      </c>
      <c r="F11">
        <v>2360966443866503</v>
      </c>
      <c r="G11">
        <v>2401715014937612</v>
      </c>
      <c r="H11">
        <v>2417891201604482</v>
      </c>
      <c r="I11">
        <v>2409047979254198</v>
      </c>
      <c r="J11">
        <v>2402013072291914</v>
      </c>
      <c r="K11">
        <v>2365845957893222</v>
      </c>
      <c r="L11">
        <v>2432330543108880</v>
      </c>
      <c r="M11">
        <v>2436914971338330</v>
      </c>
      <c r="N11">
        <v>2448200182397034</v>
      </c>
      <c r="O11">
        <v>2439808275184452</v>
      </c>
      <c r="P11">
        <v>2473424760210824</v>
      </c>
      <c r="Q11">
        <v>2496833233364110</v>
      </c>
      <c r="R11">
        <v>2520675001078050</v>
      </c>
      <c r="S11">
        <v>2554059301599836</v>
      </c>
      <c r="T11">
        <v>2583692142215115</v>
      </c>
      <c r="U11">
        <v>2606928513968898</v>
      </c>
      <c r="V11">
        <v>2627231064415484</v>
      </c>
      <c r="W11">
        <v>2646086285434705</v>
      </c>
      <c r="X11">
        <v>2646963144824338</v>
      </c>
      <c r="Y11">
        <v>2648350760406584</v>
      </c>
      <c r="Z11">
        <v>2641964121451112</v>
      </c>
      <c r="AA11">
        <v>2635827838437172</v>
      </c>
      <c r="AB11">
        <v>2629416507972610</v>
      </c>
      <c r="AC11">
        <v>2624692462795426</v>
      </c>
      <c r="AD11">
        <v>2618181784374479</v>
      </c>
      <c r="AE11">
        <v>2610734431105901</v>
      </c>
      <c r="AF11">
        <v>2602257795926204</v>
      </c>
      <c r="AG11">
        <v>2593995362893231</v>
      </c>
      <c r="AH11">
        <v>2585427765530952</v>
      </c>
      <c r="AI11">
        <v>2575826903430436</v>
      </c>
      <c r="AJ11">
        <v>2565121725869826</v>
      </c>
      <c r="AK11">
        <v>2552735222788094</v>
      </c>
      <c r="AL11">
        <v>2540766014200430</v>
      </c>
      <c r="AM11">
        <v>2526403522808884</v>
      </c>
      <c r="AN11">
        <v>2513398668750278</v>
      </c>
      <c r="AO11">
        <v>2498372481541614</v>
      </c>
    </row>
    <row r="12" spans="1:41" x14ac:dyDescent="0.25">
      <c r="A12" t="s">
        <v>15</v>
      </c>
      <c r="B12" t="s">
        <v>63</v>
      </c>
      <c r="C12">
        <v>397466490499085.31</v>
      </c>
      <c r="D12">
        <v>360009287848230.38</v>
      </c>
      <c r="E12">
        <v>337990953613348.38</v>
      </c>
      <c r="F12">
        <v>335748917602343.13</v>
      </c>
      <c r="G12">
        <v>351382431057585.5</v>
      </c>
      <c r="H12">
        <v>366529165562521.13</v>
      </c>
      <c r="I12">
        <v>366975348295805.88</v>
      </c>
      <c r="J12">
        <v>361796448653201.19</v>
      </c>
      <c r="K12">
        <v>339121531814384.88</v>
      </c>
      <c r="L12">
        <v>368442682704925.88</v>
      </c>
      <c r="M12">
        <v>352288621799151.31</v>
      </c>
      <c r="N12">
        <v>343311459442196.38</v>
      </c>
      <c r="O12">
        <v>329675884352909.19</v>
      </c>
      <c r="P12">
        <v>326514519163560.88</v>
      </c>
      <c r="Q12">
        <v>320087137665272.13</v>
      </c>
      <c r="R12">
        <v>313285737207258.13</v>
      </c>
      <c r="S12">
        <v>310922660532342.88</v>
      </c>
      <c r="T12">
        <v>308691633419340.19</v>
      </c>
      <c r="U12">
        <v>303967092096230.81</v>
      </c>
      <c r="V12">
        <v>300122125808009</v>
      </c>
      <c r="W12">
        <v>297976789972636.88</v>
      </c>
      <c r="X12">
        <v>297219085765780.81</v>
      </c>
      <c r="Y12">
        <v>297405381435079.13</v>
      </c>
      <c r="Z12">
        <v>295261513418853.13</v>
      </c>
      <c r="AA12">
        <v>292509476515219.88</v>
      </c>
      <c r="AB12">
        <v>291470961900356.81</v>
      </c>
      <c r="AC12">
        <v>291183462884403.88</v>
      </c>
      <c r="AD12">
        <v>291193993777696.13</v>
      </c>
      <c r="AE12">
        <v>290971065528322</v>
      </c>
      <c r="AF12">
        <v>291728967664983</v>
      </c>
      <c r="AG12">
        <v>291660968850548.38</v>
      </c>
      <c r="AH12">
        <v>291622031043508.38</v>
      </c>
      <c r="AI12">
        <v>292651405962988.13</v>
      </c>
      <c r="AJ12">
        <v>293829482908274.13</v>
      </c>
      <c r="AK12">
        <v>294951962915263.13</v>
      </c>
      <c r="AL12">
        <v>296449255717161.81</v>
      </c>
      <c r="AM12">
        <v>296991546348219.38</v>
      </c>
      <c r="AN12">
        <v>298104178772830.88</v>
      </c>
      <c r="AO12">
        <v>299343656474586.69</v>
      </c>
    </row>
    <row r="13" spans="1:41" x14ac:dyDescent="0.25">
      <c r="A13" t="s">
        <v>15</v>
      </c>
      <c r="B13" t="s">
        <v>64</v>
      </c>
      <c r="C13">
        <v>855145434654254.88</v>
      </c>
      <c r="D13">
        <v>899138991484583.75</v>
      </c>
      <c r="E13">
        <v>802393542786611</v>
      </c>
      <c r="F13">
        <v>838172472209782.75</v>
      </c>
      <c r="G13">
        <v>877988025623333.63</v>
      </c>
      <c r="H13">
        <v>880112887714179.63</v>
      </c>
      <c r="I13">
        <v>838672185833540</v>
      </c>
      <c r="J13">
        <v>828817981488894.75</v>
      </c>
      <c r="K13">
        <v>803381968372662</v>
      </c>
      <c r="L13">
        <v>917393450420994.38</v>
      </c>
      <c r="M13">
        <v>888512893661070.88</v>
      </c>
      <c r="N13">
        <v>877339216921125.13</v>
      </c>
      <c r="O13">
        <v>852575099497167.75</v>
      </c>
      <c r="P13">
        <v>854378563856656.38</v>
      </c>
      <c r="Q13">
        <v>847621077220473.63</v>
      </c>
      <c r="R13">
        <v>839210135063672.88</v>
      </c>
      <c r="S13">
        <v>842634640313399.38</v>
      </c>
      <c r="T13">
        <v>841202073756382.38</v>
      </c>
      <c r="U13">
        <v>837798646357527.13</v>
      </c>
      <c r="V13">
        <v>832535090229914.5</v>
      </c>
      <c r="W13">
        <v>829588577381048</v>
      </c>
      <c r="X13">
        <v>830861715551548.13</v>
      </c>
      <c r="Y13">
        <v>832104584894835.25</v>
      </c>
      <c r="Z13">
        <v>822874029541807.25</v>
      </c>
      <c r="AA13">
        <v>815395827237026.13</v>
      </c>
      <c r="AB13">
        <v>808833665477168.88</v>
      </c>
      <c r="AC13">
        <v>804996918811305.75</v>
      </c>
      <c r="AD13">
        <v>800097575120383.5</v>
      </c>
      <c r="AE13">
        <v>796956764208110.5</v>
      </c>
      <c r="AF13">
        <v>794573304655885.13</v>
      </c>
      <c r="AG13">
        <v>790778888436934.88</v>
      </c>
      <c r="AH13">
        <v>786479596853437</v>
      </c>
      <c r="AI13">
        <v>783459596398631.88</v>
      </c>
      <c r="AJ13">
        <v>780402090602211.63</v>
      </c>
      <c r="AK13">
        <v>776455464693823.13</v>
      </c>
      <c r="AL13">
        <v>770872552347644.25</v>
      </c>
      <c r="AM13">
        <v>767968494691907.63</v>
      </c>
      <c r="AN13">
        <v>764676272708993.88</v>
      </c>
      <c r="AO13">
        <v>761283472079044.25</v>
      </c>
    </row>
    <row r="14" spans="1:41" x14ac:dyDescent="0.25">
      <c r="A14" t="s">
        <v>20</v>
      </c>
      <c r="B14" t="s">
        <v>63</v>
      </c>
      <c r="C14">
        <v>961074701.54795706</v>
      </c>
      <c r="D14">
        <v>1147566868.08604</v>
      </c>
      <c r="E14">
        <v>3624143479.752007</v>
      </c>
      <c r="F14">
        <v>4009512293.7974448</v>
      </c>
      <c r="G14">
        <v>5506662765.7663221</v>
      </c>
      <c r="H14">
        <v>6603432817.7989006</v>
      </c>
      <c r="I14">
        <v>7986176740.4931221</v>
      </c>
      <c r="J14">
        <v>8863472502.8588867</v>
      </c>
      <c r="K14">
        <v>9526019361.1102924</v>
      </c>
      <c r="L14">
        <v>10970176432.547371</v>
      </c>
      <c r="M14">
        <v>10875908023.027559</v>
      </c>
      <c r="N14">
        <v>27902304702.27338</v>
      </c>
      <c r="O14">
        <v>28732509725.911419</v>
      </c>
      <c r="P14">
        <v>33656433613.747768</v>
      </c>
      <c r="Q14">
        <v>33074300908.624531</v>
      </c>
      <c r="R14">
        <v>39834741697.352074</v>
      </c>
      <c r="S14">
        <v>40178435410.770531</v>
      </c>
      <c r="T14">
        <v>41238536616.828751</v>
      </c>
      <c r="U14">
        <v>39678564588.363312</v>
      </c>
      <c r="V14">
        <v>45111280351.613297</v>
      </c>
      <c r="W14">
        <v>47049653849.032677</v>
      </c>
      <c r="X14">
        <v>51230840222.112198</v>
      </c>
      <c r="Y14">
        <v>52163553955.146072</v>
      </c>
      <c r="Z14">
        <v>52101823937.482643</v>
      </c>
      <c r="AA14">
        <v>55160014395.646584</v>
      </c>
      <c r="AB14">
        <v>56534925583.8797</v>
      </c>
      <c r="AC14">
        <v>58345754034.174927</v>
      </c>
      <c r="AD14">
        <v>60184697981.413696</v>
      </c>
      <c r="AE14">
        <v>71094944667.326401</v>
      </c>
      <c r="AF14">
        <v>77425787814.944321</v>
      </c>
      <c r="AG14">
        <v>79596894295.450943</v>
      </c>
      <c r="AH14">
        <v>79318773807.70459</v>
      </c>
      <c r="AI14">
        <v>86776642374.012573</v>
      </c>
      <c r="AJ14">
        <v>85434531038.961273</v>
      </c>
      <c r="AK14">
        <v>87095022523.400681</v>
      </c>
      <c r="AL14">
        <v>88063548019.788406</v>
      </c>
      <c r="AM14">
        <v>86714982339.208481</v>
      </c>
      <c r="AN14">
        <v>92294175558.425354</v>
      </c>
      <c r="AO14">
        <v>94172639569.082291</v>
      </c>
    </row>
    <row r="15" spans="1:41" x14ac:dyDescent="0.25">
      <c r="A15" t="s">
        <v>20</v>
      </c>
      <c r="B15" t="s">
        <v>64</v>
      </c>
      <c r="C15">
        <v>28387370873.258621</v>
      </c>
      <c r="D15">
        <v>28005443984.878349</v>
      </c>
      <c r="E15">
        <v>29370920100.3694</v>
      </c>
      <c r="F15">
        <v>32597812387.104988</v>
      </c>
      <c r="G15">
        <v>43127652020.820999</v>
      </c>
      <c r="H15">
        <v>42842415303.513573</v>
      </c>
      <c r="I15">
        <v>115433822822.198</v>
      </c>
      <c r="J15">
        <v>93133407028.756409</v>
      </c>
      <c r="K15">
        <v>94249324971.102234</v>
      </c>
      <c r="L15">
        <v>118420652766.6304</v>
      </c>
      <c r="M15">
        <v>116459213697.4332</v>
      </c>
      <c r="N15">
        <v>125658730571.9633</v>
      </c>
      <c r="O15">
        <v>139668305845.79819</v>
      </c>
      <c r="P15">
        <v>204760335645.1412</v>
      </c>
      <c r="Q15">
        <v>204619974701.87921</v>
      </c>
      <c r="R15">
        <v>212664596721.29031</v>
      </c>
      <c r="S15">
        <v>224412307447.31039</v>
      </c>
      <c r="T15">
        <v>238295704657.11679</v>
      </c>
      <c r="U15">
        <v>263455908950.83929</v>
      </c>
      <c r="V15">
        <v>264209295658.38519</v>
      </c>
      <c r="W15">
        <v>257009725332.46078</v>
      </c>
      <c r="X15">
        <v>268151740199.5137</v>
      </c>
      <c r="Y15">
        <v>270559606568.86179</v>
      </c>
      <c r="Z15">
        <v>217051063244.38031</v>
      </c>
      <c r="AA15">
        <v>217947125670.57101</v>
      </c>
      <c r="AB15">
        <v>217752725804.70471</v>
      </c>
      <c r="AC15">
        <v>216547570045.83371</v>
      </c>
      <c r="AD15">
        <v>227734961604.29071</v>
      </c>
      <c r="AE15">
        <v>210666933021.2189</v>
      </c>
      <c r="AF15">
        <v>211506714489.18701</v>
      </c>
      <c r="AG15">
        <v>219827195505.36389</v>
      </c>
      <c r="AH15">
        <v>244788930597.52521</v>
      </c>
      <c r="AI15">
        <v>243388608496.31519</v>
      </c>
      <c r="AJ15">
        <v>254952999665.33249</v>
      </c>
      <c r="AK15">
        <v>268080661911.81989</v>
      </c>
      <c r="AL15">
        <v>268696919819.09509</v>
      </c>
      <c r="AM15">
        <v>270470315189.90729</v>
      </c>
      <c r="AN15">
        <v>283033932499.02631</v>
      </c>
      <c r="AO15">
        <v>286368592599.23767</v>
      </c>
    </row>
    <row r="16" spans="1:41" x14ac:dyDescent="0.25">
      <c r="A16" t="s">
        <v>13</v>
      </c>
      <c r="B16" t="s">
        <v>63</v>
      </c>
      <c r="C16">
        <v>1470898150970450</v>
      </c>
      <c r="D16">
        <v>1554677644040654</v>
      </c>
      <c r="E16">
        <v>1349396355148580</v>
      </c>
      <c r="F16">
        <v>1447866034393350</v>
      </c>
      <c r="G16">
        <v>1469149321823065</v>
      </c>
      <c r="H16">
        <v>1463626974172243</v>
      </c>
      <c r="I16">
        <v>1518281822834595</v>
      </c>
      <c r="J16">
        <v>1452187609233645</v>
      </c>
      <c r="K16">
        <v>1404593775263367</v>
      </c>
      <c r="L16">
        <v>1531034546329403</v>
      </c>
      <c r="M16">
        <v>1493893037570985</v>
      </c>
      <c r="N16">
        <v>1470631301385105</v>
      </c>
      <c r="O16">
        <v>1428584125087132</v>
      </c>
      <c r="P16">
        <v>1427124341040122</v>
      </c>
      <c r="Q16">
        <v>1410787700655708</v>
      </c>
      <c r="R16">
        <v>1389326033989179</v>
      </c>
      <c r="S16">
        <v>1387598728343104</v>
      </c>
      <c r="T16">
        <v>1373936676045132</v>
      </c>
      <c r="U16">
        <v>1357328314616960</v>
      </c>
      <c r="V16">
        <v>1337224870291035</v>
      </c>
      <c r="W16">
        <v>1321214796422852</v>
      </c>
      <c r="X16">
        <v>1306379655302025</v>
      </c>
      <c r="Y16">
        <v>1292284925281882</v>
      </c>
      <c r="Z16">
        <v>1265107673930087</v>
      </c>
      <c r="AA16">
        <v>1239603627324845</v>
      </c>
      <c r="AB16">
        <v>1216821696755866</v>
      </c>
      <c r="AC16">
        <v>1197578141128746</v>
      </c>
      <c r="AD16">
        <v>1178632558420416</v>
      </c>
      <c r="AE16">
        <v>1159692935209254</v>
      </c>
      <c r="AF16">
        <v>1140526502207770</v>
      </c>
      <c r="AG16">
        <v>1124775066315319</v>
      </c>
      <c r="AH16">
        <v>1109046083032798</v>
      </c>
      <c r="AI16">
        <v>1089831006517660</v>
      </c>
      <c r="AJ16">
        <v>1072453274838292</v>
      </c>
      <c r="AK16">
        <v>1053847693254243</v>
      </c>
      <c r="AL16">
        <v>1035653429184308</v>
      </c>
      <c r="AM16">
        <v>1016963226406853</v>
      </c>
      <c r="AN16">
        <v>1001834324406714</v>
      </c>
      <c r="AO16">
        <v>987105240408615</v>
      </c>
    </row>
    <row r="17" spans="1:41" x14ac:dyDescent="0.25">
      <c r="A17" t="s">
        <v>13</v>
      </c>
      <c r="B17" t="s">
        <v>64</v>
      </c>
      <c r="C17">
        <v>3402373445363137</v>
      </c>
      <c r="D17">
        <v>3499767850953514</v>
      </c>
      <c r="E17">
        <v>2905689793485424</v>
      </c>
      <c r="F17">
        <v>3156042156663758</v>
      </c>
      <c r="G17">
        <v>3362641442330800</v>
      </c>
      <c r="H17">
        <v>3358502232959696</v>
      </c>
      <c r="I17">
        <v>3324587773787676</v>
      </c>
      <c r="J17">
        <v>3300893792391480</v>
      </c>
      <c r="K17">
        <v>3220693772780226</v>
      </c>
      <c r="L17">
        <v>3574279223486758</v>
      </c>
      <c r="M17">
        <v>3495960766503474</v>
      </c>
      <c r="N17">
        <v>3473760810613414</v>
      </c>
      <c r="O17">
        <v>3396653451593170</v>
      </c>
      <c r="P17">
        <v>3418376742220880</v>
      </c>
      <c r="Q17">
        <v>3404303914799069</v>
      </c>
      <c r="R17">
        <v>3376109663250273</v>
      </c>
      <c r="S17">
        <v>3391552007494158</v>
      </c>
      <c r="T17">
        <v>3384164035012448</v>
      </c>
      <c r="U17">
        <v>3361971560800166</v>
      </c>
      <c r="V17">
        <v>3333112431429376</v>
      </c>
      <c r="W17">
        <v>3323191828421163</v>
      </c>
      <c r="X17">
        <v>3306983527163620</v>
      </c>
      <c r="Y17">
        <v>3300047160905270</v>
      </c>
      <c r="Z17">
        <v>3261216956520808</v>
      </c>
      <c r="AA17">
        <v>3226220717924397</v>
      </c>
      <c r="AB17">
        <v>3193622905476394</v>
      </c>
      <c r="AC17">
        <v>3171454491489778</v>
      </c>
      <c r="AD17">
        <v>3144040179951330</v>
      </c>
      <c r="AE17">
        <v>3120860001565954</v>
      </c>
      <c r="AF17">
        <v>3101217319261010</v>
      </c>
      <c r="AG17">
        <v>3078866637478316</v>
      </c>
      <c r="AH17">
        <v>3057253715563294</v>
      </c>
      <c r="AI17">
        <v>3034639131106914</v>
      </c>
      <c r="AJ17">
        <v>3016131743235188</v>
      </c>
      <c r="AK17">
        <v>2998241047286000</v>
      </c>
      <c r="AL17">
        <v>2978890751799724</v>
      </c>
      <c r="AM17">
        <v>2950600112970948</v>
      </c>
      <c r="AN17">
        <v>2927586983875754</v>
      </c>
      <c r="AO17">
        <v>2900420446281622</v>
      </c>
    </row>
    <row r="18" spans="1:41" x14ac:dyDescent="0.25">
      <c r="A18" t="s">
        <v>14</v>
      </c>
      <c r="B18" t="s">
        <v>63</v>
      </c>
      <c r="C18">
        <v>627417879240537.5</v>
      </c>
      <c r="D18">
        <v>648904794058329.38</v>
      </c>
      <c r="E18">
        <v>580671047224037.63</v>
      </c>
      <c r="F18">
        <v>582020487632888</v>
      </c>
      <c r="G18">
        <v>580680092810243.5</v>
      </c>
      <c r="H18">
        <v>582018993115061.5</v>
      </c>
      <c r="I18">
        <v>428738832441124.63</v>
      </c>
      <c r="J18">
        <v>421936609620724.5</v>
      </c>
      <c r="K18">
        <v>393939048972042.81</v>
      </c>
      <c r="L18">
        <v>454782431571708.13</v>
      </c>
      <c r="M18">
        <v>435736003087463.31</v>
      </c>
      <c r="N18">
        <v>421125930949739.63</v>
      </c>
      <c r="O18">
        <v>395681888881672.19</v>
      </c>
      <c r="P18">
        <v>390822708524959.13</v>
      </c>
      <c r="Q18">
        <v>378481652806927.88</v>
      </c>
      <c r="R18">
        <v>365393428340094.38</v>
      </c>
      <c r="S18">
        <v>361747372488126.13</v>
      </c>
      <c r="T18">
        <v>355882051971716.38</v>
      </c>
      <c r="U18">
        <v>350096383525873.88</v>
      </c>
      <c r="V18">
        <v>342181156641308.31</v>
      </c>
      <c r="W18">
        <v>340104164758094.31</v>
      </c>
      <c r="X18">
        <v>335994653746991.88</v>
      </c>
      <c r="Y18">
        <v>336197143051414</v>
      </c>
      <c r="Z18">
        <v>332645555972134.63</v>
      </c>
      <c r="AA18">
        <v>328012336782316.81</v>
      </c>
      <c r="AB18">
        <v>324663312917303.81</v>
      </c>
      <c r="AC18">
        <v>322460721509442.38</v>
      </c>
      <c r="AD18">
        <v>317717722865081.69</v>
      </c>
      <c r="AE18">
        <v>313579230275090.5</v>
      </c>
      <c r="AF18">
        <v>309875203777231.31</v>
      </c>
      <c r="AG18">
        <v>304719215060646.81</v>
      </c>
      <c r="AH18">
        <v>298135111996685.13</v>
      </c>
      <c r="AI18">
        <v>295165495567117.13</v>
      </c>
      <c r="AJ18">
        <v>293551585550558.38</v>
      </c>
      <c r="AK18">
        <v>291768334967365.19</v>
      </c>
      <c r="AL18">
        <v>290392303635879.69</v>
      </c>
      <c r="AM18">
        <v>288285054072261.31</v>
      </c>
      <c r="AN18">
        <v>288124417151575.88</v>
      </c>
      <c r="AO18">
        <v>287051937393946.63</v>
      </c>
    </row>
    <row r="19" spans="1:41" x14ac:dyDescent="0.25">
      <c r="A19" t="s">
        <v>14</v>
      </c>
      <c r="B19" t="s">
        <v>64</v>
      </c>
      <c r="C19">
        <v>1412778320013355</v>
      </c>
      <c r="D19">
        <v>1420353536115628</v>
      </c>
      <c r="E19">
        <v>1238959458076168</v>
      </c>
      <c r="F19">
        <v>1272021526061185</v>
      </c>
      <c r="G19">
        <v>1221733082604154</v>
      </c>
      <c r="H19">
        <v>1199274011237326</v>
      </c>
      <c r="I19">
        <v>1131321366827930</v>
      </c>
      <c r="J19">
        <v>1153644959130140</v>
      </c>
      <c r="K19">
        <v>1112528121326665</v>
      </c>
      <c r="L19">
        <v>1222287284976398</v>
      </c>
      <c r="M19">
        <v>1196644458276694</v>
      </c>
      <c r="N19">
        <v>1181250575611163</v>
      </c>
      <c r="O19">
        <v>1146846559471982</v>
      </c>
      <c r="P19">
        <v>1142661937737320</v>
      </c>
      <c r="Q19">
        <v>1130794848663393</v>
      </c>
      <c r="R19">
        <v>1113776612354464</v>
      </c>
      <c r="S19">
        <v>1111038184887537</v>
      </c>
      <c r="T19">
        <v>1104719984927083</v>
      </c>
      <c r="U19">
        <v>1095093217602804</v>
      </c>
      <c r="V19">
        <v>1085489670397257</v>
      </c>
      <c r="W19">
        <v>1082777967201599</v>
      </c>
      <c r="X19">
        <v>1079623119495824</v>
      </c>
      <c r="Y19">
        <v>1078948244148193</v>
      </c>
      <c r="Z19">
        <v>1064494169881758</v>
      </c>
      <c r="AA19">
        <v>1054031040988752</v>
      </c>
      <c r="AB19">
        <v>1045278911968386</v>
      </c>
      <c r="AC19">
        <v>1037175124404656</v>
      </c>
      <c r="AD19">
        <v>1027294498041497</v>
      </c>
      <c r="AE19">
        <v>1013095872985014</v>
      </c>
      <c r="AF19">
        <v>998146494257856.25</v>
      </c>
      <c r="AG19">
        <v>984208557751710.25</v>
      </c>
      <c r="AH19">
        <v>967668433711989.25</v>
      </c>
      <c r="AI19">
        <v>954250690153385.75</v>
      </c>
      <c r="AJ19">
        <v>939938417846353.38</v>
      </c>
      <c r="AK19">
        <v>922663186895371.38</v>
      </c>
      <c r="AL19">
        <v>905901597963557.25</v>
      </c>
      <c r="AM19">
        <v>891255838967512.75</v>
      </c>
      <c r="AN19">
        <v>875125354687597.75</v>
      </c>
      <c r="AO19">
        <v>860926182940267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E11"/>
  <sheetViews>
    <sheetView workbookViewId="0">
      <selection activeCell="Q36" sqref="Q36"/>
    </sheetView>
  </sheetViews>
  <sheetFormatPr defaultRowHeight="15" x14ac:dyDescent="0.25"/>
  <sheetData>
    <row r="1" spans="1:31" x14ac:dyDescent="0.25">
      <c r="A1" s="6" t="s">
        <v>714</v>
      </c>
      <c r="B1" s="6" t="s">
        <v>32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  <c r="I1" s="6" t="s">
        <v>39</v>
      </c>
      <c r="J1" s="6" t="s">
        <v>40</v>
      </c>
      <c r="K1" s="6" t="s">
        <v>41</v>
      </c>
      <c r="L1" s="6" t="s">
        <v>42</v>
      </c>
      <c r="M1" s="6" t="s">
        <v>43</v>
      </c>
      <c r="N1" s="6" t="s">
        <v>44</v>
      </c>
      <c r="O1" s="6" t="s">
        <v>45</v>
      </c>
      <c r="P1" s="6" t="s">
        <v>46</v>
      </c>
      <c r="Q1" s="6" t="s">
        <v>47</v>
      </c>
      <c r="R1" s="6" t="s">
        <v>48</v>
      </c>
      <c r="S1" s="6" t="s">
        <v>49</v>
      </c>
      <c r="T1" s="6" t="s">
        <v>50</v>
      </c>
      <c r="U1" s="6" t="s">
        <v>51</v>
      </c>
      <c r="V1" s="6" t="s">
        <v>52</v>
      </c>
      <c r="W1" s="6" t="s">
        <v>53</v>
      </c>
      <c r="X1" s="6" t="s">
        <v>54</v>
      </c>
      <c r="Y1" s="6" t="s">
        <v>55</v>
      </c>
      <c r="Z1" s="6" t="s">
        <v>56</v>
      </c>
      <c r="AA1" s="6" t="s">
        <v>57</v>
      </c>
      <c r="AB1" s="6" t="s">
        <v>58</v>
      </c>
      <c r="AC1" s="6" t="s">
        <v>59</v>
      </c>
      <c r="AD1" s="6" t="s">
        <v>60</v>
      </c>
      <c r="AE1" s="6" t="s">
        <v>61</v>
      </c>
    </row>
    <row r="2" spans="1:31" x14ac:dyDescent="0.25">
      <c r="A2" t="s">
        <v>11</v>
      </c>
      <c r="B2">
        <v>93942076230827.063</v>
      </c>
      <c r="C2">
        <v>95411774066900.672</v>
      </c>
      <c r="D2">
        <v>96793996632374.469</v>
      </c>
      <c r="E2">
        <v>98662472087468.516</v>
      </c>
      <c r="F2">
        <v>101547213838514.5</v>
      </c>
      <c r="G2">
        <v>103792124933071.09</v>
      </c>
      <c r="H2">
        <v>105966637293483.7</v>
      </c>
      <c r="I2">
        <v>108224760508703.91</v>
      </c>
      <c r="J2">
        <v>110608633347857.2</v>
      </c>
      <c r="K2">
        <v>113158227410611.5</v>
      </c>
      <c r="L2">
        <v>113542540518820.3</v>
      </c>
      <c r="M2">
        <v>115462559931209.59</v>
      </c>
      <c r="N2">
        <v>116245789765900.8</v>
      </c>
      <c r="O2">
        <v>117430853293316</v>
      </c>
      <c r="P2">
        <v>117959814737690.09</v>
      </c>
      <c r="Q2">
        <v>118538513664494.91</v>
      </c>
      <c r="R2">
        <v>119832239420551.91</v>
      </c>
      <c r="S2">
        <v>120763495159187.91</v>
      </c>
      <c r="T2">
        <v>121884000275151.91</v>
      </c>
      <c r="U2">
        <v>122774978314866.2</v>
      </c>
      <c r="V2">
        <v>123852190254940.8</v>
      </c>
      <c r="W2">
        <v>125301968578535.41</v>
      </c>
      <c r="X2">
        <v>126361545015339.09</v>
      </c>
      <c r="Y2">
        <v>127256131677687.7</v>
      </c>
      <c r="Z2">
        <v>128286900235377.3</v>
      </c>
      <c r="AA2">
        <v>128989847364102</v>
      </c>
      <c r="AB2">
        <v>129785003206831</v>
      </c>
      <c r="AC2">
        <v>130488071852640.41</v>
      </c>
      <c r="AD2">
        <v>131465552710970.8</v>
      </c>
      <c r="AE2">
        <v>132264318196716.7</v>
      </c>
    </row>
    <row r="3" spans="1:31" x14ac:dyDescent="0.25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E11"/>
  <sheetViews>
    <sheetView workbookViewId="0">
      <selection activeCell="Q36" sqref="Q36"/>
    </sheetView>
  </sheetViews>
  <sheetFormatPr defaultRowHeight="15" x14ac:dyDescent="0.25"/>
  <sheetData>
    <row r="1" spans="1:31" x14ac:dyDescent="0.25">
      <c r="A1" s="6" t="s">
        <v>714</v>
      </c>
      <c r="B1" s="6" t="s">
        <v>32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  <c r="I1" s="6" t="s">
        <v>39</v>
      </c>
      <c r="J1" s="6" t="s">
        <v>40</v>
      </c>
      <c r="K1" s="6" t="s">
        <v>41</v>
      </c>
      <c r="L1" s="6" t="s">
        <v>42</v>
      </c>
      <c r="M1" s="6" t="s">
        <v>43</v>
      </c>
      <c r="N1" s="6" t="s">
        <v>44</v>
      </c>
      <c r="O1" s="6" t="s">
        <v>45</v>
      </c>
      <c r="P1" s="6" t="s">
        <v>46</v>
      </c>
      <c r="Q1" s="6" t="s">
        <v>47</v>
      </c>
      <c r="R1" s="6" t="s">
        <v>48</v>
      </c>
      <c r="S1" s="6" t="s">
        <v>49</v>
      </c>
      <c r="T1" s="6" t="s">
        <v>50</v>
      </c>
      <c r="U1" s="6" t="s">
        <v>51</v>
      </c>
      <c r="V1" s="6" t="s">
        <v>52</v>
      </c>
      <c r="W1" s="6" t="s">
        <v>53</v>
      </c>
      <c r="X1" s="6" t="s">
        <v>54</v>
      </c>
      <c r="Y1" s="6" t="s">
        <v>55</v>
      </c>
      <c r="Z1" s="6" t="s">
        <v>56</v>
      </c>
      <c r="AA1" s="6" t="s">
        <v>57</v>
      </c>
      <c r="AB1" s="6" t="s">
        <v>58</v>
      </c>
      <c r="AC1" s="6" t="s">
        <v>59</v>
      </c>
      <c r="AD1" s="6" t="s">
        <v>60</v>
      </c>
      <c r="AE1" s="6" t="s">
        <v>61</v>
      </c>
    </row>
    <row r="2" spans="1:31" x14ac:dyDescent="0.25">
      <c r="A2" t="s">
        <v>11</v>
      </c>
      <c r="B2">
        <v>174688241878487.31</v>
      </c>
      <c r="C2">
        <v>170073161811525.41</v>
      </c>
      <c r="D2">
        <v>168294333556084.19</v>
      </c>
      <c r="E2">
        <v>164611395278548.41</v>
      </c>
      <c r="F2">
        <v>165833115806248.19</v>
      </c>
      <c r="G2">
        <v>166112190664992.59</v>
      </c>
      <c r="H2">
        <v>166395652145536.09</v>
      </c>
      <c r="I2">
        <v>166814075287713.69</v>
      </c>
      <c r="J2">
        <v>167165943016245.91</v>
      </c>
      <c r="K2">
        <v>164160866937536.31</v>
      </c>
      <c r="L2">
        <v>163160937173814.69</v>
      </c>
      <c r="M2">
        <v>162196353058289.59</v>
      </c>
      <c r="N2">
        <v>159728311715835</v>
      </c>
      <c r="O2">
        <v>157664809435016.69</v>
      </c>
      <c r="P2">
        <v>156258089625273.5</v>
      </c>
      <c r="Q2">
        <v>154395734011536.19</v>
      </c>
      <c r="R2">
        <v>152554980341973.19</v>
      </c>
      <c r="S2">
        <v>150744371580959</v>
      </c>
      <c r="T2">
        <v>148231613137033.91</v>
      </c>
      <c r="U2">
        <v>145745181893585.09</v>
      </c>
      <c r="V2">
        <v>143286361340351.19</v>
      </c>
      <c r="W2">
        <v>140844028392253.31</v>
      </c>
      <c r="X2">
        <v>138414076226110</v>
      </c>
      <c r="Y2">
        <v>136011401008189.91</v>
      </c>
      <c r="Z2">
        <v>133627526611552.5</v>
      </c>
      <c r="AA2">
        <v>131223016648796.2</v>
      </c>
      <c r="AB2">
        <v>128844562915364.91</v>
      </c>
      <c r="AC2">
        <v>126496122552139.2</v>
      </c>
      <c r="AD2">
        <v>124182859391750.2</v>
      </c>
      <c r="AE2">
        <v>121880398734656.7</v>
      </c>
    </row>
    <row r="3" spans="1:31" x14ac:dyDescent="0.25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E11"/>
  <sheetViews>
    <sheetView workbookViewId="0">
      <selection activeCell="Q36" sqref="Q36"/>
    </sheetView>
  </sheetViews>
  <sheetFormatPr defaultRowHeight="15" x14ac:dyDescent="0.25"/>
  <sheetData>
    <row r="1" spans="1:31" x14ac:dyDescent="0.25">
      <c r="A1" s="6" t="s">
        <v>714</v>
      </c>
      <c r="B1" s="6" t="s">
        <v>32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  <c r="I1" s="6" t="s">
        <v>39</v>
      </c>
      <c r="J1" s="6" t="s">
        <v>40</v>
      </c>
      <c r="K1" s="6" t="s">
        <v>41</v>
      </c>
      <c r="L1" s="6" t="s">
        <v>42</v>
      </c>
      <c r="M1" s="6" t="s">
        <v>43</v>
      </c>
      <c r="N1" s="6" t="s">
        <v>44</v>
      </c>
      <c r="O1" s="6" t="s">
        <v>45</v>
      </c>
      <c r="P1" s="6" t="s">
        <v>46</v>
      </c>
      <c r="Q1" s="6" t="s">
        <v>47</v>
      </c>
      <c r="R1" s="6" t="s">
        <v>48</v>
      </c>
      <c r="S1" s="6" t="s">
        <v>49</v>
      </c>
      <c r="T1" s="6" t="s">
        <v>50</v>
      </c>
      <c r="U1" s="6" t="s">
        <v>51</v>
      </c>
      <c r="V1" s="6" t="s">
        <v>52</v>
      </c>
      <c r="W1" s="6" t="s">
        <v>53</v>
      </c>
      <c r="X1" s="6" t="s">
        <v>54</v>
      </c>
      <c r="Y1" s="6" t="s">
        <v>55</v>
      </c>
      <c r="Z1" s="6" t="s">
        <v>56</v>
      </c>
      <c r="AA1" s="6" t="s">
        <v>57</v>
      </c>
      <c r="AB1" s="6" t="s">
        <v>58</v>
      </c>
      <c r="AC1" s="6" t="s">
        <v>59</v>
      </c>
      <c r="AD1" s="6" t="s">
        <v>60</v>
      </c>
      <c r="AE1" s="6" t="s">
        <v>61</v>
      </c>
    </row>
    <row r="2" spans="1:31" x14ac:dyDescent="0.25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E11"/>
  <sheetViews>
    <sheetView workbookViewId="0">
      <selection activeCell="Q36" sqref="Q36"/>
    </sheetView>
  </sheetViews>
  <sheetFormatPr defaultRowHeight="15" x14ac:dyDescent="0.25"/>
  <sheetData>
    <row r="1" spans="1:31" x14ac:dyDescent="0.25">
      <c r="A1" s="6" t="s">
        <v>714</v>
      </c>
      <c r="B1" s="6" t="s">
        <v>32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  <c r="I1" s="6" t="s">
        <v>39</v>
      </c>
      <c r="J1" s="6" t="s">
        <v>40</v>
      </c>
      <c r="K1" s="6" t="s">
        <v>41</v>
      </c>
      <c r="L1" s="6" t="s">
        <v>42</v>
      </c>
      <c r="M1" s="6" t="s">
        <v>43</v>
      </c>
      <c r="N1" s="6" t="s">
        <v>44</v>
      </c>
      <c r="O1" s="6" t="s">
        <v>45</v>
      </c>
      <c r="P1" s="6" t="s">
        <v>46</v>
      </c>
      <c r="Q1" s="6" t="s">
        <v>47</v>
      </c>
      <c r="R1" s="6" t="s">
        <v>48</v>
      </c>
      <c r="S1" s="6" t="s">
        <v>49</v>
      </c>
      <c r="T1" s="6" t="s">
        <v>50</v>
      </c>
      <c r="U1" s="6" t="s">
        <v>51</v>
      </c>
      <c r="V1" s="6" t="s">
        <v>52</v>
      </c>
      <c r="W1" s="6" t="s">
        <v>53</v>
      </c>
      <c r="X1" s="6" t="s">
        <v>54</v>
      </c>
      <c r="Y1" s="6" t="s">
        <v>55</v>
      </c>
      <c r="Z1" s="6" t="s">
        <v>56</v>
      </c>
      <c r="AA1" s="6" t="s">
        <v>57</v>
      </c>
      <c r="AB1" s="6" t="s">
        <v>58</v>
      </c>
      <c r="AC1" s="6" t="s">
        <v>59</v>
      </c>
      <c r="AD1" s="6" t="s">
        <v>60</v>
      </c>
      <c r="AE1" s="6" t="s">
        <v>61</v>
      </c>
    </row>
    <row r="2" spans="1:31" x14ac:dyDescent="0.25">
      <c r="A2" t="s">
        <v>11</v>
      </c>
      <c r="B2">
        <v>605115975976895.25</v>
      </c>
      <c r="C2">
        <v>592608301936582.25</v>
      </c>
      <c r="D2">
        <v>588569777708483</v>
      </c>
      <c r="E2">
        <v>583423243396350.63</v>
      </c>
      <c r="F2">
        <v>592689837391667.88</v>
      </c>
      <c r="G2">
        <v>595153833153161.88</v>
      </c>
      <c r="H2">
        <v>596697553979296.63</v>
      </c>
      <c r="I2">
        <v>600161661791486.5</v>
      </c>
      <c r="J2">
        <v>602520081334628</v>
      </c>
      <c r="K2">
        <v>605176488047063.63</v>
      </c>
      <c r="L2">
        <v>597457121560783</v>
      </c>
      <c r="M2">
        <v>591220882158878.5</v>
      </c>
      <c r="N2">
        <v>584485499042880.63</v>
      </c>
      <c r="O2">
        <v>578214277541902.63</v>
      </c>
      <c r="P2">
        <v>574373392226029.88</v>
      </c>
      <c r="Q2">
        <v>570150359748109.75</v>
      </c>
      <c r="R2">
        <v>566012604003277.75</v>
      </c>
      <c r="S2">
        <v>561117536363917</v>
      </c>
      <c r="T2">
        <v>557017660740499.88</v>
      </c>
      <c r="U2">
        <v>554047780185309.13</v>
      </c>
      <c r="V2">
        <v>551294703539704.31</v>
      </c>
      <c r="W2">
        <v>549626189161044.31</v>
      </c>
      <c r="X2">
        <v>546997375411718.19</v>
      </c>
      <c r="Y2">
        <v>544001998398145.38</v>
      </c>
      <c r="Z2">
        <v>541730394353255.13</v>
      </c>
      <c r="AA2">
        <v>538295282280483.81</v>
      </c>
      <c r="AB2">
        <v>535283152788262.69</v>
      </c>
      <c r="AC2">
        <v>531894982936830.19</v>
      </c>
      <c r="AD2">
        <v>529804941645716.19</v>
      </c>
      <c r="AE2">
        <v>526913385469853.13</v>
      </c>
    </row>
    <row r="3" spans="1:31" x14ac:dyDescent="0.25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E11"/>
  <sheetViews>
    <sheetView workbookViewId="0">
      <selection activeCell="Q36" sqref="Q36"/>
    </sheetView>
  </sheetViews>
  <sheetFormatPr defaultRowHeight="15" x14ac:dyDescent="0.25"/>
  <sheetData>
    <row r="1" spans="1:31" x14ac:dyDescent="0.25">
      <c r="A1" s="6" t="s">
        <v>714</v>
      </c>
      <c r="B1" s="6" t="s">
        <v>32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  <c r="I1" s="6" t="s">
        <v>39</v>
      </c>
      <c r="J1" s="6" t="s">
        <v>40</v>
      </c>
      <c r="K1" s="6" t="s">
        <v>41</v>
      </c>
      <c r="L1" s="6" t="s">
        <v>42</v>
      </c>
      <c r="M1" s="6" t="s">
        <v>43</v>
      </c>
      <c r="N1" s="6" t="s">
        <v>44</v>
      </c>
      <c r="O1" s="6" t="s">
        <v>45</v>
      </c>
      <c r="P1" s="6" t="s">
        <v>46</v>
      </c>
      <c r="Q1" s="6" t="s">
        <v>47</v>
      </c>
      <c r="R1" s="6" t="s">
        <v>48</v>
      </c>
      <c r="S1" s="6" t="s">
        <v>49</v>
      </c>
      <c r="T1" s="6" t="s">
        <v>50</v>
      </c>
      <c r="U1" s="6" t="s">
        <v>51</v>
      </c>
      <c r="V1" s="6" t="s">
        <v>52</v>
      </c>
      <c r="W1" s="6" t="s">
        <v>53</v>
      </c>
      <c r="X1" s="6" t="s">
        <v>54</v>
      </c>
      <c r="Y1" s="6" t="s">
        <v>55</v>
      </c>
      <c r="Z1" s="6" t="s">
        <v>56</v>
      </c>
      <c r="AA1" s="6" t="s">
        <v>57</v>
      </c>
      <c r="AB1" s="6" t="s">
        <v>58</v>
      </c>
      <c r="AC1" s="6" t="s">
        <v>59</v>
      </c>
      <c r="AD1" s="6" t="s">
        <v>60</v>
      </c>
      <c r="AE1" s="6" t="s">
        <v>61</v>
      </c>
    </row>
    <row r="2" spans="1:31" x14ac:dyDescent="0.25">
      <c r="A2" t="s">
        <v>11</v>
      </c>
      <c r="B2">
        <v>306597607122323.88</v>
      </c>
      <c r="C2">
        <v>309128638337710.63</v>
      </c>
      <c r="D2">
        <v>311754815968049.81</v>
      </c>
      <c r="E2">
        <v>313373462019053.5</v>
      </c>
      <c r="F2">
        <v>317265802633813.63</v>
      </c>
      <c r="G2">
        <v>319835706451296.19</v>
      </c>
      <c r="H2">
        <v>322305467885899.31</v>
      </c>
      <c r="I2">
        <v>324896518605074.13</v>
      </c>
      <c r="J2">
        <v>326866802248876.38</v>
      </c>
      <c r="K2">
        <v>328848077570883.81</v>
      </c>
      <c r="L2">
        <v>329880316656418.81</v>
      </c>
      <c r="M2">
        <v>330922748444068.31</v>
      </c>
      <c r="N2">
        <v>328978690144618.13</v>
      </c>
      <c r="O2">
        <v>327075473159887.38</v>
      </c>
      <c r="P2">
        <v>325147831970950.81</v>
      </c>
      <c r="Q2">
        <v>322787033332898.88</v>
      </c>
      <c r="R2">
        <v>320412498022916.63</v>
      </c>
      <c r="S2">
        <v>318041331735028.38</v>
      </c>
      <c r="T2">
        <v>315651985760129.69</v>
      </c>
      <c r="U2">
        <v>313253931562749.88</v>
      </c>
      <c r="V2">
        <v>310847744225439.63</v>
      </c>
      <c r="W2">
        <v>308440837881823.81</v>
      </c>
      <c r="X2">
        <v>306031060517648</v>
      </c>
      <c r="Y2">
        <v>303621049222312.81</v>
      </c>
      <c r="Z2">
        <v>301205960122664.19</v>
      </c>
      <c r="AA2">
        <v>298694106162799.38</v>
      </c>
      <c r="AB2">
        <v>296180044671541.81</v>
      </c>
      <c r="AC2">
        <v>293667531793254.81</v>
      </c>
      <c r="AD2">
        <v>291155308051067.63</v>
      </c>
      <c r="AE2">
        <v>288632996732526.63</v>
      </c>
    </row>
    <row r="3" spans="1:31" x14ac:dyDescent="0.25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E11"/>
  <sheetViews>
    <sheetView workbookViewId="0">
      <selection activeCell="Q36" sqref="Q36"/>
    </sheetView>
  </sheetViews>
  <sheetFormatPr defaultRowHeight="15" x14ac:dyDescent="0.25"/>
  <sheetData>
    <row r="1" spans="1:31" x14ac:dyDescent="0.25">
      <c r="A1" s="6" t="s">
        <v>714</v>
      </c>
      <c r="B1" s="6" t="s">
        <v>32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  <c r="I1" s="6" t="s">
        <v>39</v>
      </c>
      <c r="J1" s="6" t="s">
        <v>40</v>
      </c>
      <c r="K1" s="6" t="s">
        <v>41</v>
      </c>
      <c r="L1" s="6" t="s">
        <v>42</v>
      </c>
      <c r="M1" s="6" t="s">
        <v>43</v>
      </c>
      <c r="N1" s="6" t="s">
        <v>44</v>
      </c>
      <c r="O1" s="6" t="s">
        <v>45</v>
      </c>
      <c r="P1" s="6" t="s">
        <v>46</v>
      </c>
      <c r="Q1" s="6" t="s">
        <v>47</v>
      </c>
      <c r="R1" s="6" t="s">
        <v>48</v>
      </c>
      <c r="S1" s="6" t="s">
        <v>49</v>
      </c>
      <c r="T1" s="6" t="s">
        <v>50</v>
      </c>
      <c r="U1" s="6" t="s">
        <v>51</v>
      </c>
      <c r="V1" s="6" t="s">
        <v>52</v>
      </c>
      <c r="W1" s="6" t="s">
        <v>53</v>
      </c>
      <c r="X1" s="6" t="s">
        <v>54</v>
      </c>
      <c r="Y1" s="6" t="s">
        <v>55</v>
      </c>
      <c r="Z1" s="6" t="s">
        <v>56</v>
      </c>
      <c r="AA1" s="6" t="s">
        <v>57</v>
      </c>
      <c r="AB1" s="6" t="s">
        <v>58</v>
      </c>
      <c r="AC1" s="6" t="s">
        <v>59</v>
      </c>
      <c r="AD1" s="6" t="s">
        <v>60</v>
      </c>
      <c r="AE1" s="6" t="s">
        <v>61</v>
      </c>
    </row>
    <row r="2" spans="1:31" x14ac:dyDescent="0.25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E11"/>
  <sheetViews>
    <sheetView workbookViewId="0">
      <selection activeCell="G13" sqref="G13"/>
    </sheetView>
  </sheetViews>
  <sheetFormatPr defaultRowHeight="15" x14ac:dyDescent="0.25"/>
  <sheetData>
    <row r="1" spans="1:31" x14ac:dyDescent="0.25">
      <c r="A1" s="6" t="s">
        <v>714</v>
      </c>
      <c r="B1" s="6" t="s">
        <v>32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  <c r="I1" s="6" t="s">
        <v>39</v>
      </c>
      <c r="J1" s="6" t="s">
        <v>40</v>
      </c>
      <c r="K1" s="6" t="s">
        <v>41</v>
      </c>
      <c r="L1" s="6" t="s">
        <v>42</v>
      </c>
      <c r="M1" s="6" t="s">
        <v>43</v>
      </c>
      <c r="N1" s="6" t="s">
        <v>44</v>
      </c>
      <c r="O1" s="6" t="s">
        <v>45</v>
      </c>
      <c r="P1" s="6" t="s">
        <v>46</v>
      </c>
      <c r="Q1" s="6" t="s">
        <v>47</v>
      </c>
      <c r="R1" s="6" t="s">
        <v>48</v>
      </c>
      <c r="S1" s="6" t="s">
        <v>49</v>
      </c>
      <c r="T1" s="6" t="s">
        <v>50</v>
      </c>
      <c r="U1" s="6" t="s">
        <v>51</v>
      </c>
      <c r="V1" s="6" t="s">
        <v>52</v>
      </c>
      <c r="W1" s="6" t="s">
        <v>53</v>
      </c>
      <c r="X1" s="6" t="s">
        <v>54</v>
      </c>
      <c r="Y1" s="6" t="s">
        <v>55</v>
      </c>
      <c r="Z1" s="6" t="s">
        <v>56</v>
      </c>
      <c r="AA1" s="6" t="s">
        <v>57</v>
      </c>
      <c r="AB1" s="6" t="s">
        <v>58</v>
      </c>
      <c r="AC1" s="6" t="s">
        <v>59</v>
      </c>
      <c r="AD1" s="6" t="s">
        <v>60</v>
      </c>
      <c r="AE1" s="6" t="s">
        <v>61</v>
      </c>
    </row>
    <row r="2" spans="1:31" x14ac:dyDescent="0.25">
      <c r="A2" t="s">
        <v>11</v>
      </c>
      <c r="B2">
        <v>607671661463977.63</v>
      </c>
      <c r="C2">
        <v>606715915945712.25</v>
      </c>
      <c r="D2">
        <v>607037626117912.38</v>
      </c>
      <c r="E2">
        <v>605969016865711.13</v>
      </c>
      <c r="F2">
        <v>614743308027711.38</v>
      </c>
      <c r="G2">
        <v>616145726333744</v>
      </c>
      <c r="H2">
        <v>616979518800614.63</v>
      </c>
      <c r="I2">
        <v>620226354092795.38</v>
      </c>
      <c r="J2">
        <v>622414521936668.13</v>
      </c>
      <c r="K2">
        <v>625450945255905.88</v>
      </c>
      <c r="L2">
        <v>620882391946658.5</v>
      </c>
      <c r="M2">
        <v>620264502378151.13</v>
      </c>
      <c r="N2">
        <v>618806587290599.25</v>
      </c>
      <c r="O2">
        <v>616357343767680.38</v>
      </c>
      <c r="P2">
        <v>613731446805757.75</v>
      </c>
      <c r="Q2">
        <v>611428365710192.38</v>
      </c>
      <c r="R2">
        <v>610884137362090.75</v>
      </c>
      <c r="S2">
        <v>609133333019444.13</v>
      </c>
      <c r="T2">
        <v>607768430922168.63</v>
      </c>
      <c r="U2">
        <v>607275444422582.38</v>
      </c>
      <c r="V2">
        <v>607277488614687</v>
      </c>
      <c r="W2">
        <v>609319026592335.25</v>
      </c>
      <c r="X2">
        <v>608904691770892.5</v>
      </c>
      <c r="Y2">
        <v>608540903106914.25</v>
      </c>
      <c r="Z2">
        <v>609151086765262.25</v>
      </c>
      <c r="AA2">
        <v>607934949334575.75</v>
      </c>
      <c r="AB2">
        <v>608300176372535.13</v>
      </c>
      <c r="AC2">
        <v>607276104064140.13</v>
      </c>
      <c r="AD2">
        <v>607364445581362.75</v>
      </c>
      <c r="AE2">
        <v>606875060576700.75</v>
      </c>
    </row>
    <row r="3" spans="1:31" x14ac:dyDescent="0.25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G11"/>
  <sheetViews>
    <sheetView workbookViewId="0">
      <selection activeCell="Q36" sqref="Q36"/>
    </sheetView>
  </sheetViews>
  <sheetFormatPr defaultRowHeight="15" x14ac:dyDescent="0.25"/>
  <cols>
    <col min="1" max="1" width="29.85546875" customWidth="1"/>
    <col min="2" max="31" width="9.85546875" customWidth="1"/>
  </cols>
  <sheetData>
    <row r="1" spans="1:33" x14ac:dyDescent="0.25">
      <c r="A1" s="1" t="s">
        <v>10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  <c r="AF1" s="1"/>
      <c r="AG1" s="1"/>
    </row>
    <row r="2" spans="1:33" x14ac:dyDescent="0.25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3" x14ac:dyDescent="0.25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3" x14ac:dyDescent="0.2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3" x14ac:dyDescent="0.25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3" x14ac:dyDescent="0.25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3" x14ac:dyDescent="0.2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3" x14ac:dyDescent="0.2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3" x14ac:dyDescent="0.25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3" x14ac:dyDescent="0.25">
      <c r="A10" s="1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3" x14ac:dyDescent="0.25">
      <c r="A11" s="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9ADB2-EF93-4556-944D-CB5E94EDFCF7}">
  <dimension ref="A1:R73"/>
  <sheetViews>
    <sheetView workbookViewId="0">
      <selection activeCell="R8" sqref="R8"/>
    </sheetView>
  </sheetViews>
  <sheetFormatPr defaultColWidth="8.7109375" defaultRowHeight="11.45" customHeight="1" x14ac:dyDescent="0.2"/>
  <cols>
    <col min="1" max="1" width="29.85546875" style="8" customWidth="1"/>
    <col min="2" max="2" width="19.85546875" style="8" customWidth="1"/>
    <col min="3" max="12" width="8.7109375" style="8"/>
    <col min="13" max="13" width="32.42578125" style="8" customWidth="1"/>
    <col min="14" max="14" width="17.140625" style="8" customWidth="1"/>
    <col min="15" max="16" width="12.7109375" style="8" bestFit="1" customWidth="1"/>
    <col min="17" max="16384" width="8.7109375" style="8"/>
  </cols>
  <sheetData>
    <row r="1" spans="1:18" ht="11.45" customHeight="1" x14ac:dyDescent="0.2">
      <c r="A1" s="7" t="s">
        <v>715</v>
      </c>
    </row>
    <row r="2" spans="1:18" ht="11.45" customHeight="1" x14ac:dyDescent="0.2">
      <c r="A2" s="7" t="s">
        <v>716</v>
      </c>
      <c r="B2" s="9" t="s">
        <v>717</v>
      </c>
      <c r="N2" s="8" t="s">
        <v>718</v>
      </c>
      <c r="O2" s="8" t="s">
        <v>746</v>
      </c>
      <c r="P2" s="8" t="s">
        <v>747</v>
      </c>
      <c r="R2" s="8" t="s">
        <v>745</v>
      </c>
    </row>
    <row r="3" spans="1:18" ht="11.45" customHeight="1" x14ac:dyDescent="0.2">
      <c r="A3" s="7" t="s">
        <v>719</v>
      </c>
      <c r="B3" s="7" t="s">
        <v>720</v>
      </c>
      <c r="M3" s="10" t="s">
        <v>721</v>
      </c>
      <c r="N3" s="11">
        <f>B12+B39+B64</f>
        <v>8580534.550999999</v>
      </c>
      <c r="O3" s="12">
        <f>B39</f>
        <v>6438773.0659999996</v>
      </c>
      <c r="P3" s="12">
        <f>B12+B64</f>
        <v>2141761.4849999999</v>
      </c>
      <c r="R3" s="13">
        <f>P3/N3</f>
        <v>0.24960699968866079</v>
      </c>
    </row>
    <row r="4" spans="1:18" ht="11.45" customHeight="1" x14ac:dyDescent="0.2">
      <c r="M4" s="10" t="s">
        <v>722</v>
      </c>
      <c r="N4" s="11">
        <f t="shared" ref="N4:N9" si="0">B13+B40+B65</f>
        <v>238745.15700000001</v>
      </c>
      <c r="O4" s="12">
        <f t="shared" ref="O4:O9" si="1">B40</f>
        <v>217847.86199999999</v>
      </c>
      <c r="P4" s="12">
        <f t="shared" ref="P4:P8" si="2">B13+B65</f>
        <v>20897.294999999998</v>
      </c>
      <c r="R4" s="13">
        <f t="shared" ref="R4:R9" si="3">P4/N4</f>
        <v>8.7529712696957446E-2</v>
      </c>
    </row>
    <row r="5" spans="1:18" ht="11.45" customHeight="1" x14ac:dyDescent="0.2">
      <c r="A5" s="9" t="s">
        <v>723</v>
      </c>
      <c r="C5" s="7" t="s">
        <v>724</v>
      </c>
      <c r="M5" s="10" t="s">
        <v>725</v>
      </c>
      <c r="N5" s="11">
        <f t="shared" si="0"/>
        <v>3134787.4029999999</v>
      </c>
      <c r="O5" s="12">
        <f t="shared" si="1"/>
        <v>2338493.9879999999</v>
      </c>
      <c r="P5" s="12">
        <f t="shared" si="2"/>
        <v>796293.41500000004</v>
      </c>
      <c r="R5" s="13">
        <f t="shared" si="3"/>
        <v>0.25401831532114272</v>
      </c>
    </row>
    <row r="6" spans="1:18" ht="11.45" customHeight="1" x14ac:dyDescent="0.2">
      <c r="A6" s="9" t="s">
        <v>726</v>
      </c>
      <c r="C6" s="7" t="s">
        <v>727</v>
      </c>
      <c r="M6" s="10" t="s">
        <v>728</v>
      </c>
      <c r="N6" s="11">
        <f t="shared" si="0"/>
        <v>1091364.051</v>
      </c>
      <c r="O6" s="12">
        <f t="shared" si="1"/>
        <v>846428.98199999996</v>
      </c>
      <c r="P6" s="12">
        <f t="shared" si="2"/>
        <v>244935.06900000002</v>
      </c>
      <c r="R6" s="13">
        <f t="shared" si="3"/>
        <v>0.22443021535808313</v>
      </c>
    </row>
    <row r="7" spans="1:18" ht="11.45" customHeight="1" x14ac:dyDescent="0.2">
      <c r="A7" s="9" t="s">
        <v>729</v>
      </c>
      <c r="C7" s="7" t="s">
        <v>730</v>
      </c>
      <c r="M7" s="10" t="s">
        <v>731</v>
      </c>
      <c r="N7" s="11">
        <f t="shared" si="0"/>
        <v>2279856.0129999998</v>
      </c>
      <c r="O7" s="12">
        <f t="shared" si="1"/>
        <v>2020306.801</v>
      </c>
      <c r="P7" s="12">
        <f t="shared" si="2"/>
        <v>259549.212</v>
      </c>
      <c r="R7" s="13">
        <f t="shared" si="3"/>
        <v>0.11384456321803689</v>
      </c>
    </row>
    <row r="8" spans="1:18" ht="11.45" customHeight="1" x14ac:dyDescent="0.2">
      <c r="A8" s="9" t="s">
        <v>732</v>
      </c>
      <c r="C8" s="7" t="s">
        <v>33</v>
      </c>
      <c r="M8" s="10" t="s">
        <v>733</v>
      </c>
      <c r="N8" s="11">
        <f t="shared" si="0"/>
        <v>1007890.9620000001</v>
      </c>
      <c r="O8" s="12">
        <f t="shared" si="1"/>
        <v>393497.73200000002</v>
      </c>
      <c r="P8" s="12">
        <f t="shared" si="2"/>
        <v>614393.23</v>
      </c>
      <c r="R8" s="13">
        <f t="shared" si="3"/>
        <v>0.6095830334472232</v>
      </c>
    </row>
    <row r="9" spans="1:18" ht="11.45" customHeight="1" x14ac:dyDescent="0.2">
      <c r="M9" s="10" t="s">
        <v>734</v>
      </c>
      <c r="N9" s="11">
        <f t="shared" si="0"/>
        <v>827890.96499999997</v>
      </c>
      <c r="O9" s="12">
        <f t="shared" si="1"/>
        <v>622197.701</v>
      </c>
      <c r="P9" s="12">
        <f>B18+B70</f>
        <v>205693.264</v>
      </c>
      <c r="R9" s="13">
        <f t="shared" si="3"/>
        <v>0.24845453410643273</v>
      </c>
    </row>
    <row r="10" spans="1:18" ht="11.45" customHeight="1" x14ac:dyDescent="0.2">
      <c r="A10" s="14" t="s">
        <v>735</v>
      </c>
      <c r="B10" s="15" t="s">
        <v>736</v>
      </c>
    </row>
    <row r="11" spans="1:18" ht="11.45" customHeight="1" x14ac:dyDescent="0.2">
      <c r="A11" s="16" t="s">
        <v>737</v>
      </c>
      <c r="B11" s="17" t="s">
        <v>72</v>
      </c>
    </row>
    <row r="12" spans="1:18" ht="11.45" customHeight="1" x14ac:dyDescent="0.2">
      <c r="A12" s="10" t="s">
        <v>721</v>
      </c>
      <c r="B12" s="18">
        <v>635371.16</v>
      </c>
    </row>
    <row r="13" spans="1:18" ht="11.45" customHeight="1" x14ac:dyDescent="0.2">
      <c r="A13" s="10" t="s">
        <v>722</v>
      </c>
      <c r="B13" s="19">
        <v>2175.692</v>
      </c>
      <c r="C13" s="20"/>
    </row>
    <row r="14" spans="1:18" ht="11.45" customHeight="1" x14ac:dyDescent="0.2">
      <c r="A14" s="10" t="s">
        <v>725</v>
      </c>
      <c r="B14" s="21">
        <v>208565.451</v>
      </c>
      <c r="C14" s="20"/>
    </row>
    <row r="15" spans="1:18" ht="11.45" customHeight="1" x14ac:dyDescent="0.2">
      <c r="A15" s="10" t="s">
        <v>728</v>
      </c>
      <c r="B15" s="19">
        <v>78016.395000000004</v>
      </c>
      <c r="C15" s="20"/>
    </row>
    <row r="16" spans="1:18" ht="11.45" customHeight="1" x14ac:dyDescent="0.2">
      <c r="A16" s="10" t="s">
        <v>731</v>
      </c>
      <c r="B16" s="21">
        <v>24343.697</v>
      </c>
      <c r="C16" s="20"/>
    </row>
    <row r="17" spans="1:3" ht="11.45" customHeight="1" x14ac:dyDescent="0.2">
      <c r="A17" s="10" t="s">
        <v>733</v>
      </c>
      <c r="B17" s="19">
        <v>322269.92499999999</v>
      </c>
      <c r="C17" s="20"/>
    </row>
    <row r="18" spans="1:3" ht="11.45" customHeight="1" x14ac:dyDescent="0.2">
      <c r="A18" s="10" t="s">
        <v>734</v>
      </c>
      <c r="B18" s="18">
        <v>0</v>
      </c>
      <c r="C18" s="20"/>
    </row>
    <row r="20" spans="1:3" ht="11.45" customHeight="1" x14ac:dyDescent="0.2">
      <c r="A20" s="9" t="s">
        <v>738</v>
      </c>
    </row>
    <row r="21" spans="1:3" ht="11.45" customHeight="1" x14ac:dyDescent="0.2">
      <c r="A21" s="9" t="s">
        <v>739</v>
      </c>
      <c r="B21" s="7" t="s">
        <v>740</v>
      </c>
    </row>
    <row r="28" spans="1:3" ht="11.45" customHeight="1" x14ac:dyDescent="0.2">
      <c r="A28" s="7" t="s">
        <v>715</v>
      </c>
    </row>
    <row r="29" spans="1:3" ht="11.45" customHeight="1" x14ac:dyDescent="0.2">
      <c r="A29" s="7" t="s">
        <v>716</v>
      </c>
      <c r="B29" s="9" t="s">
        <v>717</v>
      </c>
    </row>
    <row r="30" spans="1:3" ht="11.45" customHeight="1" x14ac:dyDescent="0.2">
      <c r="A30" s="7" t="s">
        <v>719</v>
      </c>
      <c r="B30" s="7" t="s">
        <v>720</v>
      </c>
    </row>
    <row r="32" spans="1:3" ht="11.45" customHeight="1" x14ac:dyDescent="0.2">
      <c r="A32" s="9" t="s">
        <v>723</v>
      </c>
      <c r="C32" s="7" t="s">
        <v>724</v>
      </c>
    </row>
    <row r="33" spans="1:3" ht="11.45" customHeight="1" x14ac:dyDescent="0.2">
      <c r="A33" s="9" t="s">
        <v>726</v>
      </c>
      <c r="C33" s="7" t="s">
        <v>741</v>
      </c>
    </row>
    <row r="34" spans="1:3" ht="11.45" customHeight="1" x14ac:dyDescent="0.2">
      <c r="A34" s="9" t="s">
        <v>729</v>
      </c>
      <c r="C34" s="7" t="s">
        <v>730</v>
      </c>
    </row>
    <row r="35" spans="1:3" ht="11.45" customHeight="1" x14ac:dyDescent="0.2">
      <c r="A35" s="9" t="s">
        <v>732</v>
      </c>
      <c r="C35" s="7" t="s">
        <v>33</v>
      </c>
    </row>
    <row r="37" spans="1:3" ht="11.45" customHeight="1" x14ac:dyDescent="0.2">
      <c r="A37" s="14" t="s">
        <v>735</v>
      </c>
      <c r="B37" s="15" t="s">
        <v>736</v>
      </c>
    </row>
    <row r="38" spans="1:3" ht="11.45" customHeight="1" x14ac:dyDescent="0.2">
      <c r="A38" s="16" t="s">
        <v>737</v>
      </c>
      <c r="B38" s="17" t="s">
        <v>72</v>
      </c>
    </row>
    <row r="39" spans="1:3" ht="11.45" customHeight="1" x14ac:dyDescent="0.2">
      <c r="A39" s="10" t="s">
        <v>721</v>
      </c>
      <c r="B39" s="21">
        <v>6438773.0659999996</v>
      </c>
    </row>
    <row r="40" spans="1:3" ht="11.45" customHeight="1" x14ac:dyDescent="0.2">
      <c r="A40" s="10" t="s">
        <v>722</v>
      </c>
      <c r="B40" s="19">
        <v>217847.86199999999</v>
      </c>
    </row>
    <row r="41" spans="1:3" ht="11.45" customHeight="1" x14ac:dyDescent="0.2">
      <c r="A41" s="10" t="s">
        <v>725</v>
      </c>
      <c r="B41" s="21">
        <v>2338493.9879999999</v>
      </c>
    </row>
    <row r="42" spans="1:3" ht="11.45" customHeight="1" x14ac:dyDescent="0.2">
      <c r="A42" s="10" t="s">
        <v>728</v>
      </c>
      <c r="B42" s="19">
        <v>846428.98199999996</v>
      </c>
    </row>
    <row r="43" spans="1:3" ht="11.45" customHeight="1" x14ac:dyDescent="0.2">
      <c r="A43" s="10" t="s">
        <v>731</v>
      </c>
      <c r="B43" s="21">
        <v>2020306.801</v>
      </c>
    </row>
    <row r="44" spans="1:3" ht="11.45" customHeight="1" x14ac:dyDescent="0.2">
      <c r="A44" s="10" t="s">
        <v>733</v>
      </c>
      <c r="B44" s="19">
        <v>393497.73200000002</v>
      </c>
    </row>
    <row r="45" spans="1:3" ht="11.45" customHeight="1" x14ac:dyDescent="0.2">
      <c r="A45" s="10" t="s">
        <v>734</v>
      </c>
      <c r="B45" s="21">
        <v>622197.701</v>
      </c>
    </row>
    <row r="47" spans="1:3" ht="11.45" customHeight="1" x14ac:dyDescent="0.2">
      <c r="A47" s="9" t="s">
        <v>738</v>
      </c>
    </row>
    <row r="48" spans="1:3" ht="11.45" customHeight="1" x14ac:dyDescent="0.2">
      <c r="A48" s="9" t="s">
        <v>739</v>
      </c>
      <c r="B48" s="7" t="s">
        <v>740</v>
      </c>
    </row>
    <row r="53" spans="1:3" ht="11.45" customHeight="1" x14ac:dyDescent="0.2">
      <c r="A53" s="7" t="s">
        <v>715</v>
      </c>
    </row>
    <row r="54" spans="1:3" ht="11.45" customHeight="1" x14ac:dyDescent="0.2">
      <c r="A54" s="7" t="s">
        <v>716</v>
      </c>
      <c r="B54" s="9" t="s">
        <v>717</v>
      </c>
    </row>
    <row r="55" spans="1:3" ht="11.45" customHeight="1" x14ac:dyDescent="0.2">
      <c r="A55" s="7" t="s">
        <v>719</v>
      </c>
      <c r="B55" s="7" t="s">
        <v>720</v>
      </c>
    </row>
    <row r="57" spans="1:3" ht="11.45" customHeight="1" x14ac:dyDescent="0.2">
      <c r="A57" s="9" t="s">
        <v>723</v>
      </c>
      <c r="C57" s="7" t="s">
        <v>724</v>
      </c>
    </row>
    <row r="58" spans="1:3" ht="11.45" customHeight="1" x14ac:dyDescent="0.2">
      <c r="A58" s="9" t="s">
        <v>726</v>
      </c>
      <c r="C58" s="7" t="s">
        <v>742</v>
      </c>
    </row>
    <row r="59" spans="1:3" ht="11.45" customHeight="1" x14ac:dyDescent="0.2">
      <c r="A59" s="9" t="s">
        <v>729</v>
      </c>
      <c r="C59" s="7" t="s">
        <v>730</v>
      </c>
    </row>
    <row r="60" spans="1:3" ht="11.45" customHeight="1" x14ac:dyDescent="0.2">
      <c r="A60" s="9" t="s">
        <v>732</v>
      </c>
      <c r="C60" s="7" t="s">
        <v>33</v>
      </c>
    </row>
    <row r="62" spans="1:3" ht="11.45" customHeight="1" x14ac:dyDescent="0.2">
      <c r="A62" s="14" t="s">
        <v>735</v>
      </c>
      <c r="B62" s="15" t="s">
        <v>736</v>
      </c>
    </row>
    <row r="63" spans="1:3" ht="11.45" customHeight="1" x14ac:dyDescent="0.2">
      <c r="A63" s="16" t="s">
        <v>737</v>
      </c>
      <c r="B63" s="17" t="s">
        <v>72</v>
      </c>
    </row>
    <row r="64" spans="1:3" ht="11.45" customHeight="1" x14ac:dyDescent="0.2">
      <c r="A64" s="10" t="s">
        <v>721</v>
      </c>
      <c r="B64" s="21">
        <v>1506390.325</v>
      </c>
    </row>
    <row r="65" spans="1:2" ht="11.45" customHeight="1" x14ac:dyDescent="0.2">
      <c r="A65" s="10" t="s">
        <v>722</v>
      </c>
      <c r="B65" s="19">
        <v>18721.602999999999</v>
      </c>
    </row>
    <row r="66" spans="1:2" ht="11.45" customHeight="1" x14ac:dyDescent="0.2">
      <c r="A66" s="10" t="s">
        <v>725</v>
      </c>
      <c r="B66" s="21">
        <v>587727.96400000004</v>
      </c>
    </row>
    <row r="67" spans="1:2" ht="11.45" customHeight="1" x14ac:dyDescent="0.2">
      <c r="A67" s="10" t="s">
        <v>728</v>
      </c>
      <c r="B67" s="19">
        <v>166918.674</v>
      </c>
    </row>
    <row r="68" spans="1:2" ht="11.45" customHeight="1" x14ac:dyDescent="0.2">
      <c r="A68" s="10" t="s">
        <v>731</v>
      </c>
      <c r="B68" s="21">
        <v>235205.51500000001</v>
      </c>
    </row>
    <row r="69" spans="1:2" ht="11.45" customHeight="1" x14ac:dyDescent="0.2">
      <c r="A69" s="10" t="s">
        <v>733</v>
      </c>
      <c r="B69" s="19">
        <v>292123.30499999999</v>
      </c>
    </row>
    <row r="70" spans="1:2" ht="11.45" customHeight="1" x14ac:dyDescent="0.2">
      <c r="A70" s="10" t="s">
        <v>734</v>
      </c>
      <c r="B70" s="21">
        <v>205693.264</v>
      </c>
    </row>
    <row r="72" spans="1:2" ht="11.45" customHeight="1" x14ac:dyDescent="0.2">
      <c r="A72" s="9" t="s">
        <v>738</v>
      </c>
    </row>
    <row r="73" spans="1:2" ht="11.45" customHeight="1" x14ac:dyDescent="0.2">
      <c r="A73" s="9" t="s">
        <v>739</v>
      </c>
      <c r="B73" s="7" t="s">
        <v>740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11"/>
  <sheetViews>
    <sheetView workbookViewId="0">
      <selection activeCell="O19" sqref="O19"/>
    </sheetView>
  </sheetViews>
  <sheetFormatPr defaultRowHeight="15" x14ac:dyDescent="0.25"/>
  <sheetData>
    <row r="1" spans="1:31" x14ac:dyDescent="0.25">
      <c r="A1" s="6" t="s">
        <v>714</v>
      </c>
      <c r="B1" s="6" t="s">
        <v>32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  <c r="I1" s="6" t="s">
        <v>39</v>
      </c>
      <c r="J1" s="6" t="s">
        <v>40</v>
      </c>
      <c r="K1" s="6" t="s">
        <v>41</v>
      </c>
      <c r="L1" s="6" t="s">
        <v>42</v>
      </c>
      <c r="M1" s="6" t="s">
        <v>43</v>
      </c>
      <c r="N1" s="6" t="s">
        <v>44</v>
      </c>
      <c r="O1" s="6" t="s">
        <v>45</v>
      </c>
      <c r="P1" s="6" t="s">
        <v>46</v>
      </c>
      <c r="Q1" s="6" t="s">
        <v>47</v>
      </c>
      <c r="R1" s="6" t="s">
        <v>48</v>
      </c>
      <c r="S1" s="6" t="s">
        <v>49</v>
      </c>
      <c r="T1" s="6" t="s">
        <v>50</v>
      </c>
      <c r="U1" s="6" t="s">
        <v>51</v>
      </c>
      <c r="V1" s="6" t="s">
        <v>52</v>
      </c>
      <c r="W1" s="6" t="s">
        <v>53</v>
      </c>
      <c r="X1" s="6" t="s">
        <v>54</v>
      </c>
      <c r="Y1" s="6" t="s">
        <v>55</v>
      </c>
      <c r="Z1" s="6" t="s">
        <v>56</v>
      </c>
      <c r="AA1" s="6" t="s">
        <v>57</v>
      </c>
      <c r="AB1" s="6" t="s">
        <v>58</v>
      </c>
      <c r="AC1" s="6" t="s">
        <v>59</v>
      </c>
      <c r="AD1" s="6" t="s">
        <v>60</v>
      </c>
      <c r="AE1" s="6" t="s">
        <v>61</v>
      </c>
    </row>
    <row r="2" spans="1:31" x14ac:dyDescent="0.25">
      <c r="A2" t="s">
        <v>11</v>
      </c>
      <c r="B2">
        <v>1426994632494074</v>
      </c>
      <c r="C2">
        <v>1429540151572097</v>
      </c>
      <c r="D2">
        <v>1431712603239434</v>
      </c>
      <c r="E2">
        <v>1423645435011154</v>
      </c>
      <c r="F2">
        <v>1433934507113366</v>
      </c>
      <c r="G2">
        <v>1445916385725454</v>
      </c>
      <c r="H2">
        <v>1459104068839530</v>
      </c>
      <c r="I2">
        <v>1473098536150074</v>
      </c>
      <c r="J2">
        <v>1486904026064606</v>
      </c>
      <c r="K2">
        <v>1499987348628732</v>
      </c>
      <c r="L2">
        <v>1509153940383184</v>
      </c>
      <c r="M2">
        <v>1515241032706950</v>
      </c>
      <c r="N2">
        <v>1507134566910679</v>
      </c>
      <c r="O2">
        <v>1498203290028594</v>
      </c>
      <c r="P2">
        <v>1488382483085664</v>
      </c>
      <c r="Q2">
        <v>1477993793359211</v>
      </c>
      <c r="R2">
        <v>1467570271718308</v>
      </c>
      <c r="S2">
        <v>1457226841390932</v>
      </c>
      <c r="T2">
        <v>1446690830124172</v>
      </c>
      <c r="U2">
        <v>1436083915336325</v>
      </c>
      <c r="V2">
        <v>1425494982986228</v>
      </c>
      <c r="W2">
        <v>1414866309393509</v>
      </c>
      <c r="X2">
        <v>1404185976322436</v>
      </c>
      <c r="Y2">
        <v>1393457904296880</v>
      </c>
      <c r="Z2">
        <v>1382606831088593</v>
      </c>
      <c r="AA2">
        <v>1371169763869111</v>
      </c>
      <c r="AB2">
        <v>1359707607013662</v>
      </c>
      <c r="AC2">
        <v>1348221914700740</v>
      </c>
      <c r="AD2">
        <v>1336785716552457</v>
      </c>
      <c r="AE2">
        <v>1325216977535341</v>
      </c>
    </row>
    <row r="3" spans="1:31" x14ac:dyDescent="0.25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11"/>
  <sheetViews>
    <sheetView workbookViewId="0">
      <selection activeCell="R17" sqref="R17"/>
    </sheetView>
  </sheetViews>
  <sheetFormatPr defaultRowHeight="15" x14ac:dyDescent="0.25"/>
  <sheetData>
    <row r="1" spans="1:31" x14ac:dyDescent="0.25">
      <c r="A1" s="6" t="s">
        <v>714</v>
      </c>
      <c r="B1" s="6" t="s">
        <v>32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  <c r="I1" s="6" t="s">
        <v>39</v>
      </c>
      <c r="J1" s="6" t="s">
        <v>40</v>
      </c>
      <c r="K1" s="6" t="s">
        <v>41</v>
      </c>
      <c r="L1" s="6" t="s">
        <v>42</v>
      </c>
      <c r="M1" s="6" t="s">
        <v>43</v>
      </c>
      <c r="N1" s="6" t="s">
        <v>44</v>
      </c>
      <c r="O1" s="6" t="s">
        <v>45</v>
      </c>
      <c r="P1" s="6" t="s">
        <v>46</v>
      </c>
      <c r="Q1" s="6" t="s">
        <v>47</v>
      </c>
      <c r="R1" s="6" t="s">
        <v>48</v>
      </c>
      <c r="S1" s="6" t="s">
        <v>49</v>
      </c>
      <c r="T1" s="6" t="s">
        <v>50</v>
      </c>
      <c r="U1" s="6" t="s">
        <v>51</v>
      </c>
      <c r="V1" s="6" t="s">
        <v>52</v>
      </c>
      <c r="W1" s="6" t="s">
        <v>53</v>
      </c>
      <c r="X1" s="6" t="s">
        <v>54</v>
      </c>
      <c r="Y1" s="6" t="s">
        <v>55</v>
      </c>
      <c r="Z1" s="6" t="s">
        <v>56</v>
      </c>
      <c r="AA1" s="6" t="s">
        <v>57</v>
      </c>
      <c r="AB1" s="6" t="s">
        <v>58</v>
      </c>
      <c r="AC1" s="6" t="s">
        <v>59</v>
      </c>
      <c r="AD1" s="6" t="s">
        <v>60</v>
      </c>
      <c r="AE1" s="6" t="s">
        <v>61</v>
      </c>
    </row>
    <row r="2" spans="1:31" x14ac:dyDescent="0.25">
      <c r="A2" t="s">
        <v>11</v>
      </c>
      <c r="B2">
        <v>494772087903170.88</v>
      </c>
      <c r="C2">
        <v>498384125667905.13</v>
      </c>
      <c r="D2">
        <v>506087583503049.69</v>
      </c>
      <c r="E2">
        <v>507063393737489.38</v>
      </c>
      <c r="F2">
        <v>524591609249003.88</v>
      </c>
      <c r="G2">
        <v>532747151689219.63</v>
      </c>
      <c r="H2">
        <v>539936369098952.69</v>
      </c>
      <c r="I2">
        <v>555681271790949</v>
      </c>
      <c r="J2">
        <v>568315473494044.75</v>
      </c>
      <c r="K2">
        <v>578700310415313.63</v>
      </c>
      <c r="L2">
        <v>589066768396540.63</v>
      </c>
      <c r="M2">
        <v>601111120214793.13</v>
      </c>
      <c r="N2">
        <v>613998597498837.25</v>
      </c>
      <c r="O2">
        <v>627791299392505</v>
      </c>
      <c r="P2">
        <v>634208822598896.38</v>
      </c>
      <c r="Q2">
        <v>641817194213027.5</v>
      </c>
      <c r="R2">
        <v>649621273048877.88</v>
      </c>
      <c r="S2">
        <v>659301697170404.63</v>
      </c>
      <c r="T2">
        <v>668144268362592.5</v>
      </c>
      <c r="U2">
        <v>675607439267803.5</v>
      </c>
      <c r="V2">
        <v>682248025418874.38</v>
      </c>
      <c r="W2">
        <v>689146278993445.75</v>
      </c>
      <c r="X2">
        <v>695659227362014</v>
      </c>
      <c r="Y2">
        <v>701490615336350.75</v>
      </c>
      <c r="Z2">
        <v>705265244876293</v>
      </c>
      <c r="AA2">
        <v>708984599489753.38</v>
      </c>
      <c r="AB2">
        <v>713116230321923.63</v>
      </c>
      <c r="AC2">
        <v>714539764742178.63</v>
      </c>
      <c r="AD2">
        <v>717523615448778.13</v>
      </c>
      <c r="AE2">
        <v>718637342895802.13</v>
      </c>
    </row>
    <row r="3" spans="1:31" x14ac:dyDescent="0.25">
      <c r="A3" t="s">
        <v>12</v>
      </c>
      <c r="B3">
        <v>262768231253249</v>
      </c>
      <c r="C3">
        <v>225821600021761.19</v>
      </c>
      <c r="D3">
        <v>193265315578253.59</v>
      </c>
      <c r="E3">
        <v>155513153249371.91</v>
      </c>
      <c r="F3">
        <v>129311196756749.5</v>
      </c>
      <c r="G3">
        <v>106710511619834.09</v>
      </c>
      <c r="H3">
        <v>89389922688210.875</v>
      </c>
      <c r="I3">
        <v>76083354890605.703</v>
      </c>
      <c r="J3">
        <v>66121983880566.227</v>
      </c>
      <c r="K3">
        <v>57013254482387.117</v>
      </c>
      <c r="L3">
        <v>49754180114465.461</v>
      </c>
      <c r="M3">
        <v>44299300811372.609</v>
      </c>
      <c r="N3">
        <v>39986640906955.594</v>
      </c>
      <c r="O3">
        <v>37340445242009.344</v>
      </c>
      <c r="P3">
        <v>34621013271995.41</v>
      </c>
      <c r="Q3">
        <v>33040985592300.449</v>
      </c>
      <c r="R3">
        <v>33206676001091.91</v>
      </c>
      <c r="S3">
        <v>33153893911702.121</v>
      </c>
      <c r="T3">
        <v>32465908634145.16</v>
      </c>
      <c r="U3">
        <v>32307998941241.641</v>
      </c>
      <c r="V3">
        <v>32860210633015.5</v>
      </c>
      <c r="W3">
        <v>33220964291621.891</v>
      </c>
      <c r="X3">
        <v>34307176597509.48</v>
      </c>
      <c r="Y3">
        <v>34462384411927.219</v>
      </c>
      <c r="Z3">
        <v>34847031238005.449</v>
      </c>
      <c r="AA3">
        <v>35161709431159.48</v>
      </c>
      <c r="AB3">
        <v>35077634949416.352</v>
      </c>
      <c r="AC3">
        <v>35649902152511.023</v>
      </c>
      <c r="AD3">
        <v>36130366328866.117</v>
      </c>
      <c r="AE3">
        <v>37254229437882.023</v>
      </c>
    </row>
    <row r="4" spans="1:31" x14ac:dyDescent="0.25">
      <c r="A4" t="s">
        <v>13</v>
      </c>
      <c r="B4">
        <v>3574279223486758</v>
      </c>
      <c r="C4">
        <v>3495960766503474</v>
      </c>
      <c r="D4">
        <v>3473760810613414</v>
      </c>
      <c r="E4">
        <v>3396653451593170</v>
      </c>
      <c r="F4">
        <v>3418376742220880</v>
      </c>
      <c r="G4">
        <v>3404303914799069</v>
      </c>
      <c r="H4">
        <v>3376109663250273</v>
      </c>
      <c r="I4">
        <v>3391552007494158</v>
      </c>
      <c r="J4">
        <v>3384164035012448</v>
      </c>
      <c r="K4">
        <v>3361971560800166</v>
      </c>
      <c r="L4">
        <v>3333112431429376</v>
      </c>
      <c r="M4">
        <v>3323191828421163</v>
      </c>
      <c r="N4">
        <v>3306983527163620</v>
      </c>
      <c r="O4">
        <v>3300047160905270</v>
      </c>
      <c r="P4">
        <v>3261216956520808</v>
      </c>
      <c r="Q4">
        <v>3226220717924397</v>
      </c>
      <c r="R4">
        <v>3193622905476394</v>
      </c>
      <c r="S4">
        <v>3171454491489778</v>
      </c>
      <c r="T4">
        <v>3144040179951330</v>
      </c>
      <c r="U4">
        <v>3120860001565954</v>
      </c>
      <c r="V4">
        <v>3101217319261010</v>
      </c>
      <c r="W4">
        <v>3078866637478316</v>
      </c>
      <c r="X4">
        <v>3057253715563294</v>
      </c>
      <c r="Y4">
        <v>3034639131106914</v>
      </c>
      <c r="Z4">
        <v>3016131743235188</v>
      </c>
      <c r="AA4">
        <v>2998241047286000</v>
      </c>
      <c r="AB4">
        <v>2978890751799724</v>
      </c>
      <c r="AC4">
        <v>2950600112970948</v>
      </c>
      <c r="AD4">
        <v>2927586983875754</v>
      </c>
      <c r="AE4">
        <v>2900420446281622</v>
      </c>
    </row>
    <row r="5" spans="1:31" x14ac:dyDescent="0.25">
      <c r="A5" t="s">
        <v>14</v>
      </c>
      <c r="B5">
        <v>1222287284976398</v>
      </c>
      <c r="C5">
        <v>1196644458276694</v>
      </c>
      <c r="D5">
        <v>1181250575611163</v>
      </c>
      <c r="E5">
        <v>1146846559471982</v>
      </c>
      <c r="F5">
        <v>1142661937737320</v>
      </c>
      <c r="G5">
        <v>1130794848663393</v>
      </c>
      <c r="H5">
        <v>1113776612354464</v>
      </c>
      <c r="I5">
        <v>1111038184887537</v>
      </c>
      <c r="J5">
        <v>1104719984927083</v>
      </c>
      <c r="K5">
        <v>1095093217602804</v>
      </c>
      <c r="L5">
        <v>1085489670397257</v>
      </c>
      <c r="M5">
        <v>1082777967201599</v>
      </c>
      <c r="N5">
        <v>1079623119495824</v>
      </c>
      <c r="O5">
        <v>1078948244148193</v>
      </c>
      <c r="P5">
        <v>1064494169881758</v>
      </c>
      <c r="Q5">
        <v>1054031040988752</v>
      </c>
      <c r="R5">
        <v>1045278911968386</v>
      </c>
      <c r="S5">
        <v>1037175124404656</v>
      </c>
      <c r="T5">
        <v>1027294498041497</v>
      </c>
      <c r="U5">
        <v>1013095872985014</v>
      </c>
      <c r="V5">
        <v>998146494257856.25</v>
      </c>
      <c r="W5">
        <v>984208557751710.25</v>
      </c>
      <c r="X5">
        <v>967668433711989.25</v>
      </c>
      <c r="Y5">
        <v>954250690153385.75</v>
      </c>
      <c r="Z5">
        <v>939938417846353.38</v>
      </c>
      <c r="AA5">
        <v>922663186895371.38</v>
      </c>
      <c r="AB5">
        <v>905901597963557.25</v>
      </c>
      <c r="AC5">
        <v>891255838967512.75</v>
      </c>
      <c r="AD5">
        <v>875125354687597.75</v>
      </c>
      <c r="AE5">
        <v>860926182940267</v>
      </c>
    </row>
    <row r="6" spans="1:31" x14ac:dyDescent="0.25">
      <c r="A6" t="s">
        <v>15</v>
      </c>
      <c r="B6">
        <v>917393450420994.38</v>
      </c>
      <c r="C6">
        <v>888512893661070.88</v>
      </c>
      <c r="D6">
        <v>877339216921125.13</v>
      </c>
      <c r="E6">
        <v>852575099497167.75</v>
      </c>
      <c r="F6">
        <v>854378563856656.38</v>
      </c>
      <c r="G6">
        <v>847621077220473.63</v>
      </c>
      <c r="H6">
        <v>839210135063672.88</v>
      </c>
      <c r="I6">
        <v>842634640313399.38</v>
      </c>
      <c r="J6">
        <v>841202073756382.38</v>
      </c>
      <c r="K6">
        <v>837798646357527.13</v>
      </c>
      <c r="L6">
        <v>832535090229914.5</v>
      </c>
      <c r="M6">
        <v>829588577381048</v>
      </c>
      <c r="N6">
        <v>830861715551548.13</v>
      </c>
      <c r="O6">
        <v>832104584894835.25</v>
      </c>
      <c r="P6">
        <v>822874029541807.25</v>
      </c>
      <c r="Q6">
        <v>815395827237026.13</v>
      </c>
      <c r="R6">
        <v>808833665477168.88</v>
      </c>
      <c r="S6">
        <v>804996918811305.75</v>
      </c>
      <c r="T6">
        <v>800097575120383.5</v>
      </c>
      <c r="U6">
        <v>796956764208110.5</v>
      </c>
      <c r="V6">
        <v>794573304655885.13</v>
      </c>
      <c r="W6">
        <v>790778888436934.88</v>
      </c>
      <c r="X6">
        <v>786479596853437</v>
      </c>
      <c r="Y6">
        <v>783459596398631.88</v>
      </c>
      <c r="Z6">
        <v>780402090602211.63</v>
      </c>
      <c r="AA6">
        <v>776455464693823.13</v>
      </c>
      <c r="AB6">
        <v>770872552347644.25</v>
      </c>
      <c r="AC6">
        <v>767968494691907.63</v>
      </c>
      <c r="AD6">
        <v>764676272708993.88</v>
      </c>
      <c r="AE6">
        <v>761283472079044.25</v>
      </c>
    </row>
    <row r="7" spans="1:31" x14ac:dyDescent="0.25">
      <c r="A7" t="s">
        <v>16</v>
      </c>
      <c r="B7">
        <v>1766618181212058</v>
      </c>
      <c r="C7">
        <v>1694701054413781</v>
      </c>
      <c r="D7">
        <v>1648181594392236</v>
      </c>
      <c r="E7">
        <v>1584925832379865</v>
      </c>
      <c r="F7">
        <v>1559441715879588</v>
      </c>
      <c r="G7">
        <v>1520407104472273</v>
      </c>
      <c r="H7">
        <v>1478324364178856</v>
      </c>
      <c r="I7">
        <v>1455376354466216</v>
      </c>
      <c r="J7">
        <v>1422391762104328</v>
      </c>
      <c r="K7">
        <v>1388114618966678</v>
      </c>
      <c r="L7">
        <v>1353491530424002</v>
      </c>
      <c r="M7">
        <v>1325522393788735</v>
      </c>
      <c r="N7">
        <v>1299754259917800</v>
      </c>
      <c r="O7">
        <v>1276485156489124</v>
      </c>
      <c r="P7">
        <v>1240045738721904</v>
      </c>
      <c r="Q7">
        <v>1209188335634177</v>
      </c>
      <c r="R7">
        <v>1179952216122906</v>
      </c>
      <c r="S7">
        <v>1155221181099725</v>
      </c>
      <c r="T7">
        <v>1131636517570836</v>
      </c>
      <c r="U7">
        <v>1109542526255205</v>
      </c>
      <c r="V7">
        <v>1087955123731181</v>
      </c>
      <c r="W7">
        <v>1064373893855770</v>
      </c>
      <c r="X7">
        <v>1044235919997561</v>
      </c>
      <c r="Y7">
        <v>1024116299098634</v>
      </c>
      <c r="Z7">
        <v>1005151985969762</v>
      </c>
      <c r="AA7">
        <v>986879499565394.38</v>
      </c>
      <c r="AB7">
        <v>969582893049766</v>
      </c>
      <c r="AC7">
        <v>954696050639863.38</v>
      </c>
      <c r="AD7">
        <v>938475665892440.88</v>
      </c>
      <c r="AE7">
        <v>926565077658675.25</v>
      </c>
    </row>
    <row r="8" spans="1:31" x14ac:dyDescent="0.25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20</v>
      </c>
      <c r="B11">
        <v>118420652766.6304</v>
      </c>
      <c r="C11">
        <v>116459213697.4332</v>
      </c>
      <c r="D11">
        <v>125658730571.9633</v>
      </c>
      <c r="E11">
        <v>139668305845.79819</v>
      </c>
      <c r="F11">
        <v>204760335645.1412</v>
      </c>
      <c r="G11">
        <v>204619974701.87921</v>
      </c>
      <c r="H11">
        <v>212664596721.29031</v>
      </c>
      <c r="I11">
        <v>224412307447.31039</v>
      </c>
      <c r="J11">
        <v>238295704657.11679</v>
      </c>
      <c r="K11">
        <v>263455908950.83929</v>
      </c>
      <c r="L11">
        <v>264209295658.38519</v>
      </c>
      <c r="M11">
        <v>257009725332.46078</v>
      </c>
      <c r="N11">
        <v>268151740199.5137</v>
      </c>
      <c r="O11">
        <v>270559606568.86179</v>
      </c>
      <c r="P11">
        <v>217051063244.38031</v>
      </c>
      <c r="Q11">
        <v>217947125670.57101</v>
      </c>
      <c r="R11">
        <v>217752725804.70471</v>
      </c>
      <c r="S11">
        <v>216547570045.83371</v>
      </c>
      <c r="T11">
        <v>227734961604.29071</v>
      </c>
      <c r="U11">
        <v>210666933021.2189</v>
      </c>
      <c r="V11">
        <v>211506714489.18701</v>
      </c>
      <c r="W11">
        <v>219827195505.36389</v>
      </c>
      <c r="X11">
        <v>244788930597.52521</v>
      </c>
      <c r="Y11">
        <v>243388608496.31519</v>
      </c>
      <c r="Z11">
        <v>254952999665.33249</v>
      </c>
      <c r="AA11">
        <v>268080661911.81989</v>
      </c>
      <c r="AB11">
        <v>268696919819.09509</v>
      </c>
      <c r="AC11">
        <v>270470315189.90729</v>
      </c>
      <c r="AD11">
        <v>283033932499.02631</v>
      </c>
      <c r="AE11">
        <v>286368592599.23767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3F4FD-5E75-4678-8104-729479B47E5A}">
  <sheetPr>
    <tabColor theme="9" tint="0.39997558519241921"/>
    <pageSetUpPr fitToPage="1"/>
  </sheetPr>
  <dimension ref="A1:AZ33"/>
  <sheetViews>
    <sheetView showGridLines="0" zoomScaleNormal="100" workbookViewId="0">
      <pane xSplit="1" ySplit="1" topLeftCell="B2" activePane="bottomRight" state="frozen"/>
      <selection pane="topRight" activeCell="B2" sqref="B2"/>
      <selection pane="bottomLeft" activeCell="B2" sqref="B2"/>
      <selection pane="bottomRight" activeCell="V27" sqref="V27"/>
    </sheetView>
  </sheetViews>
  <sheetFormatPr defaultColWidth="9.140625" defaultRowHeight="12" customHeight="1" x14ac:dyDescent="0.25"/>
  <cols>
    <col min="1" max="1" width="40.7109375" style="24" customWidth="1"/>
    <col min="2" max="2" width="10.7109375" style="40" hidden="1" customWidth="1"/>
    <col min="3" max="19" width="10.7109375" style="24" hidden="1" customWidth="1"/>
    <col min="20" max="52" width="10.7109375" style="24" customWidth="1"/>
    <col min="53" max="16384" width="9.140625" style="24"/>
  </cols>
  <sheetData>
    <row r="1" spans="1:52" ht="12.95" customHeight="1" x14ac:dyDescent="0.25">
      <c r="A1" s="22" t="s">
        <v>759</v>
      </c>
      <c r="B1" s="23">
        <v>2000</v>
      </c>
      <c r="C1" s="23">
        <v>2001</v>
      </c>
      <c r="D1" s="23">
        <v>2002</v>
      </c>
      <c r="E1" s="23">
        <v>2003</v>
      </c>
      <c r="F1" s="23">
        <v>2004</v>
      </c>
      <c r="G1" s="23">
        <v>2005</v>
      </c>
      <c r="H1" s="23">
        <v>2006</v>
      </c>
      <c r="I1" s="23">
        <v>2007</v>
      </c>
      <c r="J1" s="23">
        <v>2008</v>
      </c>
      <c r="K1" s="23">
        <v>2009</v>
      </c>
      <c r="L1" s="23">
        <v>2010</v>
      </c>
      <c r="M1" s="23">
        <v>2011</v>
      </c>
      <c r="N1" s="23">
        <v>2012</v>
      </c>
      <c r="O1" s="23">
        <v>2013</v>
      </c>
      <c r="P1" s="23">
        <v>2014</v>
      </c>
      <c r="Q1" s="23">
        <v>2015</v>
      </c>
      <c r="R1" s="23">
        <v>2016</v>
      </c>
      <c r="S1" s="23">
        <v>2017</v>
      </c>
      <c r="T1" s="23">
        <v>2018</v>
      </c>
      <c r="U1" s="23">
        <v>2019</v>
      </c>
      <c r="V1" s="23">
        <v>2020</v>
      </c>
      <c r="W1" s="23">
        <v>2021</v>
      </c>
      <c r="X1" s="23">
        <v>2022</v>
      </c>
      <c r="Y1" s="23">
        <v>2023</v>
      </c>
      <c r="Z1" s="23">
        <v>2024</v>
      </c>
      <c r="AA1" s="23">
        <v>2025</v>
      </c>
      <c r="AB1" s="23">
        <v>2026</v>
      </c>
      <c r="AC1" s="23">
        <v>2027</v>
      </c>
      <c r="AD1" s="23">
        <v>2028</v>
      </c>
      <c r="AE1" s="23">
        <v>2029</v>
      </c>
      <c r="AF1" s="23">
        <v>2030</v>
      </c>
      <c r="AG1" s="23">
        <v>2031</v>
      </c>
      <c r="AH1" s="23">
        <v>2032</v>
      </c>
      <c r="AI1" s="23">
        <v>2033</v>
      </c>
      <c r="AJ1" s="23">
        <v>2034</v>
      </c>
      <c r="AK1" s="23">
        <v>2035</v>
      </c>
      <c r="AL1" s="23">
        <v>2036</v>
      </c>
      <c r="AM1" s="23">
        <v>2037</v>
      </c>
      <c r="AN1" s="23">
        <v>2038</v>
      </c>
      <c r="AO1" s="23">
        <v>2039</v>
      </c>
      <c r="AP1" s="23">
        <v>2040</v>
      </c>
      <c r="AQ1" s="23">
        <v>2041</v>
      </c>
      <c r="AR1" s="23">
        <v>2042</v>
      </c>
      <c r="AS1" s="23">
        <v>2043</v>
      </c>
      <c r="AT1" s="23">
        <v>2044</v>
      </c>
      <c r="AU1" s="23">
        <v>2045</v>
      </c>
      <c r="AV1" s="23">
        <v>2046</v>
      </c>
      <c r="AW1" s="23">
        <v>2047</v>
      </c>
      <c r="AX1" s="23">
        <v>2048</v>
      </c>
      <c r="AY1" s="23">
        <v>2049</v>
      </c>
      <c r="AZ1" s="23">
        <v>2050</v>
      </c>
    </row>
    <row r="2" spans="1:52" ht="12" customHeight="1" x14ac:dyDescent="0.25">
      <c r="A2"/>
      <c r="B2" s="24"/>
    </row>
    <row r="3" spans="1:52" ht="12.95" customHeight="1" x14ac:dyDescent="0.25">
      <c r="A3" s="25" t="s">
        <v>760</v>
      </c>
      <c r="B3" s="26">
        <v>98190.144995472889</v>
      </c>
      <c r="C3" s="26">
        <v>104134.05671536445</v>
      </c>
      <c r="D3" s="26">
        <v>99954.150900651468</v>
      </c>
      <c r="E3" s="26">
        <v>107514.1329275857</v>
      </c>
      <c r="F3" s="26">
        <v>109880.63196905814</v>
      </c>
      <c r="G3" s="26">
        <v>114776.90588217409</v>
      </c>
      <c r="H3" s="26">
        <v>118680.30970859743</v>
      </c>
      <c r="I3" s="26">
        <v>109127.40745257438</v>
      </c>
      <c r="J3" s="26">
        <v>118668.35321300098</v>
      </c>
      <c r="K3" s="26">
        <v>114779.31040647956</v>
      </c>
      <c r="L3" s="26">
        <v>123137.75809853719</v>
      </c>
      <c r="M3" s="26">
        <v>109986.52817034078</v>
      </c>
      <c r="N3" s="26">
        <v>112034.48994761266</v>
      </c>
      <c r="O3" s="26">
        <v>112396.12122856446</v>
      </c>
      <c r="P3" s="26">
        <v>102493.98755289594</v>
      </c>
      <c r="Q3" s="26">
        <v>107866.59086773188</v>
      </c>
      <c r="R3" s="26">
        <v>110002.1398235556</v>
      </c>
      <c r="S3" s="26">
        <v>109967.67452947369</v>
      </c>
      <c r="T3" s="26">
        <v>109917.8467114097</v>
      </c>
      <c r="U3" s="26">
        <v>108732.84246455907</v>
      </c>
      <c r="V3" s="26">
        <v>107536.76435674552</v>
      </c>
      <c r="W3" s="26">
        <v>106785.575096735</v>
      </c>
      <c r="X3" s="26">
        <v>106200.36250988481</v>
      </c>
      <c r="Y3" s="26">
        <v>105378.84970903309</v>
      </c>
      <c r="Z3" s="26">
        <v>104656.57748910473</v>
      </c>
      <c r="AA3" s="26">
        <v>104332.75971986694</v>
      </c>
      <c r="AB3" s="26">
        <v>104340.845994512</v>
      </c>
      <c r="AC3" s="26">
        <v>104500.62780692667</v>
      </c>
      <c r="AD3" s="26">
        <v>104892.41650154823</v>
      </c>
      <c r="AE3" s="26">
        <v>105369.6066419297</v>
      </c>
      <c r="AF3" s="26">
        <v>105934.77295838356</v>
      </c>
      <c r="AG3" s="26">
        <v>106796.73930048241</v>
      </c>
      <c r="AH3" s="26">
        <v>107305.64842946558</v>
      </c>
      <c r="AI3" s="26">
        <v>107555.07276824625</v>
      </c>
      <c r="AJ3" s="26">
        <v>107503.22841198064</v>
      </c>
      <c r="AK3" s="26">
        <v>107348.06131521173</v>
      </c>
      <c r="AL3" s="26">
        <v>107175.19161781884</v>
      </c>
      <c r="AM3" s="26">
        <v>107078.02614593011</v>
      </c>
      <c r="AN3" s="26">
        <v>106956.0698392014</v>
      </c>
      <c r="AO3" s="26">
        <v>106723.00593909385</v>
      </c>
      <c r="AP3" s="26">
        <v>106659.53894006136</v>
      </c>
      <c r="AQ3" s="26">
        <v>106791.47306588615</v>
      </c>
      <c r="AR3" s="26">
        <v>106757.612045641</v>
      </c>
      <c r="AS3" s="26">
        <v>106623.15194377863</v>
      </c>
      <c r="AT3" s="26">
        <v>106436.32549928621</v>
      </c>
      <c r="AU3" s="26">
        <v>106296.20743568268</v>
      </c>
      <c r="AV3" s="26">
        <v>106196.79729513565</v>
      </c>
      <c r="AW3" s="26">
        <v>106096.73290146253</v>
      </c>
      <c r="AX3" s="26">
        <v>106124.36346798483</v>
      </c>
      <c r="AY3" s="26">
        <v>106037.08457068724</v>
      </c>
      <c r="AZ3" s="26">
        <v>105901.76729878948</v>
      </c>
    </row>
    <row r="4" spans="1:52" ht="12.95" customHeight="1" x14ac:dyDescent="0.25">
      <c r="A4" s="27" t="s">
        <v>746</v>
      </c>
      <c r="B4" s="28">
        <v>68807.833091410212</v>
      </c>
      <c r="C4" s="28">
        <v>73851.388241962355</v>
      </c>
      <c r="D4" s="28">
        <v>69115.423986201364</v>
      </c>
      <c r="E4" s="28">
        <v>75800.191436860739</v>
      </c>
      <c r="F4" s="28">
        <v>77324.888610600203</v>
      </c>
      <c r="G4" s="28">
        <v>81523.160776746692</v>
      </c>
      <c r="H4" s="28">
        <v>84540.959843076213</v>
      </c>
      <c r="I4" s="28">
        <v>73990.359308425453</v>
      </c>
      <c r="J4" s="28">
        <v>82915.553627931193</v>
      </c>
      <c r="K4" s="28">
        <v>78812.052782809798</v>
      </c>
      <c r="L4" s="28">
        <v>86836.992660855394</v>
      </c>
      <c r="M4" s="28">
        <v>73448.636984715675</v>
      </c>
      <c r="N4" s="28">
        <v>75134.408977374143</v>
      </c>
      <c r="O4" s="28">
        <v>75259.504928072085</v>
      </c>
      <c r="P4" s="28">
        <v>64921.054811926704</v>
      </c>
      <c r="Q4" s="28">
        <v>69945.583187393699</v>
      </c>
      <c r="R4" s="28">
        <v>71220.69194672603</v>
      </c>
      <c r="S4" s="28">
        <v>70919.811706726527</v>
      </c>
      <c r="T4" s="28">
        <v>70946.447870741162</v>
      </c>
      <c r="U4" s="28">
        <v>70051.613766598966</v>
      </c>
      <c r="V4" s="28">
        <v>69042.703955463774</v>
      </c>
      <c r="W4" s="28">
        <v>68164.352642571263</v>
      </c>
      <c r="X4" s="28">
        <v>67427.044853191983</v>
      </c>
      <c r="Y4" s="28">
        <v>66548.611394947322</v>
      </c>
      <c r="Z4" s="28">
        <v>65729.248743894976</v>
      </c>
      <c r="AA4" s="28">
        <v>65183.161658269084</v>
      </c>
      <c r="AB4" s="28">
        <v>64957.260815479007</v>
      </c>
      <c r="AC4" s="28">
        <v>64878.620237264011</v>
      </c>
      <c r="AD4" s="28">
        <v>64952.093031952129</v>
      </c>
      <c r="AE4" s="28">
        <v>65109.903359534197</v>
      </c>
      <c r="AF4" s="28">
        <v>65408.447855948049</v>
      </c>
      <c r="AG4" s="28">
        <v>66061.508829536164</v>
      </c>
      <c r="AH4" s="28">
        <v>66249.415784564379</v>
      </c>
      <c r="AI4" s="28">
        <v>66291.312281497696</v>
      </c>
      <c r="AJ4" s="28">
        <v>66201.191320883445</v>
      </c>
      <c r="AK4" s="28">
        <v>66005.448365979886</v>
      </c>
      <c r="AL4" s="28">
        <v>65762.859917710506</v>
      </c>
      <c r="AM4" s="28">
        <v>65562.546232495035</v>
      </c>
      <c r="AN4" s="28">
        <v>65351.80324042849</v>
      </c>
      <c r="AO4" s="28">
        <v>65065.730546049082</v>
      </c>
      <c r="AP4" s="28">
        <v>64874.589589846386</v>
      </c>
      <c r="AQ4" s="28">
        <v>64815.244565824389</v>
      </c>
      <c r="AR4" s="28">
        <v>64668.873286026814</v>
      </c>
      <c r="AS4" s="28">
        <v>64476.781344476934</v>
      </c>
      <c r="AT4" s="28">
        <v>64235.883425870095</v>
      </c>
      <c r="AU4" s="28">
        <v>64005.019150042477</v>
      </c>
      <c r="AV4" s="28">
        <v>63813.108781727089</v>
      </c>
      <c r="AW4" s="28">
        <v>63633.928727482671</v>
      </c>
      <c r="AX4" s="28">
        <v>63597.096734298182</v>
      </c>
      <c r="AY4" s="28">
        <v>63482.969744692535</v>
      </c>
      <c r="AZ4" s="28">
        <v>63315.959627141681</v>
      </c>
    </row>
    <row r="5" spans="1:52" ht="12" customHeight="1" x14ac:dyDescent="0.25">
      <c r="A5" s="29" t="s">
        <v>752</v>
      </c>
      <c r="B5" s="30">
        <v>1726.9941286976468</v>
      </c>
      <c r="C5" s="30">
        <v>1274.5096968550558</v>
      </c>
      <c r="D5" s="30">
        <v>1518.1236966038716</v>
      </c>
      <c r="E5" s="30">
        <v>1481.8425282789183</v>
      </c>
      <c r="F5" s="30">
        <v>1529.8092320569265</v>
      </c>
      <c r="G5" s="30">
        <v>1061.8281161355869</v>
      </c>
      <c r="H5" s="30">
        <v>1313.4884035498001</v>
      </c>
      <c r="I5" s="30">
        <v>1229.2496102255395</v>
      </c>
      <c r="J5" s="30">
        <v>1334.4685149624941</v>
      </c>
      <c r="K5" s="30">
        <v>1682.3065355190772</v>
      </c>
      <c r="L5" s="30">
        <v>1564.9161393593374</v>
      </c>
      <c r="M5" s="30">
        <v>1375.5884232924282</v>
      </c>
      <c r="N5" s="30">
        <v>1131.7885718032883</v>
      </c>
      <c r="O5" s="30">
        <v>1110.8981801052969</v>
      </c>
      <c r="P5" s="30">
        <v>940.37184425926705</v>
      </c>
      <c r="Q5" s="30">
        <v>1024.8255942432493</v>
      </c>
      <c r="R5" s="30">
        <v>1059.3829901632621</v>
      </c>
      <c r="S5" s="30">
        <v>949.74779365196275</v>
      </c>
      <c r="T5" s="30">
        <v>1009.2650494095315</v>
      </c>
      <c r="U5" s="30">
        <v>997.78572707936644</v>
      </c>
      <c r="V5" s="30">
        <v>966.96986073804283</v>
      </c>
      <c r="W5" s="30">
        <v>955.61716231798835</v>
      </c>
      <c r="X5" s="30">
        <v>932.13804895741816</v>
      </c>
      <c r="Y5" s="30">
        <v>903.39175844796273</v>
      </c>
      <c r="Z5" s="30">
        <v>835.50317506174622</v>
      </c>
      <c r="AA5" s="30">
        <v>728.78361426192976</v>
      </c>
      <c r="AB5" s="30">
        <v>693.00797871988345</v>
      </c>
      <c r="AC5" s="30">
        <v>697.29678998646466</v>
      </c>
      <c r="AD5" s="30">
        <v>704.84299193506479</v>
      </c>
      <c r="AE5" s="30">
        <v>722.99360612165708</v>
      </c>
      <c r="AF5" s="30">
        <v>737.28801515775433</v>
      </c>
      <c r="AG5" s="30">
        <v>713.58326629581461</v>
      </c>
      <c r="AH5" s="30">
        <v>701.65733154685051</v>
      </c>
      <c r="AI5" s="30">
        <v>686.20670436845603</v>
      </c>
      <c r="AJ5" s="30">
        <v>665.4284750384337</v>
      </c>
      <c r="AK5" s="30">
        <v>661.15061966288829</v>
      </c>
      <c r="AL5" s="30">
        <v>647.71364063803435</v>
      </c>
      <c r="AM5" s="30">
        <v>624.86972252082649</v>
      </c>
      <c r="AN5" s="30">
        <v>603.19755943063808</v>
      </c>
      <c r="AO5" s="30">
        <v>576.0192706070477</v>
      </c>
      <c r="AP5" s="30">
        <v>551.32655628249483</v>
      </c>
      <c r="AQ5" s="30">
        <v>525.49720062115773</v>
      </c>
      <c r="AR5" s="30">
        <v>510.23881911016281</v>
      </c>
      <c r="AS5" s="30">
        <v>490.91785001928088</v>
      </c>
      <c r="AT5" s="30">
        <v>467.95346534731817</v>
      </c>
      <c r="AU5" s="30">
        <v>446.49115545294319</v>
      </c>
      <c r="AV5" s="30">
        <v>432.42841960487044</v>
      </c>
      <c r="AW5" s="30">
        <v>416.93137900670627</v>
      </c>
      <c r="AX5" s="30">
        <v>409.00783011434766</v>
      </c>
      <c r="AY5" s="30">
        <v>397.81148860670811</v>
      </c>
      <c r="AZ5" s="30">
        <v>384.11217271359232</v>
      </c>
    </row>
    <row r="6" spans="1:52" ht="12" customHeight="1" x14ac:dyDescent="0.25">
      <c r="A6" s="29" t="s">
        <v>758</v>
      </c>
      <c r="B6" s="30">
        <v>308.07850789548695</v>
      </c>
      <c r="C6" s="30">
        <v>304.16192962369132</v>
      </c>
      <c r="D6" s="30">
        <v>284.49628560671772</v>
      </c>
      <c r="E6" s="30">
        <v>339.36825744919747</v>
      </c>
      <c r="F6" s="30">
        <v>332.66312027880468</v>
      </c>
      <c r="G6" s="30">
        <v>363.31609601909122</v>
      </c>
      <c r="H6" s="30">
        <v>342.99636804717471</v>
      </c>
      <c r="I6" s="30">
        <v>307.46607793033729</v>
      </c>
      <c r="J6" s="30">
        <v>347.40983520720732</v>
      </c>
      <c r="K6" s="30">
        <v>340.90902990570322</v>
      </c>
      <c r="L6" s="30">
        <v>340.82248604503064</v>
      </c>
      <c r="M6" s="30">
        <v>283.30313887935716</v>
      </c>
      <c r="N6" s="30">
        <v>229.67266302862944</v>
      </c>
      <c r="O6" s="30">
        <v>223.16698312826358</v>
      </c>
      <c r="P6" s="30">
        <v>179.54610903665937</v>
      </c>
      <c r="Q6" s="30">
        <v>163.35369298274472</v>
      </c>
      <c r="R6" s="30">
        <v>166.72325156359403</v>
      </c>
      <c r="S6" s="30">
        <v>173.67568875746588</v>
      </c>
      <c r="T6" s="30">
        <v>172.94552096134015</v>
      </c>
      <c r="U6" s="30">
        <v>178.23374676916617</v>
      </c>
      <c r="V6" s="30">
        <v>178.14229343780866</v>
      </c>
      <c r="W6" s="30">
        <v>186.10409830698271</v>
      </c>
      <c r="X6" s="30">
        <v>191.16650870561381</v>
      </c>
      <c r="Y6" s="30">
        <v>169.97856932830589</v>
      </c>
      <c r="Z6" s="30">
        <v>173.05470061969467</v>
      </c>
      <c r="AA6" s="30">
        <v>151.09387292035228</v>
      </c>
      <c r="AB6" s="30">
        <v>128.72615401461789</v>
      </c>
      <c r="AC6" s="30">
        <v>110.43008035922932</v>
      </c>
      <c r="AD6" s="30">
        <v>114.13439126716023</v>
      </c>
      <c r="AE6" s="30">
        <v>96.666018462552401</v>
      </c>
      <c r="AF6" s="30">
        <v>79.617564066510269</v>
      </c>
      <c r="AG6" s="30">
        <v>85.925040119458671</v>
      </c>
      <c r="AH6" s="30">
        <v>85.141016390549993</v>
      </c>
      <c r="AI6" s="30">
        <v>82.611846557832919</v>
      </c>
      <c r="AJ6" s="30">
        <v>81.265650533052337</v>
      </c>
      <c r="AK6" s="30">
        <v>78.788642780326526</v>
      </c>
      <c r="AL6" s="30">
        <v>78.217689883225333</v>
      </c>
      <c r="AM6" s="30">
        <v>76.129533335246066</v>
      </c>
      <c r="AN6" s="30">
        <v>73.982673394936882</v>
      </c>
      <c r="AO6" s="30">
        <v>72.08657440117284</v>
      </c>
      <c r="AP6" s="30">
        <v>70.442931191449659</v>
      </c>
      <c r="AQ6" s="30">
        <v>69.000744809639698</v>
      </c>
      <c r="AR6" s="30">
        <v>67.836233282644272</v>
      </c>
      <c r="AS6" s="30">
        <v>66.956031752677305</v>
      </c>
      <c r="AT6" s="30">
        <v>65.923071974365556</v>
      </c>
      <c r="AU6" s="30">
        <v>64.930615276708693</v>
      </c>
      <c r="AV6" s="30">
        <v>63.94688245183486</v>
      </c>
      <c r="AW6" s="30">
        <v>62.878423122862223</v>
      </c>
      <c r="AX6" s="30">
        <v>62.595333966073447</v>
      </c>
      <c r="AY6" s="30">
        <v>61.796375156741874</v>
      </c>
      <c r="AZ6" s="30">
        <v>61.338353367358188</v>
      </c>
    </row>
    <row r="7" spans="1:52" ht="12" customHeight="1" x14ac:dyDescent="0.25">
      <c r="A7" s="29" t="s">
        <v>755</v>
      </c>
      <c r="B7" s="30">
        <v>19229.410839820648</v>
      </c>
      <c r="C7" s="30">
        <v>21358.449525842596</v>
      </c>
      <c r="D7" s="30">
        <v>19565.170629262939</v>
      </c>
      <c r="E7" s="30">
        <v>20180.578817304475</v>
      </c>
      <c r="F7" s="30">
        <v>19690.708521859706</v>
      </c>
      <c r="G7" s="30">
        <v>19518.204751519694</v>
      </c>
      <c r="H7" s="30">
        <v>18707.674381126719</v>
      </c>
      <c r="I7" s="30">
        <v>15030.518929408385</v>
      </c>
      <c r="J7" s="30">
        <v>17495.376845506493</v>
      </c>
      <c r="K7" s="30">
        <v>16019.679843522912</v>
      </c>
      <c r="L7" s="30">
        <v>15842.610644093635</v>
      </c>
      <c r="M7" s="30">
        <v>14215.206251733738</v>
      </c>
      <c r="N7" s="30">
        <v>13554.469472667863</v>
      </c>
      <c r="O7" s="30">
        <v>13937.762926907064</v>
      </c>
      <c r="P7" s="30">
        <v>12634.630738578913</v>
      </c>
      <c r="Q7" s="30">
        <v>12359.49377581849</v>
      </c>
      <c r="R7" s="30">
        <v>12489.325243570875</v>
      </c>
      <c r="S7" s="30">
        <v>11908.77267617779</v>
      </c>
      <c r="T7" s="30">
        <v>11772.064184548444</v>
      </c>
      <c r="U7" s="30">
        <v>11835.726573222833</v>
      </c>
      <c r="V7" s="30">
        <v>11281.643920000328</v>
      </c>
      <c r="W7" s="30">
        <v>11123.956722445175</v>
      </c>
      <c r="X7" s="30">
        <v>10847.678204337411</v>
      </c>
      <c r="Y7" s="30">
        <v>10900.381568553859</v>
      </c>
      <c r="Z7" s="30">
        <v>10020.628782314099</v>
      </c>
      <c r="AA7" s="30">
        <v>9564.2198283913858</v>
      </c>
      <c r="AB7" s="30">
        <v>9457.6614038177722</v>
      </c>
      <c r="AC7" s="30">
        <v>9042.7858361041435</v>
      </c>
      <c r="AD7" s="30">
        <v>8862.6950240205861</v>
      </c>
      <c r="AE7" s="30">
        <v>8524.9161449223502</v>
      </c>
      <c r="AF7" s="30">
        <v>8158.846840356242</v>
      </c>
      <c r="AG7" s="30">
        <v>8435.171994088998</v>
      </c>
      <c r="AH7" s="30">
        <v>8390.6121964716385</v>
      </c>
      <c r="AI7" s="30">
        <v>8309.9453317834705</v>
      </c>
      <c r="AJ7" s="30">
        <v>8220.3105472535917</v>
      </c>
      <c r="AK7" s="30">
        <v>8167.7977280874957</v>
      </c>
      <c r="AL7" s="30">
        <v>8085.1152584025331</v>
      </c>
      <c r="AM7" s="30">
        <v>7976.1005614142523</v>
      </c>
      <c r="AN7" s="30">
        <v>7884.0807461341738</v>
      </c>
      <c r="AO7" s="30">
        <v>7784.2957293865529</v>
      </c>
      <c r="AP7" s="30">
        <v>7704.1287644806325</v>
      </c>
      <c r="AQ7" s="30">
        <v>7661.5221930758371</v>
      </c>
      <c r="AR7" s="30">
        <v>7610.2026278189414</v>
      </c>
      <c r="AS7" s="30">
        <v>7531.3947343992641</v>
      </c>
      <c r="AT7" s="30">
        <v>7464.3021967222494</v>
      </c>
      <c r="AU7" s="30">
        <v>7361.5936854073034</v>
      </c>
      <c r="AV7" s="30">
        <v>7300.3302913362531</v>
      </c>
      <c r="AW7" s="30">
        <v>7245.7703886706377</v>
      </c>
      <c r="AX7" s="30">
        <v>7218.0574295396045</v>
      </c>
      <c r="AY7" s="30">
        <v>7165.0612537209181</v>
      </c>
      <c r="AZ7" s="30">
        <v>7093.8024044456324</v>
      </c>
    </row>
    <row r="8" spans="1:52" ht="12" customHeight="1" x14ac:dyDescent="0.25">
      <c r="A8" s="29" t="s">
        <v>754</v>
      </c>
      <c r="B8" s="30">
        <v>13.88052752565541</v>
      </c>
      <c r="C8" s="30">
        <v>16.702739778921487</v>
      </c>
      <c r="D8" s="30">
        <v>17.637319054546005</v>
      </c>
      <c r="E8" s="30">
        <v>23.590419106284784</v>
      </c>
      <c r="F8" s="30">
        <v>28.695636305322999</v>
      </c>
      <c r="G8" s="30">
        <v>42.418842082427332</v>
      </c>
      <c r="H8" s="30">
        <v>49.886488554207219</v>
      </c>
      <c r="I8" s="30">
        <v>54.644707499357246</v>
      </c>
      <c r="J8" s="30">
        <v>66.685482906785523</v>
      </c>
      <c r="K8" s="30">
        <v>68.460014430167632</v>
      </c>
      <c r="L8" s="30">
        <v>85.237634813382869</v>
      </c>
      <c r="M8" s="30">
        <v>97.846820716030933</v>
      </c>
      <c r="N8" s="30">
        <v>121.57690353067881</v>
      </c>
      <c r="O8" s="30">
        <v>160.70548540223416</v>
      </c>
      <c r="P8" s="30">
        <v>186.74438120492778</v>
      </c>
      <c r="Q8" s="30">
        <v>266.18930911297832</v>
      </c>
      <c r="R8" s="30">
        <v>272.71109584150662</v>
      </c>
      <c r="S8" s="30">
        <v>278.91202755576165</v>
      </c>
      <c r="T8" s="30">
        <v>285.1013937584691</v>
      </c>
      <c r="U8" s="30">
        <v>286.23925000162944</v>
      </c>
      <c r="V8" s="30">
        <v>292.46631382316031</v>
      </c>
      <c r="W8" s="30">
        <v>309.30919499990159</v>
      </c>
      <c r="X8" s="30">
        <v>318.77638460946446</v>
      </c>
      <c r="Y8" s="30">
        <v>326.4279067006164</v>
      </c>
      <c r="Z8" s="30">
        <v>334.4795619953623</v>
      </c>
      <c r="AA8" s="30">
        <v>343.05420148293393</v>
      </c>
      <c r="AB8" s="30">
        <v>351.03264618737467</v>
      </c>
      <c r="AC8" s="30">
        <v>342.83929429768352</v>
      </c>
      <c r="AD8" s="30">
        <v>349.36237705457239</v>
      </c>
      <c r="AE8" s="30">
        <v>335.65049611189784</v>
      </c>
      <c r="AF8" s="30">
        <v>309.4954271303946</v>
      </c>
      <c r="AG8" s="30">
        <v>277.9100375037728</v>
      </c>
      <c r="AH8" s="30">
        <v>281.16837303305346</v>
      </c>
      <c r="AI8" s="30">
        <v>287.70664591328392</v>
      </c>
      <c r="AJ8" s="30">
        <v>295.93475441408901</v>
      </c>
      <c r="AK8" s="30">
        <v>311.17260041539811</v>
      </c>
      <c r="AL8" s="30">
        <v>327.01422636654922</v>
      </c>
      <c r="AM8" s="30">
        <v>353.43687892915324</v>
      </c>
      <c r="AN8" s="30">
        <v>373.84271419022286</v>
      </c>
      <c r="AO8" s="30">
        <v>395.01628201788367</v>
      </c>
      <c r="AP8" s="30">
        <v>415.20988749648319</v>
      </c>
      <c r="AQ8" s="30">
        <v>433.26229057046993</v>
      </c>
      <c r="AR8" s="30">
        <v>452.74294105725295</v>
      </c>
      <c r="AS8" s="30">
        <v>474.01692562733058</v>
      </c>
      <c r="AT8" s="30">
        <v>499.63203691838879</v>
      </c>
      <c r="AU8" s="30">
        <v>523.79159044453468</v>
      </c>
      <c r="AV8" s="30">
        <v>552.76977317075546</v>
      </c>
      <c r="AW8" s="30">
        <v>576.51268355340187</v>
      </c>
      <c r="AX8" s="30">
        <v>589.01364470968315</v>
      </c>
      <c r="AY8" s="30">
        <v>609.19995683796003</v>
      </c>
      <c r="AZ8" s="30">
        <v>631.60539663128714</v>
      </c>
    </row>
    <row r="9" spans="1:52" ht="12" customHeight="1" x14ac:dyDescent="0.25">
      <c r="A9" s="29" t="s">
        <v>753</v>
      </c>
      <c r="B9" s="30">
        <v>30116.597589821977</v>
      </c>
      <c r="C9" s="30">
        <v>31732.708046749998</v>
      </c>
      <c r="D9" s="30">
        <v>28991.782028199294</v>
      </c>
      <c r="E9" s="30">
        <v>31536.980034943383</v>
      </c>
      <c r="F9" s="30">
        <v>33003.357664149626</v>
      </c>
      <c r="G9" s="30">
        <v>37940.497545023049</v>
      </c>
      <c r="H9" s="30">
        <v>40606.810039725387</v>
      </c>
      <c r="I9" s="30">
        <v>35489.375623795699</v>
      </c>
      <c r="J9" s="30">
        <v>40079.603902945157</v>
      </c>
      <c r="K9" s="30">
        <v>37263.477690545915</v>
      </c>
      <c r="L9" s="30">
        <v>41968.157085478721</v>
      </c>
      <c r="M9" s="30">
        <v>35009.899502570704</v>
      </c>
      <c r="N9" s="30">
        <v>37014.432629222887</v>
      </c>
      <c r="O9" s="30">
        <v>38609.354838435494</v>
      </c>
      <c r="P9" s="30">
        <v>30796.930485942255</v>
      </c>
      <c r="Q9" s="30">
        <v>33151.695688214153</v>
      </c>
      <c r="R9" s="30">
        <v>33568.975467798642</v>
      </c>
      <c r="S9" s="30">
        <v>33316.821590506217</v>
      </c>
      <c r="T9" s="30">
        <v>33685.313643955167</v>
      </c>
      <c r="U9" s="30">
        <v>33541.798418233164</v>
      </c>
      <c r="V9" s="30">
        <v>33651.374384171584</v>
      </c>
      <c r="W9" s="30">
        <v>32496.604468183628</v>
      </c>
      <c r="X9" s="30">
        <v>32230.063308221852</v>
      </c>
      <c r="Y9" s="30">
        <v>31559.484163138517</v>
      </c>
      <c r="Z9" s="30">
        <v>31715.788612452805</v>
      </c>
      <c r="AA9" s="30">
        <v>31957.020177312948</v>
      </c>
      <c r="AB9" s="30">
        <v>31816.079737139949</v>
      </c>
      <c r="AC9" s="30">
        <v>32008.654410181673</v>
      </c>
      <c r="AD9" s="30">
        <v>31929.993588610756</v>
      </c>
      <c r="AE9" s="30">
        <v>31805.05052816535</v>
      </c>
      <c r="AF9" s="30">
        <v>33355.802328440281</v>
      </c>
      <c r="AG9" s="30">
        <v>34385.501586313309</v>
      </c>
      <c r="AH9" s="30">
        <v>34457.277797629969</v>
      </c>
      <c r="AI9" s="30">
        <v>34542.011109253777</v>
      </c>
      <c r="AJ9" s="30">
        <v>34582.406628028257</v>
      </c>
      <c r="AK9" s="30">
        <v>34290.500143893434</v>
      </c>
      <c r="AL9" s="30">
        <v>34047.486693275314</v>
      </c>
      <c r="AM9" s="30">
        <v>33852.319715146703</v>
      </c>
      <c r="AN9" s="30">
        <v>33655.428319296632</v>
      </c>
      <c r="AO9" s="30">
        <v>33449.404772589514</v>
      </c>
      <c r="AP9" s="30">
        <v>33268.503095226617</v>
      </c>
      <c r="AQ9" s="30">
        <v>33147.502802527277</v>
      </c>
      <c r="AR9" s="30">
        <v>33018.927915614811</v>
      </c>
      <c r="AS9" s="30">
        <v>32908.209854793473</v>
      </c>
      <c r="AT9" s="30">
        <v>32761.978826810893</v>
      </c>
      <c r="AU9" s="30">
        <v>32615.337836237439</v>
      </c>
      <c r="AV9" s="30">
        <v>32480.380391218463</v>
      </c>
      <c r="AW9" s="30">
        <v>32331.981792722141</v>
      </c>
      <c r="AX9" s="30">
        <v>32300.581152395749</v>
      </c>
      <c r="AY9" s="30">
        <v>32235.278587310673</v>
      </c>
      <c r="AZ9" s="30">
        <v>32167.830791951423</v>
      </c>
    </row>
    <row r="10" spans="1:52" ht="12" customHeight="1" x14ac:dyDescent="0.25">
      <c r="A10" s="29" t="s">
        <v>757</v>
      </c>
      <c r="B10" s="30">
        <v>1054.9595414790858</v>
      </c>
      <c r="C10" s="30">
        <v>1209.6509468207062</v>
      </c>
      <c r="D10" s="30">
        <v>1283.569119948068</v>
      </c>
      <c r="E10" s="30">
        <v>1517.8349427909998</v>
      </c>
      <c r="F10" s="30">
        <v>1643.891882933234</v>
      </c>
      <c r="G10" s="30">
        <v>1406.1330659653147</v>
      </c>
      <c r="H10" s="30">
        <v>1375.6330350016685</v>
      </c>
      <c r="I10" s="30">
        <v>1497.8555784250011</v>
      </c>
      <c r="J10" s="30">
        <v>1393.6533059944497</v>
      </c>
      <c r="K10" s="30">
        <v>1503.9791641507211</v>
      </c>
      <c r="L10" s="30">
        <v>1465.9845191540678</v>
      </c>
      <c r="M10" s="30">
        <v>1348.9957424864833</v>
      </c>
      <c r="N10" s="30">
        <v>1510.810236853755</v>
      </c>
      <c r="O10" s="30">
        <v>1526.9956833272322</v>
      </c>
      <c r="P10" s="30">
        <v>2118.571790003386</v>
      </c>
      <c r="Q10" s="30">
        <v>2771.8259588934916</v>
      </c>
      <c r="R10" s="30">
        <v>2800.2544007543875</v>
      </c>
      <c r="S10" s="30">
        <v>2890.299508335223</v>
      </c>
      <c r="T10" s="30">
        <v>2821.2535258141256</v>
      </c>
      <c r="U10" s="30">
        <v>2780.9174600464439</v>
      </c>
      <c r="V10" s="30">
        <v>2668.7241825096326</v>
      </c>
      <c r="W10" s="30">
        <v>2748.2324963433002</v>
      </c>
      <c r="X10" s="30">
        <v>2785.5287934374073</v>
      </c>
      <c r="Y10" s="30">
        <v>2751.7095360079356</v>
      </c>
      <c r="Z10" s="30">
        <v>2761.0370236834842</v>
      </c>
      <c r="AA10" s="30">
        <v>2727.5784529603752</v>
      </c>
      <c r="AB10" s="30">
        <v>2760.4255957109799</v>
      </c>
      <c r="AC10" s="30">
        <v>2791.221741763999</v>
      </c>
      <c r="AD10" s="30">
        <v>2793.0326000815762</v>
      </c>
      <c r="AE10" s="30">
        <v>2826.4256255249065</v>
      </c>
      <c r="AF10" s="30">
        <v>2245.1245640956513</v>
      </c>
      <c r="AG10" s="30">
        <v>2038.9257121147732</v>
      </c>
      <c r="AH10" s="30">
        <v>2030.2738658256781</v>
      </c>
      <c r="AI10" s="30">
        <v>2017.5256259802088</v>
      </c>
      <c r="AJ10" s="30">
        <v>2006.0881072992061</v>
      </c>
      <c r="AK10" s="30">
        <v>2030.4343586368718</v>
      </c>
      <c r="AL10" s="30">
        <v>2057.0411430014374</v>
      </c>
      <c r="AM10" s="30">
        <v>2078.7115644986975</v>
      </c>
      <c r="AN10" s="30">
        <v>2100.2243111222178</v>
      </c>
      <c r="AO10" s="30">
        <v>2114.1145339936334</v>
      </c>
      <c r="AP10" s="30">
        <v>2126.7430932937164</v>
      </c>
      <c r="AQ10" s="30">
        <v>2136.1963039893458</v>
      </c>
      <c r="AR10" s="30">
        <v>2142.6507610859589</v>
      </c>
      <c r="AS10" s="30">
        <v>2142.0329511792129</v>
      </c>
      <c r="AT10" s="30">
        <v>2150.4299873893533</v>
      </c>
      <c r="AU10" s="30">
        <v>2145.2413365490279</v>
      </c>
      <c r="AV10" s="30">
        <v>2149.4658145886542</v>
      </c>
      <c r="AW10" s="30">
        <v>2152.2677531309414</v>
      </c>
      <c r="AX10" s="30">
        <v>2151.6017853850776</v>
      </c>
      <c r="AY10" s="30">
        <v>2147.8355151885698</v>
      </c>
      <c r="AZ10" s="30">
        <v>2145.1255821997652</v>
      </c>
    </row>
    <row r="11" spans="1:52" ht="12" customHeight="1" x14ac:dyDescent="0.25">
      <c r="A11" s="29" t="s">
        <v>762</v>
      </c>
      <c r="B11" s="30">
        <v>223.84620644056497</v>
      </c>
      <c r="C11" s="30">
        <v>223.59032999999997</v>
      </c>
      <c r="D11" s="30">
        <v>232.33147999999997</v>
      </c>
      <c r="E11" s="30">
        <v>268.09895</v>
      </c>
      <c r="F11" s="30">
        <v>255.11114000000001</v>
      </c>
      <c r="G11" s="30">
        <v>293.55555384320786</v>
      </c>
      <c r="H11" s="30">
        <v>291.53025999999988</v>
      </c>
      <c r="I11" s="30">
        <v>293.61975999999993</v>
      </c>
      <c r="J11" s="30">
        <v>310.20469999999989</v>
      </c>
      <c r="K11" s="30">
        <v>316.94474000000002</v>
      </c>
      <c r="L11" s="30">
        <v>272.59452095473006</v>
      </c>
      <c r="M11" s="30">
        <v>285.82915018014813</v>
      </c>
      <c r="N11" s="30">
        <v>286.17148393722471</v>
      </c>
      <c r="O11" s="30">
        <v>297.76693169919145</v>
      </c>
      <c r="P11" s="30">
        <v>250.85947082033792</v>
      </c>
      <c r="Q11" s="30">
        <v>233.32735241674459</v>
      </c>
      <c r="R11" s="30">
        <v>243.24535490036072</v>
      </c>
      <c r="S11" s="30">
        <v>256.74550961790936</v>
      </c>
      <c r="T11" s="30">
        <v>241.4915895371324</v>
      </c>
      <c r="U11" s="30">
        <v>202.22059634446657</v>
      </c>
      <c r="V11" s="30">
        <v>201.89862530940241</v>
      </c>
      <c r="W11" s="30">
        <v>174.65414640779011</v>
      </c>
      <c r="X11" s="30">
        <v>167.53772476723924</v>
      </c>
      <c r="Y11" s="30">
        <v>153.59933896963727</v>
      </c>
      <c r="Z11" s="30">
        <v>154.54335570768177</v>
      </c>
      <c r="AA11" s="30">
        <v>145.61219514889652</v>
      </c>
      <c r="AB11" s="30">
        <v>134.14201578108211</v>
      </c>
      <c r="AC11" s="30">
        <v>122.06615102266986</v>
      </c>
      <c r="AD11" s="30">
        <v>108.92138644230963</v>
      </c>
      <c r="AE11" s="30">
        <v>101.13156942303284</v>
      </c>
      <c r="AF11" s="30">
        <v>80.425037739157347</v>
      </c>
      <c r="AG11" s="30">
        <v>83.879399981800745</v>
      </c>
      <c r="AH11" s="30">
        <v>79.607818026055341</v>
      </c>
      <c r="AI11" s="30">
        <v>74.551439620625985</v>
      </c>
      <c r="AJ11" s="30">
        <v>75.265122482259898</v>
      </c>
      <c r="AK11" s="30">
        <v>78.384820494588354</v>
      </c>
      <c r="AL11" s="30">
        <v>83.193295063056652</v>
      </c>
      <c r="AM11" s="30">
        <v>86.627953616656555</v>
      </c>
      <c r="AN11" s="30">
        <v>90.463184591111457</v>
      </c>
      <c r="AO11" s="30">
        <v>94.18320681518631</v>
      </c>
      <c r="AP11" s="30">
        <v>96.849804966715098</v>
      </c>
      <c r="AQ11" s="30">
        <v>98.814649559632613</v>
      </c>
      <c r="AR11" s="30">
        <v>100.47315343460485</v>
      </c>
      <c r="AS11" s="30">
        <v>102.27724771267677</v>
      </c>
      <c r="AT11" s="30">
        <v>104.43410938236363</v>
      </c>
      <c r="AU11" s="30">
        <v>106.56994248020479</v>
      </c>
      <c r="AV11" s="30">
        <v>108.25317278436289</v>
      </c>
      <c r="AW11" s="30">
        <v>109.73022535990282</v>
      </c>
      <c r="AX11" s="30">
        <v>110.05858705990899</v>
      </c>
      <c r="AY11" s="30">
        <v>110.67732855393888</v>
      </c>
      <c r="AZ11" s="30">
        <v>111.41260992703592</v>
      </c>
    </row>
    <row r="12" spans="1:52" ht="12" customHeight="1" x14ac:dyDescent="0.25">
      <c r="A12" s="29" t="s">
        <v>756</v>
      </c>
      <c r="B12" s="30">
        <v>7516.1278127178975</v>
      </c>
      <c r="C12" s="30">
        <v>7992.4826726295705</v>
      </c>
      <c r="D12" s="30">
        <v>7552.7509519755095</v>
      </c>
      <c r="E12" s="30">
        <v>9746.643884015868</v>
      </c>
      <c r="F12" s="30">
        <v>10029.263142563683</v>
      </c>
      <c r="G12" s="30">
        <v>10041.244663589277</v>
      </c>
      <c r="H12" s="30">
        <v>9801.0594619241601</v>
      </c>
      <c r="I12" s="30">
        <v>9106.7396547225708</v>
      </c>
      <c r="J12" s="30">
        <v>9832.6162660695136</v>
      </c>
      <c r="K12" s="30">
        <v>9671.9719577123305</v>
      </c>
      <c r="L12" s="30">
        <v>11580.313003277241</v>
      </c>
      <c r="M12" s="30">
        <v>9342.8966854027676</v>
      </c>
      <c r="N12" s="30">
        <v>9461.9597029956822</v>
      </c>
      <c r="O12" s="30">
        <v>8436.0006001931033</v>
      </c>
      <c r="P12" s="30">
        <v>8048.5983530096082</v>
      </c>
      <c r="Q12" s="30">
        <v>7938.4965494556654</v>
      </c>
      <c r="R12" s="30">
        <v>8139.5861774812183</v>
      </c>
      <c r="S12" s="30">
        <v>8241.17931961879</v>
      </c>
      <c r="T12" s="30">
        <v>8170.6514725796205</v>
      </c>
      <c r="U12" s="30">
        <v>7635.8100671554948</v>
      </c>
      <c r="V12" s="30">
        <v>7581.7077933791552</v>
      </c>
      <c r="W12" s="30">
        <v>7897.242202950245</v>
      </c>
      <c r="X12" s="30">
        <v>8054.1405054166935</v>
      </c>
      <c r="Y12" s="30">
        <v>8118.9771821040586</v>
      </c>
      <c r="Z12" s="30">
        <v>8303.5482342538435</v>
      </c>
      <c r="AA12" s="30">
        <v>8460.3166555751923</v>
      </c>
      <c r="AB12" s="30">
        <v>8380.7035762358792</v>
      </c>
      <c r="AC12" s="30">
        <v>8527.3327860237605</v>
      </c>
      <c r="AD12" s="30">
        <v>8808.0774253169166</v>
      </c>
      <c r="AE12" s="30">
        <v>9030.2927019745403</v>
      </c>
      <c r="AF12" s="30">
        <v>9070.0699607558581</v>
      </c>
      <c r="AG12" s="30">
        <v>9411.6744056296629</v>
      </c>
      <c r="AH12" s="30">
        <v>9518.8334196819669</v>
      </c>
      <c r="AI12" s="30">
        <v>9595.6089802502502</v>
      </c>
      <c r="AJ12" s="30">
        <v>9643.1055023349491</v>
      </c>
      <c r="AK12" s="30">
        <v>9514.468336652697</v>
      </c>
      <c r="AL12" s="30">
        <v>9379.8076784184068</v>
      </c>
      <c r="AM12" s="30">
        <v>9292.4305036349706</v>
      </c>
      <c r="AN12" s="30">
        <v>9162.5735209319355</v>
      </c>
      <c r="AO12" s="30">
        <v>9019.1136720824161</v>
      </c>
      <c r="AP12" s="30">
        <v>8907.9762128836755</v>
      </c>
      <c r="AQ12" s="30">
        <v>8833.9007401126619</v>
      </c>
      <c r="AR12" s="30">
        <v>8744.8918423582254</v>
      </c>
      <c r="AS12" s="30">
        <v>8670.1644504098767</v>
      </c>
      <c r="AT12" s="30">
        <v>8557.5827770780397</v>
      </c>
      <c r="AU12" s="30">
        <v>8496.7759474169725</v>
      </c>
      <c r="AV12" s="30">
        <v>8401.7989178815424</v>
      </c>
      <c r="AW12" s="30">
        <v>8346.7713167303264</v>
      </c>
      <c r="AX12" s="30">
        <v>8322.4320378429729</v>
      </c>
      <c r="AY12" s="30">
        <v>8291.8466186145142</v>
      </c>
      <c r="AZ12" s="30">
        <v>8245.8006698315694</v>
      </c>
    </row>
    <row r="13" spans="1:52" ht="12" customHeight="1" x14ac:dyDescent="0.25">
      <c r="A13" s="29" t="s">
        <v>749</v>
      </c>
      <c r="B13" s="30">
        <v>247.28373239696742</v>
      </c>
      <c r="C13" s="30">
        <v>343.68994057483633</v>
      </c>
      <c r="D13" s="30">
        <v>409.91509164360593</v>
      </c>
      <c r="E13" s="30">
        <v>538.45609010795113</v>
      </c>
      <c r="F13" s="30">
        <v>664.7940796845877</v>
      </c>
      <c r="G13" s="30">
        <v>873.58612777546773</v>
      </c>
      <c r="H13" s="30">
        <v>1065.9796037876833</v>
      </c>
      <c r="I13" s="30">
        <v>1164.2905568978899</v>
      </c>
      <c r="J13" s="30">
        <v>1443.2545878017227</v>
      </c>
      <c r="K13" s="30">
        <v>1605.071703226055</v>
      </c>
      <c r="L13" s="30">
        <v>1951.5348254384728</v>
      </c>
      <c r="M13" s="30">
        <v>1887.0515361519565</v>
      </c>
      <c r="N13" s="30">
        <v>2204.5601141905736</v>
      </c>
      <c r="O13" s="30">
        <v>2396.2290804916956</v>
      </c>
      <c r="P13" s="30">
        <v>2424.489292446513</v>
      </c>
      <c r="Q13" s="30">
        <v>3232.7549873607445</v>
      </c>
      <c r="R13" s="30">
        <v>3368.8017322078213</v>
      </c>
      <c r="S13" s="30">
        <v>3528.6073883348827</v>
      </c>
      <c r="T13" s="30">
        <v>3665.4770333038018</v>
      </c>
      <c r="U13" s="30">
        <v>3740.9744009393289</v>
      </c>
      <c r="V13" s="30">
        <v>3828.5136960207055</v>
      </c>
      <c r="W13" s="30">
        <v>4028.4991347863693</v>
      </c>
      <c r="X13" s="30">
        <v>4142.9650490347021</v>
      </c>
      <c r="Y13" s="30">
        <v>4185.1769083973368</v>
      </c>
      <c r="Z13" s="30">
        <v>4276.6090260180763</v>
      </c>
      <c r="AA13" s="30">
        <v>4304.3210509757218</v>
      </c>
      <c r="AB13" s="30">
        <v>4427.6500250346344</v>
      </c>
      <c r="AC13" s="30">
        <v>4528.9486448147518</v>
      </c>
      <c r="AD13" s="30">
        <v>4578.1638973223235</v>
      </c>
      <c r="AE13" s="30">
        <v>4653.1157860339727</v>
      </c>
      <c r="AF13" s="30">
        <v>4543.7369433087533</v>
      </c>
      <c r="AG13" s="30">
        <v>4344.0445727828237</v>
      </c>
      <c r="AH13" s="30">
        <v>4395.5983430769893</v>
      </c>
      <c r="AI13" s="30">
        <v>4420.8347770531336</v>
      </c>
      <c r="AJ13" s="30">
        <v>4437.7561640242466</v>
      </c>
      <c r="AK13" s="30">
        <v>4560.1984010266769</v>
      </c>
      <c r="AL13" s="30">
        <v>4658.873387304795</v>
      </c>
      <c r="AM13" s="30">
        <v>4743.6207119618539</v>
      </c>
      <c r="AN13" s="30">
        <v>4839.1869133783093</v>
      </c>
      <c r="AO13" s="30">
        <v>4923.0462947472233</v>
      </c>
      <c r="AP13" s="30">
        <v>5011.1004712624772</v>
      </c>
      <c r="AQ13" s="30">
        <v>5107.23396474539</v>
      </c>
      <c r="AR13" s="30">
        <v>5174.7003569533772</v>
      </c>
      <c r="AS13" s="30">
        <v>5227.1383568898718</v>
      </c>
      <c r="AT13" s="30">
        <v>5283.5802524364062</v>
      </c>
      <c r="AU13" s="30">
        <v>5350.3158955868421</v>
      </c>
      <c r="AV13" s="30">
        <v>5410.7020447199011</v>
      </c>
      <c r="AW13" s="30">
        <v>5464.3196589822637</v>
      </c>
      <c r="AX13" s="30">
        <v>5501.1757045215736</v>
      </c>
      <c r="AY13" s="30">
        <v>5541.1298941358382</v>
      </c>
      <c r="AZ13" s="30">
        <v>5569.7731775017746</v>
      </c>
    </row>
    <row r="14" spans="1:52" ht="12" customHeight="1" x14ac:dyDescent="0.25">
      <c r="A14" s="29" t="s">
        <v>750</v>
      </c>
      <c r="B14" s="31">
        <v>7683.1107378149381</v>
      </c>
      <c r="C14" s="31">
        <v>8652.265391945677</v>
      </c>
      <c r="D14" s="31">
        <v>8569.7850926481187</v>
      </c>
      <c r="E14" s="31">
        <v>9417.6038691797312</v>
      </c>
      <c r="F14" s="31">
        <v>9379.6823135584546</v>
      </c>
      <c r="G14" s="31">
        <v>9143.9399220285468</v>
      </c>
      <c r="H14" s="31">
        <v>10110.967247707422</v>
      </c>
      <c r="I14" s="31">
        <v>9059.3145299641601</v>
      </c>
      <c r="J14" s="31">
        <v>9743.873114769367</v>
      </c>
      <c r="K14" s="31">
        <v>9523.4306688605684</v>
      </c>
      <c r="L14" s="31">
        <v>10868.690262522588</v>
      </c>
      <c r="M14" s="31">
        <v>8842.5428085942222</v>
      </c>
      <c r="N14" s="31">
        <v>8834.1207418406757</v>
      </c>
      <c r="O14" s="31">
        <v>7745.0894314310463</v>
      </c>
      <c r="P14" s="31">
        <v>6651.3611215520523</v>
      </c>
      <c r="Q14" s="31">
        <v>8075.1163532377423</v>
      </c>
      <c r="R14" s="31">
        <v>8374.6800745753389</v>
      </c>
      <c r="S14" s="31">
        <v>8648.2095059228159</v>
      </c>
      <c r="T14" s="31">
        <v>8392.9425250448294</v>
      </c>
      <c r="U14" s="31">
        <v>8125.3023555402606</v>
      </c>
      <c r="V14" s="31">
        <v>7671.6040331232989</v>
      </c>
      <c r="W14" s="31">
        <v>7542.1266555614075</v>
      </c>
      <c r="X14" s="31">
        <v>7061.7095638880555</v>
      </c>
      <c r="Y14" s="31">
        <v>6794.2115562238632</v>
      </c>
      <c r="Z14" s="31">
        <v>6477.1980445242816</v>
      </c>
      <c r="AA14" s="31">
        <v>6127.0372496848231</v>
      </c>
      <c r="AB14" s="31">
        <v>6137.7482886446805</v>
      </c>
      <c r="AC14" s="31">
        <v>6038.9414674549598</v>
      </c>
      <c r="AD14" s="31">
        <v>6037.0738511629279</v>
      </c>
      <c r="AE14" s="31">
        <v>6353.4601391598217</v>
      </c>
      <c r="AF14" s="31">
        <v>6154.211311727152</v>
      </c>
      <c r="AG14" s="31">
        <v>5592.3956967179938</v>
      </c>
      <c r="AH14" s="31">
        <v>5615.955581467947</v>
      </c>
      <c r="AI14" s="31">
        <v>5580.6935081416941</v>
      </c>
      <c r="AJ14" s="31">
        <v>5500.5442952219046</v>
      </c>
      <c r="AK14" s="31">
        <v>5624.8123550092932</v>
      </c>
      <c r="AL14" s="31">
        <v>5715.724330928324</v>
      </c>
      <c r="AM14" s="31">
        <v>5800.210410294213</v>
      </c>
      <c r="AN14" s="31">
        <v>5895.31156901328</v>
      </c>
      <c r="AO14" s="31">
        <v>5969.9739184724122</v>
      </c>
      <c r="AP14" s="31">
        <v>6058.0711464617807</v>
      </c>
      <c r="AQ14" s="31">
        <v>6140.8040364568687</v>
      </c>
      <c r="AR14" s="31">
        <v>6187.6649757634987</v>
      </c>
      <c r="AS14" s="31">
        <v>6208.2471605901383</v>
      </c>
      <c r="AT14" s="31">
        <v>6228.219442503736</v>
      </c>
      <c r="AU14" s="31">
        <v>6246.1013025495722</v>
      </c>
      <c r="AV14" s="31">
        <v>6268.3761951229017</v>
      </c>
      <c r="AW14" s="31">
        <v>6285.2841786435429</v>
      </c>
      <c r="AX14" s="31">
        <v>6292.1165162345187</v>
      </c>
      <c r="AY14" s="31">
        <v>6283.7769653184205</v>
      </c>
      <c r="AZ14" s="31">
        <v>6268.8125849238595</v>
      </c>
    </row>
    <row r="15" spans="1:52" ht="12" customHeight="1" x14ac:dyDescent="0.25">
      <c r="A15" s="32" t="s">
        <v>751</v>
      </c>
      <c r="B15" s="33">
        <v>687.5434667993328</v>
      </c>
      <c r="C15" s="33">
        <v>743.17702114131293</v>
      </c>
      <c r="D15" s="33">
        <v>689.86229125869079</v>
      </c>
      <c r="E15" s="33">
        <v>749.19364368393258</v>
      </c>
      <c r="F15" s="33">
        <v>766.91187720986557</v>
      </c>
      <c r="G15" s="33">
        <v>838.43609276502866</v>
      </c>
      <c r="H15" s="33">
        <v>874.93455365199213</v>
      </c>
      <c r="I15" s="33">
        <v>757.28427955652523</v>
      </c>
      <c r="J15" s="33">
        <v>868.40707176799469</v>
      </c>
      <c r="K15" s="33">
        <v>815.82143493633464</v>
      </c>
      <c r="L15" s="33">
        <v>896.13153971818406</v>
      </c>
      <c r="M15" s="33">
        <v>759.47692470783318</v>
      </c>
      <c r="N15" s="33">
        <v>784.84645730289503</v>
      </c>
      <c r="O15" s="33">
        <v>815.53478695147169</v>
      </c>
      <c r="P15" s="33">
        <v>688.95122507278654</v>
      </c>
      <c r="Q15" s="33">
        <v>728.50392565769528</v>
      </c>
      <c r="R15" s="33">
        <v>737.00615786902165</v>
      </c>
      <c r="S15" s="33">
        <v>726.84069824771348</v>
      </c>
      <c r="T15" s="33">
        <v>729.9419318286923</v>
      </c>
      <c r="U15" s="33">
        <v>726.605171266811</v>
      </c>
      <c r="V15" s="33">
        <v>719.65885295066175</v>
      </c>
      <c r="W15" s="33">
        <v>702.0063602684628</v>
      </c>
      <c r="X15" s="33">
        <v>695.34076181612863</v>
      </c>
      <c r="Y15" s="33">
        <v>685.2729070752406</v>
      </c>
      <c r="Z15" s="33">
        <v>676.85822726389767</v>
      </c>
      <c r="AA15" s="33">
        <v>674.12435955452509</v>
      </c>
      <c r="AB15" s="33">
        <v>670.08339419215201</v>
      </c>
      <c r="AC15" s="33">
        <v>668.10303525467327</v>
      </c>
      <c r="AD15" s="33">
        <v>665.79549873793098</v>
      </c>
      <c r="AE15" s="33">
        <v>660.20074363411413</v>
      </c>
      <c r="AF15" s="33">
        <v>673.82986317028929</v>
      </c>
      <c r="AG15" s="33">
        <v>692.49711798775684</v>
      </c>
      <c r="AH15" s="33">
        <v>693.29004141368716</v>
      </c>
      <c r="AI15" s="33">
        <v>693.61631257495912</v>
      </c>
      <c r="AJ15" s="33">
        <v>693.0860742534569</v>
      </c>
      <c r="AK15" s="33">
        <v>687.74035932022457</v>
      </c>
      <c r="AL15" s="33">
        <v>682.67257442882499</v>
      </c>
      <c r="AM15" s="33">
        <v>678.08867714246946</v>
      </c>
      <c r="AN15" s="33">
        <v>673.51172894502702</v>
      </c>
      <c r="AO15" s="33">
        <v>668.47629093604496</v>
      </c>
      <c r="AP15" s="33">
        <v>664.23762630034867</v>
      </c>
      <c r="AQ15" s="33">
        <v>661.50963935611219</v>
      </c>
      <c r="AR15" s="33">
        <v>658.54365954733385</v>
      </c>
      <c r="AS15" s="33">
        <v>655.42578110311774</v>
      </c>
      <c r="AT15" s="33">
        <v>651.84725930698778</v>
      </c>
      <c r="AU15" s="33">
        <v>647.86984264092359</v>
      </c>
      <c r="AV15" s="33">
        <v>644.65687884754914</v>
      </c>
      <c r="AW15" s="33">
        <v>641.48092755994401</v>
      </c>
      <c r="AX15" s="33">
        <v>640.45671252865952</v>
      </c>
      <c r="AY15" s="33">
        <v>638.55576124824142</v>
      </c>
      <c r="AZ15" s="33">
        <v>636.34588364839078</v>
      </c>
    </row>
    <row r="16" spans="1:52" ht="12.95" customHeight="1" x14ac:dyDescent="0.25">
      <c r="A16" s="27" t="s">
        <v>763</v>
      </c>
      <c r="B16" s="28">
        <v>2198.6106537091623</v>
      </c>
      <c r="C16" s="28">
        <v>2385.0764540106966</v>
      </c>
      <c r="D16" s="28">
        <v>2626.3863566346918</v>
      </c>
      <c r="E16" s="28">
        <v>2776.3105070164329</v>
      </c>
      <c r="F16" s="28">
        <v>3000.2506598184827</v>
      </c>
      <c r="G16" s="28">
        <v>3218.5841237850291</v>
      </c>
      <c r="H16" s="28">
        <v>3555.4838921217129</v>
      </c>
      <c r="I16" s="28">
        <v>3938.7358443317794</v>
      </c>
      <c r="J16" s="28">
        <v>4176.0888456392522</v>
      </c>
      <c r="K16" s="28">
        <v>4400.9874661159538</v>
      </c>
      <c r="L16" s="28">
        <v>4598.0647972386014</v>
      </c>
      <c r="M16" s="28">
        <v>4634.0077613343656</v>
      </c>
      <c r="N16" s="28">
        <v>4632.3612011433488</v>
      </c>
      <c r="O16" s="28">
        <v>4622.8199866794848</v>
      </c>
      <c r="P16" s="28">
        <v>4661.1037107090397</v>
      </c>
      <c r="Q16" s="28">
        <v>4644.539040801239</v>
      </c>
      <c r="R16" s="28">
        <v>4792.9420724782003</v>
      </c>
      <c r="S16" s="28">
        <v>4907.1019810665703</v>
      </c>
      <c r="T16" s="28">
        <v>5002.4707020846918</v>
      </c>
      <c r="U16" s="28">
        <v>5019.5761891957854</v>
      </c>
      <c r="V16" s="28">
        <v>5045.501305235578</v>
      </c>
      <c r="W16" s="28">
        <v>5072.7924552472978</v>
      </c>
      <c r="X16" s="28">
        <v>5114.9093367126716</v>
      </c>
      <c r="Y16" s="28">
        <v>5145.5197495071316</v>
      </c>
      <c r="Z16" s="28">
        <v>5219.7663967833359</v>
      </c>
      <c r="AA16" s="28">
        <v>5348.8978580302646</v>
      </c>
      <c r="AB16" s="28">
        <v>5405.6005759925529</v>
      </c>
      <c r="AC16" s="28">
        <v>5469.1118039670464</v>
      </c>
      <c r="AD16" s="28">
        <v>5526.7984360816472</v>
      </c>
      <c r="AE16" s="28">
        <v>5585.1409832116296</v>
      </c>
      <c r="AF16" s="28">
        <v>5631.0989633985</v>
      </c>
      <c r="AG16" s="28">
        <v>5670.5554658716064</v>
      </c>
      <c r="AH16" s="28">
        <v>5724.8797179792127</v>
      </c>
      <c r="AI16" s="28">
        <v>5760.7684132507884</v>
      </c>
      <c r="AJ16" s="28">
        <v>5760.611560471908</v>
      </c>
      <c r="AK16" s="28">
        <v>5767.642208564881</v>
      </c>
      <c r="AL16" s="28">
        <v>5801.7513891070466</v>
      </c>
      <c r="AM16" s="28">
        <v>5842.2149161012412</v>
      </c>
      <c r="AN16" s="28">
        <v>5883.267518737186</v>
      </c>
      <c r="AO16" s="28">
        <v>5919.7500317139302</v>
      </c>
      <c r="AP16" s="28">
        <v>5970.183818425041</v>
      </c>
      <c r="AQ16" s="28">
        <v>6026.0905093363199</v>
      </c>
      <c r="AR16" s="28">
        <v>6069.0270653623056</v>
      </c>
      <c r="AS16" s="28">
        <v>6106.5693541145647</v>
      </c>
      <c r="AT16" s="28">
        <v>6136.0035851024677</v>
      </c>
      <c r="AU16" s="28">
        <v>6168.2977729248814</v>
      </c>
      <c r="AV16" s="28">
        <v>6230.5654075076482</v>
      </c>
      <c r="AW16" s="28">
        <v>6277.7440851889023</v>
      </c>
      <c r="AX16" s="28">
        <v>6310.8160674122564</v>
      </c>
      <c r="AY16" s="28">
        <v>6345.6215224908292</v>
      </c>
      <c r="AZ16" s="28">
        <v>6392.2238179599417</v>
      </c>
    </row>
    <row r="17" spans="1:52" ht="12.95" customHeight="1" x14ac:dyDescent="0.25">
      <c r="A17" s="29" t="s">
        <v>754</v>
      </c>
      <c r="B17" s="34">
        <v>3.6162746911306956</v>
      </c>
      <c r="C17" s="34">
        <v>4.4914811186159458</v>
      </c>
      <c r="D17" s="34">
        <v>5.7523404447367525</v>
      </c>
      <c r="E17" s="34">
        <v>6.4933517262299718</v>
      </c>
      <c r="F17" s="34">
        <v>7.4127068539781673</v>
      </c>
      <c r="G17" s="34">
        <v>8.3792521088091227</v>
      </c>
      <c r="H17" s="34">
        <v>10.433851763472733</v>
      </c>
      <c r="I17" s="34">
        <v>14.455420177109646</v>
      </c>
      <c r="J17" s="34">
        <v>17.064644239408704</v>
      </c>
      <c r="K17" s="34">
        <v>20.509889434913934</v>
      </c>
      <c r="L17" s="34">
        <v>24.91126985778217</v>
      </c>
      <c r="M17" s="34">
        <v>30.404651712059934</v>
      </c>
      <c r="N17" s="34">
        <v>41.207520643928937</v>
      </c>
      <c r="O17" s="34">
        <v>58.646018413971717</v>
      </c>
      <c r="P17" s="34">
        <v>92.186465489395644</v>
      </c>
      <c r="Q17" s="34">
        <v>126.36663407666452</v>
      </c>
      <c r="R17" s="34">
        <v>129.3593780489758</v>
      </c>
      <c r="S17" s="34">
        <v>128.64367982202953</v>
      </c>
      <c r="T17" s="34">
        <v>129.98218001498503</v>
      </c>
      <c r="U17" s="34">
        <v>132.82127207433621</v>
      </c>
      <c r="V17" s="34">
        <v>133.94356909882609</v>
      </c>
      <c r="W17" s="34">
        <v>135.92146471885042</v>
      </c>
      <c r="X17" s="34">
        <v>133.65227546543798</v>
      </c>
      <c r="Y17" s="34">
        <v>123.304946322475</v>
      </c>
      <c r="Z17" s="34">
        <v>104.17368215370733</v>
      </c>
      <c r="AA17" s="34">
        <v>88.791944263015225</v>
      </c>
      <c r="AB17" s="34">
        <v>89.808283458314833</v>
      </c>
      <c r="AC17" s="34">
        <v>91.514482190360241</v>
      </c>
      <c r="AD17" s="34">
        <v>94.855458506835191</v>
      </c>
      <c r="AE17" s="34">
        <v>97.126638060931811</v>
      </c>
      <c r="AF17" s="34">
        <v>99.362012231356275</v>
      </c>
      <c r="AG17" s="34">
        <v>102.21147211073506</v>
      </c>
      <c r="AH17" s="34">
        <v>103.45813242201091</v>
      </c>
      <c r="AI17" s="34">
        <v>104.84187089580637</v>
      </c>
      <c r="AJ17" s="34">
        <v>106.12146599285884</v>
      </c>
      <c r="AK17" s="34">
        <v>108.55537730369061</v>
      </c>
      <c r="AL17" s="34">
        <v>109.90317845394135</v>
      </c>
      <c r="AM17" s="34">
        <v>111.62383741725309</v>
      </c>
      <c r="AN17" s="34">
        <v>114.29966645740247</v>
      </c>
      <c r="AO17" s="34">
        <v>117.35008889497573</v>
      </c>
      <c r="AP17" s="34">
        <v>120.60211432183652</v>
      </c>
      <c r="AQ17" s="34">
        <v>124.68060793544984</v>
      </c>
      <c r="AR17" s="34">
        <v>129.87231260163446</v>
      </c>
      <c r="AS17" s="34">
        <v>134.43874046757674</v>
      </c>
      <c r="AT17" s="34">
        <v>140.05388418054088</v>
      </c>
      <c r="AU17" s="34">
        <v>145.87567708117953</v>
      </c>
      <c r="AV17" s="34">
        <v>148.31513707250269</v>
      </c>
      <c r="AW17" s="34">
        <v>151.0868406745241</v>
      </c>
      <c r="AX17" s="34">
        <v>155.0148185060178</v>
      </c>
      <c r="AY17" s="34">
        <v>159.12290734978927</v>
      </c>
      <c r="AZ17" s="34">
        <v>163.15186967013778</v>
      </c>
    </row>
    <row r="18" spans="1:52" ht="12" customHeight="1" x14ac:dyDescent="0.25">
      <c r="A18" s="29" t="s">
        <v>765</v>
      </c>
      <c r="B18" s="34">
        <v>2194.9943790180314</v>
      </c>
      <c r="C18" s="34">
        <v>2380.5849728920807</v>
      </c>
      <c r="D18" s="34">
        <v>2620.6340161899552</v>
      </c>
      <c r="E18" s="34">
        <v>2769.8171552902031</v>
      </c>
      <c r="F18" s="34">
        <v>2992.8379529645044</v>
      </c>
      <c r="G18" s="34">
        <v>3210.2048716762201</v>
      </c>
      <c r="H18" s="34">
        <v>3545.05004035824</v>
      </c>
      <c r="I18" s="34">
        <v>3924.2804241546696</v>
      </c>
      <c r="J18" s="34">
        <v>4159.0242013998432</v>
      </c>
      <c r="K18" s="34">
        <v>4380.4775766810399</v>
      </c>
      <c r="L18" s="34">
        <v>4573.1535273808195</v>
      </c>
      <c r="M18" s="34">
        <v>4603.603109622306</v>
      </c>
      <c r="N18" s="34">
        <v>4591.1536804994203</v>
      </c>
      <c r="O18" s="34">
        <v>4564.1739682655134</v>
      </c>
      <c r="P18" s="34">
        <v>4568.9172452196444</v>
      </c>
      <c r="Q18" s="34">
        <v>4518.1724067245741</v>
      </c>
      <c r="R18" s="34">
        <v>4663.5826944292248</v>
      </c>
      <c r="S18" s="34">
        <v>4778.458301244541</v>
      </c>
      <c r="T18" s="34">
        <v>4872.488522069707</v>
      </c>
      <c r="U18" s="34">
        <v>4886.7549171214496</v>
      </c>
      <c r="V18" s="34">
        <v>4911.5577361367523</v>
      </c>
      <c r="W18" s="34">
        <v>4936.8709905284477</v>
      </c>
      <c r="X18" s="34">
        <v>4981.2570612472337</v>
      </c>
      <c r="Y18" s="34">
        <v>5022.2148031846564</v>
      </c>
      <c r="Z18" s="34">
        <v>5115.592714629629</v>
      </c>
      <c r="AA18" s="34">
        <v>5260.1059137672491</v>
      </c>
      <c r="AB18" s="34">
        <v>5315.7922925342382</v>
      </c>
      <c r="AC18" s="34">
        <v>5377.5973217766859</v>
      </c>
      <c r="AD18" s="34">
        <v>5431.9429775748122</v>
      </c>
      <c r="AE18" s="34">
        <v>5488.0143451506974</v>
      </c>
      <c r="AF18" s="34">
        <v>5531.7369511671441</v>
      </c>
      <c r="AG18" s="34">
        <v>5568.3439937608709</v>
      </c>
      <c r="AH18" s="34">
        <v>5621.421585557202</v>
      </c>
      <c r="AI18" s="34">
        <v>5655.9265423549823</v>
      </c>
      <c r="AJ18" s="34">
        <v>5654.4900944790488</v>
      </c>
      <c r="AK18" s="34">
        <v>5659.0868312611901</v>
      </c>
      <c r="AL18" s="34">
        <v>5691.8482106531055</v>
      </c>
      <c r="AM18" s="34">
        <v>5730.5910786839877</v>
      </c>
      <c r="AN18" s="34">
        <v>5768.967852279784</v>
      </c>
      <c r="AO18" s="34">
        <v>5802.3999428189545</v>
      </c>
      <c r="AP18" s="34">
        <v>5849.5817041032042</v>
      </c>
      <c r="AQ18" s="34">
        <v>5901.4099014008698</v>
      </c>
      <c r="AR18" s="34">
        <v>5939.1547527606708</v>
      </c>
      <c r="AS18" s="34">
        <v>5972.1306136469875</v>
      </c>
      <c r="AT18" s="34">
        <v>5995.9497009219267</v>
      </c>
      <c r="AU18" s="34">
        <v>6022.4220958437018</v>
      </c>
      <c r="AV18" s="34">
        <v>6082.2502704351455</v>
      </c>
      <c r="AW18" s="34">
        <v>6126.6572445143784</v>
      </c>
      <c r="AX18" s="34">
        <v>6155.8012489062385</v>
      </c>
      <c r="AY18" s="34">
        <v>6186.4986151410403</v>
      </c>
      <c r="AZ18" s="34">
        <v>6229.0719482898039</v>
      </c>
    </row>
    <row r="19" spans="1:52" ht="12.95" customHeight="1" x14ac:dyDescent="0.25">
      <c r="A19" s="27" t="s">
        <v>766</v>
      </c>
      <c r="B19" s="28">
        <v>12624.427605000934</v>
      </c>
      <c r="C19" s="28">
        <v>12894.863898031143</v>
      </c>
      <c r="D19" s="28">
        <v>13093.166410641548</v>
      </c>
      <c r="E19" s="28">
        <v>13394.79305998273</v>
      </c>
      <c r="F19" s="28">
        <v>13660.819607614474</v>
      </c>
      <c r="G19" s="28">
        <v>13851.775633649593</v>
      </c>
      <c r="H19" s="28">
        <v>14157.90786717075</v>
      </c>
      <c r="I19" s="28">
        <v>14421.295142669846</v>
      </c>
      <c r="J19" s="28">
        <v>14603.943932898794</v>
      </c>
      <c r="K19" s="28">
        <v>14614.950030653827</v>
      </c>
      <c r="L19" s="28">
        <v>14632.095614856489</v>
      </c>
      <c r="M19" s="28">
        <v>14807.590008386353</v>
      </c>
      <c r="N19" s="28">
        <v>14981.296177473865</v>
      </c>
      <c r="O19" s="28">
        <v>15085.182311769844</v>
      </c>
      <c r="P19" s="28">
        <v>15310.844119852398</v>
      </c>
      <c r="Q19" s="28">
        <v>15573.477736380082</v>
      </c>
      <c r="R19" s="28">
        <v>15881.393807652721</v>
      </c>
      <c r="S19" s="28">
        <v>15855.278017224122</v>
      </c>
      <c r="T19" s="28">
        <v>15595.169072310544</v>
      </c>
      <c r="U19" s="28">
        <v>15282.676473415724</v>
      </c>
      <c r="V19" s="28">
        <v>15075.215043787182</v>
      </c>
      <c r="W19" s="28">
        <v>15078.307298264072</v>
      </c>
      <c r="X19" s="28">
        <v>15062.408336591845</v>
      </c>
      <c r="Y19" s="28">
        <v>14995.507975605897</v>
      </c>
      <c r="Z19" s="28">
        <v>14980.987845736892</v>
      </c>
      <c r="AA19" s="28">
        <v>14996.800039336922</v>
      </c>
      <c r="AB19" s="28">
        <v>15077.861566320778</v>
      </c>
      <c r="AC19" s="28">
        <v>15161.067066965137</v>
      </c>
      <c r="AD19" s="28">
        <v>15250.672822833259</v>
      </c>
      <c r="AE19" s="28">
        <v>15338.85318181098</v>
      </c>
      <c r="AF19" s="28">
        <v>15395.939522632601</v>
      </c>
      <c r="AG19" s="28">
        <v>15410.544057493247</v>
      </c>
      <c r="AH19" s="28">
        <v>15512.899439294193</v>
      </c>
      <c r="AI19" s="28">
        <v>15542.560975953529</v>
      </c>
      <c r="AJ19" s="28">
        <v>15495.16385611417</v>
      </c>
      <c r="AK19" s="28">
        <v>15451.66627994388</v>
      </c>
      <c r="AL19" s="28">
        <v>15408.38336057794</v>
      </c>
      <c r="AM19" s="28">
        <v>15374.502370728282</v>
      </c>
      <c r="AN19" s="28">
        <v>15330.530778759352</v>
      </c>
      <c r="AO19" s="28">
        <v>15270.797988405007</v>
      </c>
      <c r="AP19" s="28">
        <v>15244.46397030035</v>
      </c>
      <c r="AQ19" s="28">
        <v>15266.357412575999</v>
      </c>
      <c r="AR19" s="28">
        <v>15241.649853349898</v>
      </c>
      <c r="AS19" s="28">
        <v>15196.474706880786</v>
      </c>
      <c r="AT19" s="28">
        <v>15156.668814009654</v>
      </c>
      <c r="AU19" s="28">
        <v>15136.176082549346</v>
      </c>
      <c r="AV19" s="28">
        <v>15091.841374667911</v>
      </c>
      <c r="AW19" s="28">
        <v>15063.755435492501</v>
      </c>
      <c r="AX19" s="28">
        <v>15051.471474194946</v>
      </c>
      <c r="AY19" s="28">
        <v>15007.158860752537</v>
      </c>
      <c r="AZ19" s="28">
        <v>14958.870188746225</v>
      </c>
    </row>
    <row r="20" spans="1:52" ht="12" customHeight="1" x14ac:dyDescent="0.25">
      <c r="A20" s="29" t="s">
        <v>752</v>
      </c>
      <c r="B20" s="30">
        <v>16.976664349642068</v>
      </c>
      <c r="C20" s="30">
        <v>26.678333144944162</v>
      </c>
      <c r="D20" s="30">
        <v>33.621483396128184</v>
      </c>
      <c r="E20" s="30">
        <v>33.113311721081324</v>
      </c>
      <c r="F20" s="30">
        <v>33.434917943072477</v>
      </c>
      <c r="G20" s="30">
        <v>30.901922919804335</v>
      </c>
      <c r="H20" s="30">
        <v>29.67453645019928</v>
      </c>
      <c r="I20" s="30">
        <v>39.157389774460412</v>
      </c>
      <c r="J20" s="30">
        <v>41.93869503750539</v>
      </c>
      <c r="K20" s="30">
        <v>44.162594480923104</v>
      </c>
      <c r="L20" s="30">
        <v>46.263103406804603</v>
      </c>
      <c r="M20" s="30">
        <v>46.914994885384736</v>
      </c>
      <c r="N20" s="30">
        <v>48.029446970351728</v>
      </c>
      <c r="O20" s="30">
        <v>49.326702105070403</v>
      </c>
      <c r="P20" s="30">
        <v>50.329720269236539</v>
      </c>
      <c r="Q20" s="30">
        <v>51.65650499879343</v>
      </c>
      <c r="R20" s="30">
        <v>56.264471393986881</v>
      </c>
      <c r="S20" s="30">
        <v>41.67989486542352</v>
      </c>
      <c r="T20" s="30">
        <v>37.218879922505366</v>
      </c>
      <c r="U20" s="30">
        <v>36.986138159516877</v>
      </c>
      <c r="V20" s="30">
        <v>38.162314013432137</v>
      </c>
      <c r="W20" s="30">
        <v>39.384201863461151</v>
      </c>
      <c r="X20" s="30">
        <v>40.538259029634801</v>
      </c>
      <c r="Y20" s="30">
        <v>32.901865329688299</v>
      </c>
      <c r="Z20" s="30">
        <v>30.818847518738803</v>
      </c>
      <c r="AA20" s="30">
        <v>29.095130122396565</v>
      </c>
      <c r="AB20" s="30">
        <v>25.418136541581802</v>
      </c>
      <c r="AC20" s="30">
        <v>24.047084491206387</v>
      </c>
      <c r="AD20" s="30">
        <v>22.307720828024792</v>
      </c>
      <c r="AE20" s="30">
        <v>21.044170205784184</v>
      </c>
      <c r="AF20" s="30">
        <v>18.861029786345885</v>
      </c>
      <c r="AG20" s="30">
        <v>17.552516290261146</v>
      </c>
      <c r="AH20" s="30">
        <v>16.701159979771102</v>
      </c>
      <c r="AI20" s="30">
        <v>15.061543627984783</v>
      </c>
      <c r="AJ20" s="30">
        <v>13.827476747943098</v>
      </c>
      <c r="AK20" s="30">
        <v>13.169001210725687</v>
      </c>
      <c r="AL20" s="30">
        <v>12.022181321487791</v>
      </c>
      <c r="AM20" s="30">
        <v>10.881777173850089</v>
      </c>
      <c r="AN20" s="30">
        <v>9.9419649821282476</v>
      </c>
      <c r="AO20" s="30">
        <v>8.7395732824259511</v>
      </c>
      <c r="AP20" s="30">
        <v>7.673539337758994</v>
      </c>
      <c r="AQ20" s="30">
        <v>6.7593666253340627</v>
      </c>
      <c r="AR20" s="30">
        <v>6.0647267766230009</v>
      </c>
      <c r="AS20" s="30">
        <v>5.4436249572007567</v>
      </c>
      <c r="AT20" s="30">
        <v>4.8577349848071458</v>
      </c>
      <c r="AU20" s="30">
        <v>4.2571472867793796</v>
      </c>
      <c r="AV20" s="30">
        <v>3.7482473719516767</v>
      </c>
      <c r="AW20" s="30">
        <v>3.2795260987768855</v>
      </c>
      <c r="AX20" s="30">
        <v>3.0690400182167492</v>
      </c>
      <c r="AY20" s="30">
        <v>2.7749310249945824</v>
      </c>
      <c r="AZ20" s="30">
        <v>2.5238378148541041</v>
      </c>
    </row>
    <row r="21" spans="1:52" ht="12" customHeight="1" x14ac:dyDescent="0.25">
      <c r="A21" s="29" t="s">
        <v>758</v>
      </c>
      <c r="B21" s="30">
        <v>358.9790697689134</v>
      </c>
      <c r="C21" s="30">
        <v>383.79677446498789</v>
      </c>
      <c r="D21" s="30">
        <v>411.77525563710657</v>
      </c>
      <c r="E21" s="30">
        <v>462.49255502382573</v>
      </c>
      <c r="F21" s="30">
        <v>473.43760330359987</v>
      </c>
      <c r="G21" s="30">
        <v>481.48441405031258</v>
      </c>
      <c r="H21" s="30">
        <v>502.96505870423556</v>
      </c>
      <c r="I21" s="30">
        <v>482.58652152763517</v>
      </c>
      <c r="J21" s="30">
        <v>469.43682647625604</v>
      </c>
      <c r="K21" s="30">
        <v>442.07825526544229</v>
      </c>
      <c r="L21" s="30">
        <v>418.27822082221797</v>
      </c>
      <c r="M21" s="30">
        <v>402.90127722898433</v>
      </c>
      <c r="N21" s="30">
        <v>398.87312821957806</v>
      </c>
      <c r="O21" s="30">
        <v>344.44255658147983</v>
      </c>
      <c r="P21" s="30">
        <v>421.89090336087105</v>
      </c>
      <c r="Q21" s="30">
        <v>397.84325834905638</v>
      </c>
      <c r="R21" s="30">
        <v>420.3059723027896</v>
      </c>
      <c r="S21" s="30">
        <v>414.73893235848351</v>
      </c>
      <c r="T21" s="30">
        <v>396.55768401662232</v>
      </c>
      <c r="U21" s="30">
        <v>380.8862274179848</v>
      </c>
      <c r="V21" s="30">
        <v>349.98587871008084</v>
      </c>
      <c r="W21" s="30">
        <v>331.50341043476391</v>
      </c>
      <c r="X21" s="30">
        <v>317.95005864608987</v>
      </c>
      <c r="Y21" s="30">
        <v>319.6881793025151</v>
      </c>
      <c r="Z21" s="30">
        <v>320.47348608698383</v>
      </c>
      <c r="AA21" s="30">
        <v>323.62420910999555</v>
      </c>
      <c r="AB21" s="30">
        <v>329.74000998717003</v>
      </c>
      <c r="AC21" s="30">
        <v>336.11340701071236</v>
      </c>
      <c r="AD21" s="30">
        <v>327.00223108497056</v>
      </c>
      <c r="AE21" s="30">
        <v>332.67463386913721</v>
      </c>
      <c r="AF21" s="30">
        <v>267.0239135664778</v>
      </c>
      <c r="AG21" s="30">
        <v>269.19563437973346</v>
      </c>
      <c r="AH21" s="30">
        <v>265.52407766814952</v>
      </c>
      <c r="AI21" s="30">
        <v>260.74458310279994</v>
      </c>
      <c r="AJ21" s="30">
        <v>256.06005588175043</v>
      </c>
      <c r="AK21" s="30">
        <v>250.92773198758479</v>
      </c>
      <c r="AL21" s="30">
        <v>247.13681302029497</v>
      </c>
      <c r="AM21" s="30">
        <v>242.12523649048404</v>
      </c>
      <c r="AN21" s="30">
        <v>237.40043892846231</v>
      </c>
      <c r="AO21" s="30">
        <v>232.72593103496445</v>
      </c>
      <c r="AP21" s="30">
        <v>228.1989381842412</v>
      </c>
      <c r="AQ21" s="30">
        <v>225.28432302801534</v>
      </c>
      <c r="AR21" s="30">
        <v>221.89946950638543</v>
      </c>
      <c r="AS21" s="30">
        <v>218.67271783849233</v>
      </c>
      <c r="AT21" s="30">
        <v>215.37456600770162</v>
      </c>
      <c r="AU21" s="30">
        <v>212.33204243940813</v>
      </c>
      <c r="AV21" s="30">
        <v>208.52264860356942</v>
      </c>
      <c r="AW21" s="30">
        <v>205.56403015387195</v>
      </c>
      <c r="AX21" s="30">
        <v>203.98459494460423</v>
      </c>
      <c r="AY21" s="30">
        <v>200.96269515327626</v>
      </c>
      <c r="AZ21" s="30">
        <v>197.95712917773915</v>
      </c>
    </row>
    <row r="22" spans="1:52" ht="12" customHeight="1" x14ac:dyDescent="0.25">
      <c r="A22" s="29" t="s">
        <v>755</v>
      </c>
      <c r="B22" s="30">
        <v>2718.6946910573815</v>
      </c>
      <c r="C22" s="30">
        <v>2766.9053234571711</v>
      </c>
      <c r="D22" s="30">
        <v>2779.1736441816001</v>
      </c>
      <c r="E22" s="30">
        <v>2715.5641898013541</v>
      </c>
      <c r="F22" s="30">
        <v>2642.7662662295074</v>
      </c>
      <c r="G22" s="30">
        <v>2595.4576810977373</v>
      </c>
      <c r="H22" s="30">
        <v>2517.2238249663719</v>
      </c>
      <c r="I22" s="30">
        <v>2449.7066722177615</v>
      </c>
      <c r="J22" s="30">
        <v>2411.629514376717</v>
      </c>
      <c r="K22" s="30">
        <v>2361.0459792602733</v>
      </c>
      <c r="L22" s="30">
        <v>2285.9053100816677</v>
      </c>
      <c r="M22" s="30">
        <v>2277.2601720801335</v>
      </c>
      <c r="N22" s="30">
        <v>2240.7047531776716</v>
      </c>
      <c r="O22" s="30">
        <v>2225.9307853550181</v>
      </c>
      <c r="P22" s="30">
        <v>2202.8313969708947</v>
      </c>
      <c r="Q22" s="30">
        <v>2165.9097892927621</v>
      </c>
      <c r="R22" s="30">
        <v>2111.296624693699</v>
      </c>
      <c r="S22" s="30">
        <v>1986.6287335051404</v>
      </c>
      <c r="T22" s="30">
        <v>1878.6256457904935</v>
      </c>
      <c r="U22" s="30">
        <v>1866.058799477395</v>
      </c>
      <c r="V22" s="30">
        <v>1814.488347128869</v>
      </c>
      <c r="W22" s="30">
        <v>1764.3242912487021</v>
      </c>
      <c r="X22" s="30">
        <v>1745.455167894431</v>
      </c>
      <c r="Y22" s="30">
        <v>1719.7363648526068</v>
      </c>
      <c r="Z22" s="30">
        <v>1676.843420130705</v>
      </c>
      <c r="AA22" s="30">
        <v>1644.3637322381965</v>
      </c>
      <c r="AB22" s="30">
        <v>1630.7068539965644</v>
      </c>
      <c r="AC22" s="30">
        <v>1583.9560034822118</v>
      </c>
      <c r="AD22" s="30">
        <v>1557.2800884771957</v>
      </c>
      <c r="AE22" s="30">
        <v>1532.8036012293928</v>
      </c>
      <c r="AF22" s="30">
        <v>1514.3150170318188</v>
      </c>
      <c r="AG22" s="30">
        <v>1479.192108994366</v>
      </c>
      <c r="AH22" s="30">
        <v>1457.3133640302226</v>
      </c>
      <c r="AI22" s="30">
        <v>1427.7702581327492</v>
      </c>
      <c r="AJ22" s="30">
        <v>1399.7079684037969</v>
      </c>
      <c r="AK22" s="30">
        <v>1367.2011481392924</v>
      </c>
      <c r="AL22" s="30">
        <v>1347.6609379199567</v>
      </c>
      <c r="AM22" s="30">
        <v>1319.4841228999069</v>
      </c>
      <c r="AN22" s="30">
        <v>1292.0538408732104</v>
      </c>
      <c r="AO22" s="30">
        <v>1265.8384458769758</v>
      </c>
      <c r="AP22" s="30">
        <v>1238.6641473131431</v>
      </c>
      <c r="AQ22" s="30">
        <v>1219.7340349190151</v>
      </c>
      <c r="AR22" s="30">
        <v>1196.9094356001012</v>
      </c>
      <c r="AS22" s="30">
        <v>1175.7267280941326</v>
      </c>
      <c r="AT22" s="30">
        <v>1155.0470269425005</v>
      </c>
      <c r="AU22" s="30">
        <v>1134.3963326574783</v>
      </c>
      <c r="AV22" s="30">
        <v>1106.8138257855405</v>
      </c>
      <c r="AW22" s="30">
        <v>1088.6814906906664</v>
      </c>
      <c r="AX22" s="30">
        <v>1076.4271968756407</v>
      </c>
      <c r="AY22" s="30">
        <v>1057.602417331384</v>
      </c>
      <c r="AZ22" s="30">
        <v>1040.2557657955131</v>
      </c>
    </row>
    <row r="23" spans="1:52" ht="12" customHeight="1" x14ac:dyDescent="0.25">
      <c r="A23" s="29" t="s">
        <v>761</v>
      </c>
      <c r="B23" s="30">
        <v>4266.5655226856179</v>
      </c>
      <c r="C23" s="30">
        <v>4409.3691156282339</v>
      </c>
      <c r="D23" s="30">
        <v>4504.2866924222881</v>
      </c>
      <c r="E23" s="30">
        <v>4612.6648489001254</v>
      </c>
      <c r="F23" s="30">
        <v>4723.5351351751569</v>
      </c>
      <c r="G23" s="30">
        <v>4805.9919270938062</v>
      </c>
      <c r="H23" s="30">
        <v>5020.9969061787024</v>
      </c>
      <c r="I23" s="30">
        <v>5029.1452030353921</v>
      </c>
      <c r="J23" s="30">
        <v>5054.4197147438726</v>
      </c>
      <c r="K23" s="30">
        <v>5153.4364401195362</v>
      </c>
      <c r="L23" s="30">
        <v>5208.7639695247381</v>
      </c>
      <c r="M23" s="30">
        <v>5260.0355191893514</v>
      </c>
      <c r="N23" s="30">
        <v>5349.3587895886076</v>
      </c>
      <c r="O23" s="30">
        <v>5433.6162152405695</v>
      </c>
      <c r="P23" s="30">
        <v>5766.3109852973976</v>
      </c>
      <c r="Q23" s="30">
        <v>5935.0343550721836</v>
      </c>
      <c r="R23" s="30">
        <v>6021.2787337053951</v>
      </c>
      <c r="S23" s="30">
        <v>5891.4547957009063</v>
      </c>
      <c r="T23" s="30">
        <v>5736.8736656533038</v>
      </c>
      <c r="U23" s="30">
        <v>5641.8217233154701</v>
      </c>
      <c r="V23" s="30">
        <v>5572.0834614405885</v>
      </c>
      <c r="W23" s="30">
        <v>5577.3803772573601</v>
      </c>
      <c r="X23" s="30">
        <v>5458.1434554631596</v>
      </c>
      <c r="Y23" s="30">
        <v>5488.5293990926366</v>
      </c>
      <c r="Z23" s="30">
        <v>5516.9340684448352</v>
      </c>
      <c r="AA23" s="30">
        <v>5472.1472554303382</v>
      </c>
      <c r="AB23" s="30">
        <v>5467.4742980055589</v>
      </c>
      <c r="AC23" s="30">
        <v>5504.0555101362816</v>
      </c>
      <c r="AD23" s="30">
        <v>5516.267811941485</v>
      </c>
      <c r="AE23" s="30">
        <v>5538.4916180147675</v>
      </c>
      <c r="AF23" s="30">
        <v>5365.8682786501777</v>
      </c>
      <c r="AG23" s="30">
        <v>5255.2236642123053</v>
      </c>
      <c r="AH23" s="30">
        <v>5212.6457039939069</v>
      </c>
      <c r="AI23" s="30">
        <v>5159.0238473083355</v>
      </c>
      <c r="AJ23" s="30">
        <v>5104.9876579835118</v>
      </c>
      <c r="AK23" s="30">
        <v>5046.4711267398106</v>
      </c>
      <c r="AL23" s="30">
        <v>5005.0654825277006</v>
      </c>
      <c r="AM23" s="30">
        <v>4943.7541114989017</v>
      </c>
      <c r="AN23" s="30">
        <v>4880.6037255794517</v>
      </c>
      <c r="AO23" s="30">
        <v>4815.6698567389449</v>
      </c>
      <c r="AP23" s="30">
        <v>4760.9206290597431</v>
      </c>
      <c r="AQ23" s="30">
        <v>4711.8256422320437</v>
      </c>
      <c r="AR23" s="30">
        <v>4655.2667083211209</v>
      </c>
      <c r="AS23" s="30">
        <v>4597.1752118908908</v>
      </c>
      <c r="AT23" s="30">
        <v>4540.7885370741797</v>
      </c>
      <c r="AU23" s="30">
        <v>4486.355158571153</v>
      </c>
      <c r="AV23" s="30">
        <v>4418.6243628682905</v>
      </c>
      <c r="AW23" s="30">
        <v>4368.3664625721276</v>
      </c>
      <c r="AX23" s="30">
        <v>4339.1034087611215</v>
      </c>
      <c r="AY23" s="30">
        <v>4288.1160769052412</v>
      </c>
      <c r="AZ23" s="30">
        <v>4239.2499474668384</v>
      </c>
    </row>
    <row r="24" spans="1:52" ht="12" customHeight="1" x14ac:dyDescent="0.25">
      <c r="A24" s="29" t="s">
        <v>757</v>
      </c>
      <c r="B24" s="30">
        <v>55.149012293476353</v>
      </c>
      <c r="C24" s="30">
        <v>63.474813179293612</v>
      </c>
      <c r="D24" s="30">
        <v>70.056040051931888</v>
      </c>
      <c r="E24" s="30">
        <v>68.944207209000098</v>
      </c>
      <c r="F24" s="30">
        <v>67.965277066766021</v>
      </c>
      <c r="G24" s="30">
        <v>66.995326582817952</v>
      </c>
      <c r="H24" s="30">
        <v>67.02337499833142</v>
      </c>
      <c r="I24" s="30">
        <v>68.408671574998777</v>
      </c>
      <c r="J24" s="30">
        <v>69.470354005550007</v>
      </c>
      <c r="K24" s="30">
        <v>71.033345849278163</v>
      </c>
      <c r="L24" s="30">
        <v>72.401873329905442</v>
      </c>
      <c r="M24" s="30">
        <v>74.689675917115963</v>
      </c>
      <c r="N24" s="30">
        <v>80.606023554570299</v>
      </c>
      <c r="O24" s="30">
        <v>81.356989187133806</v>
      </c>
      <c r="P24" s="30">
        <v>82.114631224830035</v>
      </c>
      <c r="Q24" s="30">
        <v>82.529496661105426</v>
      </c>
      <c r="R24" s="30">
        <v>80.236511613796779</v>
      </c>
      <c r="S24" s="30">
        <v>81.245945830480963</v>
      </c>
      <c r="T24" s="30">
        <v>82.086533438826322</v>
      </c>
      <c r="U24" s="30">
        <v>80.916744899857505</v>
      </c>
      <c r="V24" s="30">
        <v>81.273829511031693</v>
      </c>
      <c r="W24" s="30">
        <v>81.136592406115028</v>
      </c>
      <c r="X24" s="30">
        <v>82.13320168377733</v>
      </c>
      <c r="Y24" s="30">
        <v>82.813961257557054</v>
      </c>
      <c r="Z24" s="30">
        <v>83.13196079251432</v>
      </c>
      <c r="AA24" s="30">
        <v>83.692367868214859</v>
      </c>
      <c r="AB24" s="30">
        <v>83.771371044637149</v>
      </c>
      <c r="AC24" s="30">
        <v>83.854248207575893</v>
      </c>
      <c r="AD24" s="30">
        <v>79.598921099763359</v>
      </c>
      <c r="AE24" s="30">
        <v>80.556190730199432</v>
      </c>
      <c r="AF24" s="30">
        <v>80.532015960112233</v>
      </c>
      <c r="AG24" s="30">
        <v>80.966923687003103</v>
      </c>
      <c r="AH24" s="30">
        <v>80.688140201660175</v>
      </c>
      <c r="AI24" s="30">
        <v>80.452346394608369</v>
      </c>
      <c r="AJ24" s="30">
        <v>80.048396669940161</v>
      </c>
      <c r="AK24" s="30">
        <v>79.757941951710478</v>
      </c>
      <c r="AL24" s="30">
        <v>79.409813630754059</v>
      </c>
      <c r="AM24" s="30">
        <v>78.929870124374574</v>
      </c>
      <c r="AN24" s="30">
        <v>78.526602360825464</v>
      </c>
      <c r="AO24" s="30">
        <v>78.003483236596324</v>
      </c>
      <c r="AP24" s="30">
        <v>77.493798582231278</v>
      </c>
      <c r="AQ24" s="30">
        <v>77.01375530822915</v>
      </c>
      <c r="AR24" s="30">
        <v>76.43683020935373</v>
      </c>
      <c r="AS24" s="30">
        <v>75.816897035139206</v>
      </c>
      <c r="AT24" s="30">
        <v>75.372072187226749</v>
      </c>
      <c r="AU24" s="30">
        <v>75.06067973139676</v>
      </c>
      <c r="AV24" s="30">
        <v>74.623701480336578</v>
      </c>
      <c r="AW24" s="30">
        <v>74.250394820443631</v>
      </c>
      <c r="AX24" s="30">
        <v>73.997939834623566</v>
      </c>
      <c r="AY24" s="30">
        <v>73.64319284067777</v>
      </c>
      <c r="AZ24" s="30">
        <v>73.268208703872077</v>
      </c>
    </row>
    <row r="25" spans="1:52" ht="12" customHeight="1" x14ac:dyDescent="0.25">
      <c r="A25" s="29" t="s">
        <v>756</v>
      </c>
      <c r="B25" s="30">
        <v>749.57145906117091</v>
      </c>
      <c r="C25" s="30">
        <v>745.95098844764311</v>
      </c>
      <c r="D25" s="30">
        <v>758.38329965649109</v>
      </c>
      <c r="E25" s="30">
        <v>1099.7613704238042</v>
      </c>
      <c r="F25" s="30">
        <v>1155.9525972939239</v>
      </c>
      <c r="G25" s="30">
        <v>1192.3488582925154</v>
      </c>
      <c r="H25" s="30">
        <v>1212.8455894895892</v>
      </c>
      <c r="I25" s="30">
        <v>1253.6117073104726</v>
      </c>
      <c r="J25" s="30">
        <v>1280.9713063104755</v>
      </c>
      <c r="K25" s="30">
        <v>1310.960591992246</v>
      </c>
      <c r="L25" s="30">
        <v>1328.7840216011973</v>
      </c>
      <c r="M25" s="30">
        <v>1359.0915170627393</v>
      </c>
      <c r="N25" s="30">
        <v>1361.8855842234886</v>
      </c>
      <c r="O25" s="30">
        <v>1263.26592704275</v>
      </c>
      <c r="P25" s="30">
        <v>1276.4752980447361</v>
      </c>
      <c r="Q25" s="30">
        <v>1267.6891765402911</v>
      </c>
      <c r="R25" s="30">
        <v>1303.9762064136162</v>
      </c>
      <c r="S25" s="30">
        <v>1327.4135781290004</v>
      </c>
      <c r="T25" s="30">
        <v>1340.8152850124752</v>
      </c>
      <c r="U25" s="30">
        <v>1172.7929283388485</v>
      </c>
      <c r="V25" s="30">
        <v>1143.8122674631788</v>
      </c>
      <c r="W25" s="30">
        <v>1148.0192208119499</v>
      </c>
      <c r="X25" s="30">
        <v>1170.5197522373569</v>
      </c>
      <c r="Y25" s="30">
        <v>1179.5343478161058</v>
      </c>
      <c r="Z25" s="30">
        <v>1190.8924888117863</v>
      </c>
      <c r="AA25" s="30">
        <v>1201.6795109629259</v>
      </c>
      <c r="AB25" s="30">
        <v>1210.3414693852285</v>
      </c>
      <c r="AC25" s="30">
        <v>1224.8307514733717</v>
      </c>
      <c r="AD25" s="30">
        <v>1237.8392988983451</v>
      </c>
      <c r="AE25" s="30">
        <v>1259.0080701128509</v>
      </c>
      <c r="AF25" s="30">
        <v>1283.2468510644694</v>
      </c>
      <c r="AG25" s="30">
        <v>1306.4717137998766</v>
      </c>
      <c r="AH25" s="30">
        <v>1314.2766832017592</v>
      </c>
      <c r="AI25" s="30">
        <v>1312.7295775239538</v>
      </c>
      <c r="AJ25" s="30">
        <v>1307.5130524732883</v>
      </c>
      <c r="AK25" s="30">
        <v>1298.5208610449647</v>
      </c>
      <c r="AL25" s="30">
        <v>1289.6958226280617</v>
      </c>
      <c r="AM25" s="30">
        <v>1282.1829797525156</v>
      </c>
      <c r="AN25" s="30">
        <v>1270.3125258556197</v>
      </c>
      <c r="AO25" s="30">
        <v>1255.7382441657348</v>
      </c>
      <c r="AP25" s="30">
        <v>1246.1504725829866</v>
      </c>
      <c r="AQ25" s="30">
        <v>1240.5632876055117</v>
      </c>
      <c r="AR25" s="30">
        <v>1228.9017205184477</v>
      </c>
      <c r="AS25" s="30">
        <v>1217.240614214388</v>
      </c>
      <c r="AT25" s="30">
        <v>1206.0840694232202</v>
      </c>
      <c r="AU25" s="30">
        <v>1197.7074154412428</v>
      </c>
      <c r="AV25" s="30">
        <v>1183.8011647595804</v>
      </c>
      <c r="AW25" s="30">
        <v>1176.7757839424548</v>
      </c>
      <c r="AX25" s="30">
        <v>1170.8073057726558</v>
      </c>
      <c r="AY25" s="30">
        <v>1162.648703643607</v>
      </c>
      <c r="AZ25" s="30">
        <v>1152.5050721295381</v>
      </c>
    </row>
    <row r="26" spans="1:52" ht="12" customHeight="1" x14ac:dyDescent="0.25">
      <c r="A26" s="29" t="s">
        <v>733</v>
      </c>
      <c r="B26" s="31">
        <v>4398.3259190714425</v>
      </c>
      <c r="C26" s="31">
        <v>4435.3261197088696</v>
      </c>
      <c r="D26" s="31">
        <v>4467.6064552960024</v>
      </c>
      <c r="E26" s="31">
        <v>4325.2211769035384</v>
      </c>
      <c r="F26" s="31">
        <v>4480.5374306024469</v>
      </c>
      <c r="G26" s="31">
        <v>4590.0312852426232</v>
      </c>
      <c r="H26" s="31">
        <v>4713.1624963833174</v>
      </c>
      <c r="I26" s="31">
        <v>4983.1340472291258</v>
      </c>
      <c r="J26" s="31">
        <v>5141.002121948417</v>
      </c>
      <c r="K26" s="31">
        <v>5092.6275136861277</v>
      </c>
      <c r="L26" s="31">
        <v>5085.6387411498827</v>
      </c>
      <c r="M26" s="31">
        <v>5184.8477149181444</v>
      </c>
      <c r="N26" s="31">
        <v>5278.6643346504279</v>
      </c>
      <c r="O26" s="31">
        <v>5452.3862662561396</v>
      </c>
      <c r="P26" s="31">
        <v>5255.4049423977267</v>
      </c>
      <c r="Q26" s="31">
        <v>5409.5832560259696</v>
      </c>
      <c r="R26" s="31">
        <v>5613.7017870340569</v>
      </c>
      <c r="S26" s="31">
        <v>5825.2661495993752</v>
      </c>
      <c r="T26" s="31">
        <v>5823.2885203455317</v>
      </c>
      <c r="U26" s="31">
        <v>5783.2424651527317</v>
      </c>
      <c r="V26" s="31">
        <v>5736.4816922615937</v>
      </c>
      <c r="W26" s="31">
        <v>5773.4022620815376</v>
      </c>
      <c r="X26" s="31">
        <v>5840.8134579374137</v>
      </c>
      <c r="Y26" s="31">
        <v>5732.2034645968888</v>
      </c>
      <c r="Z26" s="31">
        <v>5681.6747360496083</v>
      </c>
      <c r="AA26" s="31">
        <v>5730.7204838901935</v>
      </c>
      <c r="AB26" s="31">
        <v>5788.3691941865964</v>
      </c>
      <c r="AC26" s="31">
        <v>5818.8932556430045</v>
      </c>
      <c r="AD26" s="31">
        <v>5876.0727466437402</v>
      </c>
      <c r="AE26" s="31">
        <v>5885.4724428939589</v>
      </c>
      <c r="AF26" s="31">
        <v>6100.4207897320712</v>
      </c>
      <c r="AG26" s="31">
        <v>6164.1125305546238</v>
      </c>
      <c r="AH26" s="31">
        <v>6267.620923714032</v>
      </c>
      <c r="AI26" s="31">
        <v>6312.0466849479035</v>
      </c>
      <c r="AJ26" s="31">
        <v>6282.9230472383151</v>
      </c>
      <c r="AK26" s="31">
        <v>6258.9839512087101</v>
      </c>
      <c r="AL26" s="31">
        <v>6223.9086337822673</v>
      </c>
      <c r="AM26" s="31">
        <v>6217.5383585865557</v>
      </c>
      <c r="AN26" s="31">
        <v>6197.1299897194467</v>
      </c>
      <c r="AO26" s="31">
        <v>6171.8569056052547</v>
      </c>
      <c r="AP26" s="31">
        <v>6167.8226212887121</v>
      </c>
      <c r="AQ26" s="31">
        <v>6201.8502164735828</v>
      </c>
      <c r="AR26" s="31">
        <v>6204.5812854957794</v>
      </c>
      <c r="AS26" s="31">
        <v>6191.243207531832</v>
      </c>
      <c r="AT26" s="31">
        <v>6182.1709341138339</v>
      </c>
      <c r="AU26" s="31">
        <v>6187.0888498364284</v>
      </c>
      <c r="AV26" s="31">
        <v>6182.7910891535666</v>
      </c>
      <c r="AW26" s="31">
        <v>6176.1550907078681</v>
      </c>
      <c r="AX26" s="31">
        <v>6175.5490944906915</v>
      </c>
      <c r="AY26" s="31">
        <v>6159.3303409830705</v>
      </c>
      <c r="AZ26" s="31">
        <v>6137.210133124825</v>
      </c>
    </row>
    <row r="27" spans="1:52" ht="12" customHeight="1" x14ac:dyDescent="0.25">
      <c r="A27" s="37" t="s">
        <v>764</v>
      </c>
      <c r="B27" s="38">
        <v>60.165266713288766</v>
      </c>
      <c r="C27" s="38">
        <v>63.362429999999989</v>
      </c>
      <c r="D27" s="38">
        <v>68.263540000000006</v>
      </c>
      <c r="E27" s="38">
        <v>77.031399999999991</v>
      </c>
      <c r="F27" s="38">
        <v>83.19037999999999</v>
      </c>
      <c r="G27" s="38">
        <v>88.564218369976658</v>
      </c>
      <c r="H27" s="38">
        <v>94.016080000000599</v>
      </c>
      <c r="I27" s="38">
        <v>115.54492999999999</v>
      </c>
      <c r="J27" s="38">
        <v>135.07539999999997</v>
      </c>
      <c r="K27" s="38">
        <v>139.60530999999997</v>
      </c>
      <c r="L27" s="38">
        <v>186.06037494007379</v>
      </c>
      <c r="M27" s="38">
        <v>201.84913710449865</v>
      </c>
      <c r="N27" s="38">
        <v>223.17411708916833</v>
      </c>
      <c r="O27" s="38">
        <v>234.85687000168431</v>
      </c>
      <c r="P27" s="38">
        <v>255.48624228670678</v>
      </c>
      <c r="Q27" s="38">
        <v>263.2318994399219</v>
      </c>
      <c r="R27" s="38">
        <v>274.33350049538143</v>
      </c>
      <c r="S27" s="38">
        <v>286.84998723531299</v>
      </c>
      <c r="T27" s="38">
        <v>299.70285813078635</v>
      </c>
      <c r="U27" s="38">
        <v>319.97144665391755</v>
      </c>
      <c r="V27" s="38">
        <v>338.92725325840797</v>
      </c>
      <c r="W27" s="38">
        <v>363.15694216018079</v>
      </c>
      <c r="X27" s="38">
        <v>406.85498369998101</v>
      </c>
      <c r="Y27" s="38">
        <v>440.10039335789912</v>
      </c>
      <c r="Z27" s="38">
        <v>480.21883790171989</v>
      </c>
      <c r="AA27" s="38">
        <v>511.47734971466019</v>
      </c>
      <c r="AB27" s="38">
        <v>542.04023317344172</v>
      </c>
      <c r="AC27" s="38">
        <v>585.31680652077466</v>
      </c>
      <c r="AD27" s="38">
        <v>634.30400385973508</v>
      </c>
      <c r="AE27" s="38">
        <v>688.80245475488812</v>
      </c>
      <c r="AF27" s="38">
        <v>765.67162684112839</v>
      </c>
      <c r="AG27" s="38">
        <v>837.82896557507729</v>
      </c>
      <c r="AH27" s="38">
        <v>898.12938650469164</v>
      </c>
      <c r="AI27" s="38">
        <v>974.73213491519391</v>
      </c>
      <c r="AJ27" s="38">
        <v>1050.096200715624</v>
      </c>
      <c r="AK27" s="38">
        <v>1136.6345176610807</v>
      </c>
      <c r="AL27" s="38">
        <v>1203.4836757474186</v>
      </c>
      <c r="AM27" s="38">
        <v>1279.6059142016927</v>
      </c>
      <c r="AN27" s="38">
        <v>1364.5616904602057</v>
      </c>
      <c r="AO27" s="38">
        <v>1442.22554846411</v>
      </c>
      <c r="AP27" s="38">
        <v>1517.5398239515325</v>
      </c>
      <c r="AQ27" s="38">
        <v>1583.3267863842666</v>
      </c>
      <c r="AR27" s="38">
        <v>1651.5896769220872</v>
      </c>
      <c r="AS27" s="38">
        <v>1715.1557053187121</v>
      </c>
      <c r="AT27" s="38">
        <v>1776.9738732761846</v>
      </c>
      <c r="AU27" s="38">
        <v>1838.9784565854586</v>
      </c>
      <c r="AV27" s="38">
        <v>1912.9163346450757</v>
      </c>
      <c r="AW27" s="38">
        <v>1970.6826565062909</v>
      </c>
      <c r="AX27" s="38">
        <v>2008.5328934973932</v>
      </c>
      <c r="AY27" s="38">
        <v>2062.0805028702857</v>
      </c>
      <c r="AZ27" s="38">
        <v>2115.9000945330445</v>
      </c>
    </row>
    <row r="28" spans="1:52" ht="12" hidden="1" customHeight="1" x14ac:dyDescent="0.25">
      <c r="A28" s="39" t="s">
        <v>764</v>
      </c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</row>
    <row r="29" spans="1:52" ht="12.95" customHeight="1" x14ac:dyDescent="0.25">
      <c r="A29" s="27" t="s">
        <v>767</v>
      </c>
      <c r="B29" s="28">
        <v>14559.273645352565</v>
      </c>
      <c r="C29" s="28">
        <v>15002.728121360266</v>
      </c>
      <c r="D29" s="28">
        <v>15119.174147173871</v>
      </c>
      <c r="E29" s="28">
        <v>15542.837923725789</v>
      </c>
      <c r="F29" s="28">
        <v>15894.673091024993</v>
      </c>
      <c r="G29" s="28">
        <v>16183.385347992778</v>
      </c>
      <c r="H29" s="28">
        <v>16425.958106228754</v>
      </c>
      <c r="I29" s="28">
        <v>16777.017157147311</v>
      </c>
      <c r="J29" s="28">
        <v>16972.766806531734</v>
      </c>
      <c r="K29" s="28">
        <v>16951.32012689998</v>
      </c>
      <c r="L29" s="28">
        <v>17070.605025586701</v>
      </c>
      <c r="M29" s="28">
        <v>17096.293415904402</v>
      </c>
      <c r="N29" s="28">
        <v>17286.423591621315</v>
      </c>
      <c r="O29" s="28">
        <v>17428.614002043047</v>
      </c>
      <c r="P29" s="28">
        <v>17600.984910407802</v>
      </c>
      <c r="Q29" s="28">
        <v>17702.990903156868</v>
      </c>
      <c r="R29" s="28">
        <v>18107.111996698652</v>
      </c>
      <c r="S29" s="28">
        <v>18285.482824456474</v>
      </c>
      <c r="T29" s="28">
        <v>18373.759066273295</v>
      </c>
      <c r="U29" s="28">
        <v>18378.976035348598</v>
      </c>
      <c r="V29" s="28">
        <v>18373.344052258999</v>
      </c>
      <c r="W29" s="28">
        <v>18470.122700652377</v>
      </c>
      <c r="X29" s="28">
        <v>18595.999983388305</v>
      </c>
      <c r="Y29" s="28">
        <v>18689.210588972739</v>
      </c>
      <c r="Z29" s="28">
        <v>18726.574502689531</v>
      </c>
      <c r="AA29" s="28">
        <v>18803.900164230661</v>
      </c>
      <c r="AB29" s="28">
        <v>18900.123036719662</v>
      </c>
      <c r="AC29" s="28">
        <v>18991.828698730475</v>
      </c>
      <c r="AD29" s="28">
        <v>19162.852210681194</v>
      </c>
      <c r="AE29" s="28">
        <v>19335.709117372902</v>
      </c>
      <c r="AF29" s="28">
        <v>19499.28661640441</v>
      </c>
      <c r="AG29" s="28">
        <v>19654.130947581412</v>
      </c>
      <c r="AH29" s="28">
        <v>19818.45348762779</v>
      </c>
      <c r="AI29" s="28">
        <v>19960.431097544231</v>
      </c>
      <c r="AJ29" s="28">
        <v>20046.261674511123</v>
      </c>
      <c r="AK29" s="28">
        <v>20123.304460723091</v>
      </c>
      <c r="AL29" s="28">
        <v>20202.196950423364</v>
      </c>
      <c r="AM29" s="28">
        <v>20298.762626605567</v>
      </c>
      <c r="AN29" s="28">
        <v>20390.468301276363</v>
      </c>
      <c r="AO29" s="28">
        <v>20466.727372925845</v>
      </c>
      <c r="AP29" s="28">
        <v>20570.301561489588</v>
      </c>
      <c r="AQ29" s="28">
        <v>20683.780578149457</v>
      </c>
      <c r="AR29" s="28">
        <v>20778.061840901981</v>
      </c>
      <c r="AS29" s="28">
        <v>20843.326538306337</v>
      </c>
      <c r="AT29" s="28">
        <v>20907.769674303992</v>
      </c>
      <c r="AU29" s="28">
        <v>20986.714430165979</v>
      </c>
      <c r="AV29" s="28">
        <v>21061.281731233001</v>
      </c>
      <c r="AW29" s="28">
        <v>21121.304653298459</v>
      </c>
      <c r="AX29" s="28">
        <v>21164.979192079449</v>
      </c>
      <c r="AY29" s="28">
        <v>21201.334442751329</v>
      </c>
      <c r="AZ29" s="28">
        <v>21234.713664941639</v>
      </c>
    </row>
    <row r="30" spans="1:52" ht="12" customHeight="1" x14ac:dyDescent="0.25">
      <c r="A30" s="29" t="s">
        <v>758</v>
      </c>
      <c r="B30" s="30">
        <v>1262.7536697691767</v>
      </c>
      <c r="C30" s="30">
        <v>1536.2619380196074</v>
      </c>
      <c r="D30" s="30">
        <v>1347.0951147185833</v>
      </c>
      <c r="E30" s="30">
        <v>1617.1977700887689</v>
      </c>
      <c r="F30" s="30">
        <v>1753.2151597566651</v>
      </c>
      <c r="G30" s="30">
        <v>1806.3418296447678</v>
      </c>
      <c r="H30" s="30">
        <v>1455.2651273485899</v>
      </c>
      <c r="I30" s="30">
        <v>1490.3520368920276</v>
      </c>
      <c r="J30" s="30">
        <v>1458.2216094165362</v>
      </c>
      <c r="K30" s="30">
        <v>1443.6068821788544</v>
      </c>
      <c r="L30" s="30">
        <v>1462.9528892891608</v>
      </c>
      <c r="M30" s="30">
        <v>1282.0646532705546</v>
      </c>
      <c r="N30" s="30">
        <v>1262.7841925474518</v>
      </c>
      <c r="O30" s="30">
        <v>1254.6227386551257</v>
      </c>
      <c r="P30" s="30">
        <v>1278.1306377766666</v>
      </c>
      <c r="Q30" s="30">
        <v>1437.4276402275823</v>
      </c>
      <c r="R30" s="30">
        <v>1489.6717128057946</v>
      </c>
      <c r="S30" s="30">
        <v>1571.6485264903083</v>
      </c>
      <c r="T30" s="30">
        <v>1672.0816355304173</v>
      </c>
      <c r="U30" s="30">
        <v>1724.2788837901064</v>
      </c>
      <c r="V30" s="30">
        <v>1677.9914007676527</v>
      </c>
      <c r="W30" s="30">
        <v>1673.4179928139347</v>
      </c>
      <c r="X30" s="30">
        <v>1663.4873851299189</v>
      </c>
      <c r="Y30" s="30">
        <v>1716.417871524993</v>
      </c>
      <c r="Z30" s="30">
        <v>1694.5959053520432</v>
      </c>
      <c r="AA30" s="30">
        <v>1740.5545858696162</v>
      </c>
      <c r="AB30" s="30">
        <v>1677.165442058757</v>
      </c>
      <c r="AC30" s="30">
        <v>1335.0193709529478</v>
      </c>
      <c r="AD30" s="30">
        <v>1338.9330018499516</v>
      </c>
      <c r="AE30" s="30">
        <v>1337.0889564439187</v>
      </c>
      <c r="AF30" s="30">
        <v>1338.0143848206742</v>
      </c>
      <c r="AG30" s="30">
        <v>1342.6397422452965</v>
      </c>
      <c r="AH30" s="30">
        <v>1347.4405022411204</v>
      </c>
      <c r="AI30" s="30">
        <v>1348.3106059658853</v>
      </c>
      <c r="AJ30" s="30">
        <v>1346.9243453593222</v>
      </c>
      <c r="AK30" s="30">
        <v>1344.01548566929</v>
      </c>
      <c r="AL30" s="30">
        <v>1341.5940690391062</v>
      </c>
      <c r="AM30" s="30">
        <v>1336.5947763111435</v>
      </c>
      <c r="AN30" s="30">
        <v>1334.3804494764327</v>
      </c>
      <c r="AO30" s="30">
        <v>1326.2230104762843</v>
      </c>
      <c r="AP30" s="30">
        <v>1327.8450795460412</v>
      </c>
      <c r="AQ30" s="30">
        <v>1328.3221018817449</v>
      </c>
      <c r="AR30" s="30">
        <v>1326.8288657281853</v>
      </c>
      <c r="AS30" s="30">
        <v>1324.2810660867808</v>
      </c>
      <c r="AT30" s="30">
        <v>1321.3331600868062</v>
      </c>
      <c r="AU30" s="30">
        <v>1320.1337559256124</v>
      </c>
      <c r="AV30" s="30">
        <v>1317.6933157933827</v>
      </c>
      <c r="AW30" s="30">
        <v>1315.1775844809063</v>
      </c>
      <c r="AX30" s="30">
        <v>1311.8722967935787</v>
      </c>
      <c r="AY30" s="30">
        <v>1307.3626530073445</v>
      </c>
      <c r="AZ30" s="30">
        <v>1303.2572922607969</v>
      </c>
    </row>
    <row r="31" spans="1:52" ht="12" customHeight="1" x14ac:dyDescent="0.25">
      <c r="A31" s="29" t="s">
        <v>761</v>
      </c>
      <c r="B31" s="30">
        <v>6743.5537604942092</v>
      </c>
      <c r="C31" s="30">
        <v>6852.9513767242252</v>
      </c>
      <c r="D31" s="30">
        <v>6877.3779298791278</v>
      </c>
      <c r="E31" s="30">
        <v>6510.8464753239696</v>
      </c>
      <c r="F31" s="30">
        <v>6650.549199472759</v>
      </c>
      <c r="G31" s="30">
        <v>6663.067710025879</v>
      </c>
      <c r="H31" s="30">
        <v>6732.6097437782219</v>
      </c>
      <c r="I31" s="30">
        <v>6710.5803154924442</v>
      </c>
      <c r="J31" s="30">
        <v>6850.8499051647659</v>
      </c>
      <c r="K31" s="30">
        <v>6849.1964854694634</v>
      </c>
      <c r="L31" s="30">
        <v>6836.6472197304975</v>
      </c>
      <c r="M31" s="30">
        <v>6885.4260264462418</v>
      </c>
      <c r="N31" s="30">
        <v>7011.24075044037</v>
      </c>
      <c r="O31" s="30">
        <v>7180.3838438882904</v>
      </c>
      <c r="P31" s="30">
        <v>7511.6593535002285</v>
      </c>
      <c r="Q31" s="30">
        <v>7717.1776281968014</v>
      </c>
      <c r="R31" s="30">
        <v>7751.7363103099988</v>
      </c>
      <c r="S31" s="30">
        <v>7866.7228524001721</v>
      </c>
      <c r="T31" s="30">
        <v>7996.8494245892362</v>
      </c>
      <c r="U31" s="30">
        <v>8088.7528543363424</v>
      </c>
      <c r="V31" s="30">
        <v>8081.9046815982538</v>
      </c>
      <c r="W31" s="30">
        <v>8099.2709894083628</v>
      </c>
      <c r="X31" s="30">
        <v>8195.9979625793421</v>
      </c>
      <c r="Y31" s="30">
        <v>8261.1945547073647</v>
      </c>
      <c r="Z31" s="30">
        <v>8226.562026527221</v>
      </c>
      <c r="AA31" s="30">
        <v>8147.5270854766004</v>
      </c>
      <c r="AB31" s="30">
        <v>7998.9762126604528</v>
      </c>
      <c r="AC31" s="30">
        <v>8154.8822321852986</v>
      </c>
      <c r="AD31" s="30">
        <v>8217.0412897343231</v>
      </c>
      <c r="AE31" s="30">
        <v>8277.9103990596177</v>
      </c>
      <c r="AF31" s="30">
        <v>8344.9445654035026</v>
      </c>
      <c r="AG31" s="30">
        <v>8416.0772023517929</v>
      </c>
      <c r="AH31" s="30">
        <v>8477.6279544892022</v>
      </c>
      <c r="AI31" s="30">
        <v>8530.3745496057581</v>
      </c>
      <c r="AJ31" s="30">
        <v>8569.2796885489588</v>
      </c>
      <c r="AK31" s="30">
        <v>8601.9231457966598</v>
      </c>
      <c r="AL31" s="30">
        <v>8630.8532677639269</v>
      </c>
      <c r="AM31" s="30">
        <v>8665.698512302899</v>
      </c>
      <c r="AN31" s="30">
        <v>8700.1969407909237</v>
      </c>
      <c r="AO31" s="30">
        <v>8717.118491857751</v>
      </c>
      <c r="AP31" s="30">
        <v>8757.576576868074</v>
      </c>
      <c r="AQ31" s="30">
        <v>8789.7607162547083</v>
      </c>
      <c r="AR31" s="30">
        <v>8820.5864858768036</v>
      </c>
      <c r="AS31" s="30">
        <v>8842.7958641458172</v>
      </c>
      <c r="AT31" s="30">
        <v>8863.2735418324646</v>
      </c>
      <c r="AU31" s="30">
        <v>8884.1421331022248</v>
      </c>
      <c r="AV31" s="30">
        <v>8901.6367766147396</v>
      </c>
      <c r="AW31" s="30">
        <v>8915.0804108471093</v>
      </c>
      <c r="AX31" s="30">
        <v>8922.3491618300559</v>
      </c>
      <c r="AY31" s="30">
        <v>8933.4397512371033</v>
      </c>
      <c r="AZ31" s="30">
        <v>8941.9048299423193</v>
      </c>
    </row>
    <row r="32" spans="1:52" ht="12" customHeight="1" x14ac:dyDescent="0.25">
      <c r="A32" s="29" t="s">
        <v>757</v>
      </c>
      <c r="B32" s="30">
        <v>2.9616891181809497</v>
      </c>
      <c r="C32" s="30">
        <v>2.9635199999999995</v>
      </c>
      <c r="D32" s="30">
        <v>3.6980999999999993</v>
      </c>
      <c r="E32" s="30">
        <v>4.4003699999999997</v>
      </c>
      <c r="F32" s="30">
        <v>4.4426200000000007</v>
      </c>
      <c r="G32" s="30">
        <v>4.3470108321329946</v>
      </c>
      <c r="H32" s="30">
        <v>8.1000499999999978</v>
      </c>
      <c r="I32" s="30">
        <v>9.570409999999999</v>
      </c>
      <c r="J32" s="30">
        <v>15.343399999999999</v>
      </c>
      <c r="K32" s="30">
        <v>13.148930000000002</v>
      </c>
      <c r="L32" s="30">
        <v>12.900029077927126</v>
      </c>
      <c r="M32" s="30">
        <v>11.464754404742175</v>
      </c>
      <c r="N32" s="30">
        <v>49.372460279829269</v>
      </c>
      <c r="O32" s="30">
        <v>33.873213795488148</v>
      </c>
      <c r="P32" s="30">
        <v>33.799887922800927</v>
      </c>
      <c r="Q32" s="30">
        <v>35.987466430971708</v>
      </c>
      <c r="R32" s="30">
        <v>38.19004361058181</v>
      </c>
      <c r="S32" s="30">
        <v>41.377804273352716</v>
      </c>
      <c r="T32" s="30">
        <v>40.532239044926222</v>
      </c>
      <c r="U32" s="30">
        <v>41.778518627300123</v>
      </c>
      <c r="V32" s="30">
        <v>43.440067435449038</v>
      </c>
      <c r="W32" s="30">
        <v>46.831995994882462</v>
      </c>
      <c r="X32" s="30">
        <v>51.992488411809724</v>
      </c>
      <c r="Y32" s="30">
        <v>55.883823790970673</v>
      </c>
      <c r="Z32" s="30">
        <v>38.950268138198048</v>
      </c>
      <c r="AA32" s="30">
        <v>44.145413470562559</v>
      </c>
      <c r="AB32" s="30">
        <v>47.109571179980151</v>
      </c>
      <c r="AC32" s="30">
        <v>47.159265915686476</v>
      </c>
      <c r="AD32" s="30">
        <v>47.072578525109328</v>
      </c>
      <c r="AE32" s="30">
        <v>47.02782129891385</v>
      </c>
      <c r="AF32" s="30">
        <v>47.326455999720828</v>
      </c>
      <c r="AG32" s="30">
        <v>47.652018805286531</v>
      </c>
      <c r="AH32" s="30">
        <v>48.09759771941107</v>
      </c>
      <c r="AI32" s="30">
        <v>48.224969983887647</v>
      </c>
      <c r="AJ32" s="30">
        <v>47.60380868719573</v>
      </c>
      <c r="AK32" s="30">
        <v>47.783165418864847</v>
      </c>
      <c r="AL32" s="30">
        <v>48.172512895190593</v>
      </c>
      <c r="AM32" s="30">
        <v>48.508938502473022</v>
      </c>
      <c r="AN32" s="30">
        <v>49.155474167198783</v>
      </c>
      <c r="AO32" s="30">
        <v>50.560812194539579</v>
      </c>
      <c r="AP32" s="30">
        <v>51.153999917435236</v>
      </c>
      <c r="AQ32" s="30">
        <v>52.183079855544449</v>
      </c>
      <c r="AR32" s="30">
        <v>53.675637019972086</v>
      </c>
      <c r="AS32" s="30">
        <v>55.019048963945473</v>
      </c>
      <c r="AT32" s="30">
        <v>56.547199975777552</v>
      </c>
      <c r="AU32" s="30">
        <v>57.981567516282993</v>
      </c>
      <c r="AV32" s="30">
        <v>59.002210945805686</v>
      </c>
      <c r="AW32" s="30">
        <v>60.522398854747777</v>
      </c>
      <c r="AX32" s="30">
        <v>62.231405475821553</v>
      </c>
      <c r="AY32" s="30">
        <v>64.284418603678304</v>
      </c>
      <c r="AZ32" s="30">
        <v>66.490270761285089</v>
      </c>
    </row>
    <row r="33" spans="1:52" ht="12" customHeight="1" x14ac:dyDescent="0.25">
      <c r="A33" s="35" t="s">
        <v>733</v>
      </c>
      <c r="B33" s="36">
        <v>6550.0045259709977</v>
      </c>
      <c r="C33" s="36">
        <v>6610.5512866164345</v>
      </c>
      <c r="D33" s="36">
        <v>6891.0030025761607</v>
      </c>
      <c r="E33" s="36">
        <v>7410.3933083130496</v>
      </c>
      <c r="F33" s="36">
        <v>7486.4661117955684</v>
      </c>
      <c r="G33" s="36">
        <v>7709.6287974899979</v>
      </c>
      <c r="H33" s="36">
        <v>8229.9831851019444</v>
      </c>
      <c r="I33" s="36">
        <v>8566.5143947628403</v>
      </c>
      <c r="J33" s="36">
        <v>8648.3518919504331</v>
      </c>
      <c r="K33" s="36">
        <v>8645.3678292516634</v>
      </c>
      <c r="L33" s="36">
        <v>8758.1048874891167</v>
      </c>
      <c r="M33" s="36">
        <v>8917.3379817828627</v>
      </c>
      <c r="N33" s="36">
        <v>8963.0261883536659</v>
      </c>
      <c r="O33" s="36">
        <v>8959.7342057041405</v>
      </c>
      <c r="P33" s="36">
        <v>8777.3950312081051</v>
      </c>
      <c r="Q33" s="36">
        <v>8512.3981683015118</v>
      </c>
      <c r="R33" s="36">
        <v>8827.5139299722759</v>
      </c>
      <c r="S33" s="36">
        <v>8805.7336412926416</v>
      </c>
      <c r="T33" s="36">
        <v>8664.2957671087152</v>
      </c>
      <c r="U33" s="36">
        <v>8524.1657785948519</v>
      </c>
      <c r="V33" s="36">
        <v>8570.0079024576426</v>
      </c>
      <c r="W33" s="36">
        <v>8650.6017224351963</v>
      </c>
      <c r="X33" s="36">
        <v>8684.522147267231</v>
      </c>
      <c r="Y33" s="36">
        <v>8655.7143389494104</v>
      </c>
      <c r="Z33" s="36">
        <v>8766.4663026720682</v>
      </c>
      <c r="AA33" s="36">
        <v>8871.6730794138803</v>
      </c>
      <c r="AB33" s="36">
        <v>9176.8718108204721</v>
      </c>
      <c r="AC33" s="36">
        <v>9454.7678296765389</v>
      </c>
      <c r="AD33" s="36">
        <v>9559.805340571811</v>
      </c>
      <c r="AE33" s="36">
        <v>9673.6819405704518</v>
      </c>
      <c r="AF33" s="36">
        <v>9769.0012101805114</v>
      </c>
      <c r="AG33" s="36">
        <v>9847.7619841790365</v>
      </c>
      <c r="AH33" s="36">
        <v>9945.2874331780586</v>
      </c>
      <c r="AI33" s="36">
        <v>10033.520971988699</v>
      </c>
      <c r="AJ33" s="36">
        <v>10082.453831915647</v>
      </c>
      <c r="AK33" s="36">
        <v>10129.582663838275</v>
      </c>
      <c r="AL33" s="36">
        <v>10181.577100725139</v>
      </c>
      <c r="AM33" s="36">
        <v>10247.960399489051</v>
      </c>
      <c r="AN33" s="36">
        <v>10306.735436841809</v>
      </c>
      <c r="AO33" s="36">
        <v>10372.825058397269</v>
      </c>
      <c r="AP33" s="36">
        <v>10433.725905158039</v>
      </c>
      <c r="AQ33" s="36">
        <v>10513.514680157461</v>
      </c>
      <c r="AR33" s="36">
        <v>10576.97085227702</v>
      </c>
      <c r="AS33" s="36">
        <v>10621.230559109794</v>
      </c>
      <c r="AT33" s="36">
        <v>10666.615772408944</v>
      </c>
      <c r="AU33" s="36">
        <v>10724.456973621858</v>
      </c>
      <c r="AV33" s="36">
        <v>10782.949427879072</v>
      </c>
      <c r="AW33" s="36">
        <v>10830.524259115697</v>
      </c>
      <c r="AX33" s="36">
        <v>10868.526327979993</v>
      </c>
      <c r="AY33" s="36">
        <v>10896.247619903204</v>
      </c>
      <c r="AZ33" s="36">
        <v>10923.061271977236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C86AA-3229-4476-8711-AD6CFE056A9E}">
  <sheetPr>
    <tabColor theme="9" tint="0.39997558519241921"/>
    <pageSetUpPr fitToPage="1"/>
  </sheetPr>
  <dimension ref="A1:AZ33"/>
  <sheetViews>
    <sheetView showGridLines="0" zoomScaleNormal="100" workbookViewId="0">
      <pane xSplit="1" ySplit="1" topLeftCell="B2" activePane="bottomRight" state="frozen"/>
      <selection pane="topRight" activeCell="B2" sqref="B2"/>
      <selection pane="bottomLeft" activeCell="B2" sqref="B2"/>
      <selection pane="bottomRight" sqref="A1:A1048576"/>
    </sheetView>
  </sheetViews>
  <sheetFormatPr defaultColWidth="9.140625" defaultRowHeight="12" customHeight="1" x14ac:dyDescent="0.25"/>
  <cols>
    <col min="1" max="1" width="40.7109375" style="24" customWidth="1"/>
    <col min="2" max="2" width="10.7109375" style="40" hidden="1" customWidth="1"/>
    <col min="3" max="19" width="10.7109375" style="24" hidden="1" customWidth="1"/>
    <col min="20" max="52" width="10.7109375" style="24" customWidth="1"/>
    <col min="53" max="16384" width="9.140625" style="24"/>
  </cols>
  <sheetData>
    <row r="1" spans="1:52" ht="12.95" customHeight="1" x14ac:dyDescent="0.25">
      <c r="A1" s="22" t="s">
        <v>768</v>
      </c>
      <c r="B1" s="23">
        <v>2000</v>
      </c>
      <c r="C1" s="23">
        <v>2001</v>
      </c>
      <c r="D1" s="23">
        <v>2002</v>
      </c>
      <c r="E1" s="23">
        <v>2003</v>
      </c>
      <c r="F1" s="23">
        <v>2004</v>
      </c>
      <c r="G1" s="23">
        <v>2005</v>
      </c>
      <c r="H1" s="23">
        <v>2006</v>
      </c>
      <c r="I1" s="23">
        <v>2007</v>
      </c>
      <c r="J1" s="23">
        <v>2008</v>
      </c>
      <c r="K1" s="23">
        <v>2009</v>
      </c>
      <c r="L1" s="23">
        <v>2010</v>
      </c>
      <c r="M1" s="23">
        <v>2011</v>
      </c>
      <c r="N1" s="23">
        <v>2012</v>
      </c>
      <c r="O1" s="23">
        <v>2013</v>
      </c>
      <c r="P1" s="23">
        <v>2014</v>
      </c>
      <c r="Q1" s="23">
        <v>2015</v>
      </c>
      <c r="R1" s="23">
        <v>2016</v>
      </c>
      <c r="S1" s="23">
        <v>2017</v>
      </c>
      <c r="T1" s="23">
        <v>2018</v>
      </c>
      <c r="U1" s="23">
        <v>2019</v>
      </c>
      <c r="V1" s="23">
        <v>2020</v>
      </c>
      <c r="W1" s="23">
        <v>2021</v>
      </c>
      <c r="X1" s="23">
        <v>2022</v>
      </c>
      <c r="Y1" s="23">
        <v>2023</v>
      </c>
      <c r="Z1" s="23">
        <v>2024</v>
      </c>
      <c r="AA1" s="23">
        <v>2025</v>
      </c>
      <c r="AB1" s="23">
        <v>2026</v>
      </c>
      <c r="AC1" s="23">
        <v>2027</v>
      </c>
      <c r="AD1" s="23">
        <v>2028</v>
      </c>
      <c r="AE1" s="23">
        <v>2029</v>
      </c>
      <c r="AF1" s="23">
        <v>2030</v>
      </c>
      <c r="AG1" s="23">
        <v>2031</v>
      </c>
      <c r="AH1" s="23">
        <v>2032</v>
      </c>
      <c r="AI1" s="23">
        <v>2033</v>
      </c>
      <c r="AJ1" s="23">
        <v>2034</v>
      </c>
      <c r="AK1" s="23">
        <v>2035</v>
      </c>
      <c r="AL1" s="23">
        <v>2036</v>
      </c>
      <c r="AM1" s="23">
        <v>2037</v>
      </c>
      <c r="AN1" s="23">
        <v>2038</v>
      </c>
      <c r="AO1" s="23">
        <v>2039</v>
      </c>
      <c r="AP1" s="23">
        <v>2040</v>
      </c>
      <c r="AQ1" s="23">
        <v>2041</v>
      </c>
      <c r="AR1" s="23">
        <v>2042</v>
      </c>
      <c r="AS1" s="23">
        <v>2043</v>
      </c>
      <c r="AT1" s="23">
        <v>2044</v>
      </c>
      <c r="AU1" s="23">
        <v>2045</v>
      </c>
      <c r="AV1" s="23">
        <v>2046</v>
      </c>
      <c r="AW1" s="23">
        <v>2047</v>
      </c>
      <c r="AX1" s="23">
        <v>2048</v>
      </c>
      <c r="AY1" s="23">
        <v>2049</v>
      </c>
      <c r="AZ1" s="23">
        <v>2050</v>
      </c>
    </row>
    <row r="2" spans="1:52" ht="12" customHeight="1" x14ac:dyDescent="0.25">
      <c r="A2"/>
      <c r="B2" s="24"/>
    </row>
    <row r="3" spans="1:52" ht="12.95" customHeight="1" x14ac:dyDescent="0.25">
      <c r="A3" s="25" t="s">
        <v>760</v>
      </c>
      <c r="B3" s="26">
        <v>15430.630236517631</v>
      </c>
      <c r="C3" s="26">
        <v>15889.377457599097</v>
      </c>
      <c r="D3" s="26">
        <v>13725.002327636732</v>
      </c>
      <c r="E3" s="26">
        <v>13423.883885786156</v>
      </c>
      <c r="F3" s="26">
        <v>14195.93758776992</v>
      </c>
      <c r="G3" s="26">
        <v>14445.684338930043</v>
      </c>
      <c r="H3" s="26">
        <v>13272.68185756704</v>
      </c>
      <c r="I3" s="26">
        <v>12733.501985911425</v>
      </c>
      <c r="J3" s="26">
        <v>15380.139826558108</v>
      </c>
      <c r="K3" s="26">
        <v>13222.329226567812</v>
      </c>
      <c r="L3" s="26">
        <v>13925.934747709118</v>
      </c>
      <c r="M3" s="26">
        <v>13467.149183506172</v>
      </c>
      <c r="N3" s="26">
        <v>13624.887918770266</v>
      </c>
      <c r="O3" s="26">
        <v>13982.290366618057</v>
      </c>
      <c r="P3" s="26">
        <v>12403.952007285536</v>
      </c>
      <c r="Q3" s="26">
        <v>12626.148678425525</v>
      </c>
      <c r="R3" s="26">
        <v>13091.225848374184</v>
      </c>
      <c r="S3" s="26">
        <v>12800.39563112511</v>
      </c>
      <c r="T3" s="26">
        <v>12564.653178488057</v>
      </c>
      <c r="U3" s="26">
        <v>12253.798645656485</v>
      </c>
      <c r="V3" s="26">
        <v>12052.785710758821</v>
      </c>
      <c r="W3" s="26">
        <v>12031.458509363096</v>
      </c>
      <c r="X3" s="26">
        <v>12003.941611804992</v>
      </c>
      <c r="Y3" s="26">
        <v>11946.418733952323</v>
      </c>
      <c r="Z3" s="26">
        <v>11821.86867540284</v>
      </c>
      <c r="AA3" s="26">
        <v>11828.100227811461</v>
      </c>
      <c r="AB3" s="26">
        <v>11881.910897945862</v>
      </c>
      <c r="AC3" s="26">
        <v>11951.665989036292</v>
      </c>
      <c r="AD3" s="26">
        <v>12078.195728027766</v>
      </c>
      <c r="AE3" s="26">
        <v>12220.502957993627</v>
      </c>
      <c r="AF3" s="26">
        <v>12432.411329065057</v>
      </c>
      <c r="AG3" s="26">
        <v>12699.034968123247</v>
      </c>
      <c r="AH3" s="26">
        <v>12841.08700069927</v>
      </c>
      <c r="AI3" s="26">
        <v>12985.320483792953</v>
      </c>
      <c r="AJ3" s="26">
        <v>13108.921463396982</v>
      </c>
      <c r="AK3" s="26">
        <v>13178.135776244082</v>
      </c>
      <c r="AL3" s="26">
        <v>13225.617764363418</v>
      </c>
      <c r="AM3" s="26">
        <v>13347.709613734</v>
      </c>
      <c r="AN3" s="26">
        <v>13446.015654906914</v>
      </c>
      <c r="AO3" s="26">
        <v>13508.520055305544</v>
      </c>
      <c r="AP3" s="26">
        <v>13559.430800389458</v>
      </c>
      <c r="AQ3" s="26">
        <v>13647.132247459325</v>
      </c>
      <c r="AR3" s="26">
        <v>13706.141329649505</v>
      </c>
      <c r="AS3" s="26">
        <v>13738.813468643129</v>
      </c>
      <c r="AT3" s="26">
        <v>13788.861123064973</v>
      </c>
      <c r="AU3" s="26">
        <v>13878.459906728629</v>
      </c>
      <c r="AV3" s="26">
        <v>13931.361466066621</v>
      </c>
      <c r="AW3" s="26">
        <v>13975.268197965735</v>
      </c>
      <c r="AX3" s="26">
        <v>14073.209541180226</v>
      </c>
      <c r="AY3" s="26">
        <v>14131.58670980326</v>
      </c>
      <c r="AZ3" s="26">
        <v>14162.470074291006</v>
      </c>
    </row>
    <row r="4" spans="1:52" ht="12.95" customHeight="1" x14ac:dyDescent="0.25">
      <c r="A4" s="27" t="s">
        <v>746</v>
      </c>
      <c r="B4" s="28">
        <v>12102.756338101919</v>
      </c>
      <c r="C4" s="28">
        <v>12326.49860235752</v>
      </c>
      <c r="D4" s="28">
        <v>10183.542306113468</v>
      </c>
      <c r="E4" s="28">
        <v>9732.6812123714844</v>
      </c>
      <c r="F4" s="28">
        <v>10393.815385706708</v>
      </c>
      <c r="G4" s="28">
        <v>10556.512750560585</v>
      </c>
      <c r="H4" s="28">
        <v>9296.2180376292581</v>
      </c>
      <c r="I4" s="28">
        <v>8667.630114748672</v>
      </c>
      <c r="J4" s="28">
        <v>11267.264141393955</v>
      </c>
      <c r="K4" s="28">
        <v>9106.8869281451553</v>
      </c>
      <c r="L4" s="28">
        <v>9782.1420451393351</v>
      </c>
      <c r="M4" s="28">
        <v>9220.3320986234685</v>
      </c>
      <c r="N4" s="28">
        <v>9323.8182231102001</v>
      </c>
      <c r="O4" s="28">
        <v>9613.33158549363</v>
      </c>
      <c r="P4" s="28">
        <v>7918.6045707872545</v>
      </c>
      <c r="Q4" s="28">
        <v>8037.9215018110817</v>
      </c>
      <c r="R4" s="28">
        <v>8303.7139819262757</v>
      </c>
      <c r="S4" s="28">
        <v>8052.7980079862509</v>
      </c>
      <c r="T4" s="28">
        <v>7849.4071457588971</v>
      </c>
      <c r="U4" s="28">
        <v>7583.4984490483312</v>
      </c>
      <c r="V4" s="28">
        <v>7386.9822399801997</v>
      </c>
      <c r="W4" s="28">
        <v>7317.5149291781818</v>
      </c>
      <c r="X4" s="28">
        <v>7244.8931897157245</v>
      </c>
      <c r="Y4" s="28">
        <v>7151.7228029926819</v>
      </c>
      <c r="Z4" s="28">
        <v>6991.4505363364469</v>
      </c>
      <c r="AA4" s="28">
        <v>6965.2281944545066</v>
      </c>
      <c r="AB4" s="28">
        <v>6958.99037705925</v>
      </c>
      <c r="AC4" s="28">
        <v>6952.7020483098604</v>
      </c>
      <c r="AD4" s="28">
        <v>7001.1771314842481</v>
      </c>
      <c r="AE4" s="28">
        <v>7071.6528578295456</v>
      </c>
      <c r="AF4" s="28">
        <v>7206.8160343882855</v>
      </c>
      <c r="AG4" s="28">
        <v>7415.3977016213448</v>
      </c>
      <c r="AH4" s="28">
        <v>7485.6462151866253</v>
      </c>
      <c r="AI4" s="28">
        <v>7557.8749645015487</v>
      </c>
      <c r="AJ4" s="28">
        <v>7618.2803973475102</v>
      </c>
      <c r="AK4" s="28">
        <v>7631.7040525322</v>
      </c>
      <c r="AL4" s="28">
        <v>7626.5963000243091</v>
      </c>
      <c r="AM4" s="28">
        <v>7675.6914173494624</v>
      </c>
      <c r="AN4" s="28">
        <v>7719.9771910753989</v>
      </c>
      <c r="AO4" s="28">
        <v>7747.0024157029793</v>
      </c>
      <c r="AP4" s="28">
        <v>7754.7999616841635</v>
      </c>
      <c r="AQ4" s="28">
        <v>7803.1145633401693</v>
      </c>
      <c r="AR4" s="28">
        <v>7834.9469570727542</v>
      </c>
      <c r="AS4" s="28">
        <v>7852.8246241783427</v>
      </c>
      <c r="AT4" s="28">
        <v>7880.1135282884325</v>
      </c>
      <c r="AU4" s="28">
        <v>7922.6131055408196</v>
      </c>
      <c r="AV4" s="28">
        <v>7947.5416807315896</v>
      </c>
      <c r="AW4" s="28">
        <v>7965.2848201383003</v>
      </c>
      <c r="AX4" s="28">
        <v>8015.8414641722993</v>
      </c>
      <c r="AY4" s="28">
        <v>8054.2196795085965</v>
      </c>
      <c r="AZ4" s="28">
        <v>8076.621790316608</v>
      </c>
    </row>
    <row r="5" spans="1:52" ht="12" customHeight="1" x14ac:dyDescent="0.25">
      <c r="A5" s="29" t="s">
        <v>752</v>
      </c>
      <c r="B5" s="30">
        <v>44.592793451352222</v>
      </c>
      <c r="C5" s="30">
        <v>37.299299999999995</v>
      </c>
      <c r="D5" s="30">
        <v>12.499509999999995</v>
      </c>
      <c r="E5" s="30">
        <v>14.70054</v>
      </c>
      <c r="F5" s="30">
        <v>14.698769999999998</v>
      </c>
      <c r="G5" s="30">
        <v>33.4145502489352</v>
      </c>
      <c r="H5" s="30">
        <v>21.499829999999996</v>
      </c>
      <c r="I5" s="30">
        <v>15.603499999999999</v>
      </c>
      <c r="J5" s="30">
        <v>17.099309999999996</v>
      </c>
      <c r="K5" s="30">
        <v>53.50222999999999</v>
      </c>
      <c r="L5" s="30">
        <v>26.869119275662264</v>
      </c>
      <c r="M5" s="30">
        <v>27.06037254260578</v>
      </c>
      <c r="N5" s="30">
        <v>16.361108238837524</v>
      </c>
      <c r="O5" s="30">
        <v>24.434962830362807</v>
      </c>
      <c r="P5" s="30">
        <v>25.053820681862103</v>
      </c>
      <c r="Q5" s="30">
        <v>13.61352920635537</v>
      </c>
      <c r="R5" s="30">
        <v>14.280568141533934</v>
      </c>
      <c r="S5" s="30">
        <v>14.089607587718266</v>
      </c>
      <c r="T5" s="30">
        <v>14.494541456685344</v>
      </c>
      <c r="U5" s="30">
        <v>14.762344624989403</v>
      </c>
      <c r="V5" s="30">
        <v>15.017495786199593</v>
      </c>
      <c r="W5" s="30">
        <v>15.450339397005449</v>
      </c>
      <c r="X5" s="30">
        <v>15.361025006905601</v>
      </c>
      <c r="Y5" s="30">
        <v>13.882892675569646</v>
      </c>
      <c r="Z5" s="30">
        <v>12.327259267011318</v>
      </c>
      <c r="AA5" s="30">
        <v>8.8641697270220217</v>
      </c>
      <c r="AB5" s="30">
        <v>5.9517520772982611</v>
      </c>
      <c r="AC5" s="30">
        <v>5.7770425199999558</v>
      </c>
      <c r="AD5" s="30">
        <v>5.2302586128534712</v>
      </c>
      <c r="AE5" s="30">
        <v>5.4263304254873335</v>
      </c>
      <c r="AF5" s="30">
        <v>5.6098098923997375</v>
      </c>
      <c r="AG5" s="30">
        <v>5.8064892963671406</v>
      </c>
      <c r="AH5" s="30">
        <v>5.67974308763515</v>
      </c>
      <c r="AI5" s="30">
        <v>5.5204076568859897</v>
      </c>
      <c r="AJ5" s="30">
        <v>5.315338877482195</v>
      </c>
      <c r="AK5" s="30">
        <v>5.0909191906480986</v>
      </c>
      <c r="AL5" s="30">
        <v>4.8797178858306234</v>
      </c>
      <c r="AM5" s="30">
        <v>4.6028351233840556</v>
      </c>
      <c r="AN5" s="30">
        <v>4.3383783293301441</v>
      </c>
      <c r="AO5" s="30">
        <v>4.0480015967142338</v>
      </c>
      <c r="AP5" s="30">
        <v>3.578180312621499</v>
      </c>
      <c r="AQ5" s="30">
        <v>3.3717639568949833</v>
      </c>
      <c r="AR5" s="30">
        <v>3.1207838821519611</v>
      </c>
      <c r="AS5" s="30">
        <v>2.8359584567082337</v>
      </c>
      <c r="AT5" s="30">
        <v>2.621611595942527</v>
      </c>
      <c r="AU5" s="30">
        <v>2.4148214606137732</v>
      </c>
      <c r="AV5" s="30">
        <v>2.2186786569775703</v>
      </c>
      <c r="AW5" s="30">
        <v>2.0141709568504385</v>
      </c>
      <c r="AX5" s="30">
        <v>1.9035464277327609</v>
      </c>
      <c r="AY5" s="30">
        <v>1.7807636969517244</v>
      </c>
      <c r="AZ5" s="30">
        <v>1.6312828673525273</v>
      </c>
    </row>
    <row r="6" spans="1:52" ht="12" customHeight="1" x14ac:dyDescent="0.25">
      <c r="A6" s="29" t="s">
        <v>758</v>
      </c>
      <c r="B6" s="30">
        <v>0</v>
      </c>
      <c r="C6" s="30">
        <v>0</v>
      </c>
      <c r="D6" s="30">
        <v>0</v>
      </c>
      <c r="E6" s="30">
        <v>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0">
        <v>0</v>
      </c>
      <c r="R6" s="30">
        <v>0</v>
      </c>
      <c r="S6" s="30">
        <v>0</v>
      </c>
      <c r="T6" s="30">
        <v>0</v>
      </c>
      <c r="U6" s="30">
        <v>0</v>
      </c>
      <c r="V6" s="30">
        <v>0</v>
      </c>
      <c r="W6" s="30">
        <v>0</v>
      </c>
      <c r="X6" s="30">
        <v>0</v>
      </c>
      <c r="Y6" s="30">
        <v>0</v>
      </c>
      <c r="Z6" s="30">
        <v>0</v>
      </c>
      <c r="AA6" s="30">
        <v>0</v>
      </c>
      <c r="AB6" s="30">
        <v>0</v>
      </c>
      <c r="AC6" s="30">
        <v>0</v>
      </c>
      <c r="AD6" s="30">
        <v>0</v>
      </c>
      <c r="AE6" s="30">
        <v>0</v>
      </c>
      <c r="AF6" s="30">
        <v>0</v>
      </c>
      <c r="AG6" s="30">
        <v>0</v>
      </c>
      <c r="AH6" s="30">
        <v>0</v>
      </c>
      <c r="AI6" s="30">
        <v>0</v>
      </c>
      <c r="AJ6" s="30">
        <v>0</v>
      </c>
      <c r="AK6" s="30">
        <v>0</v>
      </c>
      <c r="AL6" s="30">
        <v>0</v>
      </c>
      <c r="AM6" s="30">
        <v>0</v>
      </c>
      <c r="AN6" s="30">
        <v>0</v>
      </c>
      <c r="AO6" s="30">
        <v>0</v>
      </c>
      <c r="AP6" s="30">
        <v>0</v>
      </c>
      <c r="AQ6" s="30">
        <v>0</v>
      </c>
      <c r="AR6" s="30">
        <v>0</v>
      </c>
      <c r="AS6" s="30">
        <v>0</v>
      </c>
      <c r="AT6" s="30">
        <v>0</v>
      </c>
      <c r="AU6" s="30">
        <v>0</v>
      </c>
      <c r="AV6" s="30">
        <v>0</v>
      </c>
      <c r="AW6" s="30">
        <v>0</v>
      </c>
      <c r="AX6" s="30">
        <v>0</v>
      </c>
      <c r="AY6" s="30">
        <v>0</v>
      </c>
      <c r="AZ6" s="30">
        <v>0</v>
      </c>
    </row>
    <row r="7" spans="1:52" ht="12" customHeight="1" x14ac:dyDescent="0.25">
      <c r="A7" s="29" t="s">
        <v>755</v>
      </c>
      <c r="B7" s="30">
        <v>1488.8385475991875</v>
      </c>
      <c r="C7" s="30">
        <v>1308.9088541187482</v>
      </c>
      <c r="D7" s="30">
        <v>1081.5679053018939</v>
      </c>
      <c r="E7" s="30">
        <v>663.59251534738098</v>
      </c>
      <c r="F7" s="30">
        <v>992.31654674974288</v>
      </c>
      <c r="G7" s="30">
        <v>1214.7559235397246</v>
      </c>
      <c r="H7" s="30">
        <v>1058.2874803157781</v>
      </c>
      <c r="I7" s="30">
        <v>1046.6498794025442</v>
      </c>
      <c r="J7" s="30">
        <v>962.07253222398776</v>
      </c>
      <c r="K7" s="30">
        <v>825.56345187392128</v>
      </c>
      <c r="L7" s="30">
        <v>804.87506926780679</v>
      </c>
      <c r="M7" s="30">
        <v>916.07398888444447</v>
      </c>
      <c r="N7" s="30">
        <v>853.05535329843929</v>
      </c>
      <c r="O7" s="30">
        <v>826.49277696705815</v>
      </c>
      <c r="P7" s="30">
        <v>895.51425045417329</v>
      </c>
      <c r="Q7" s="30">
        <v>894.85442822502137</v>
      </c>
      <c r="R7" s="30">
        <v>941.11943734202669</v>
      </c>
      <c r="S7" s="30">
        <v>924.57234020549242</v>
      </c>
      <c r="T7" s="30">
        <v>946.53498830302885</v>
      </c>
      <c r="U7" s="30">
        <v>974.22248112396233</v>
      </c>
      <c r="V7" s="30">
        <v>761.74243560844707</v>
      </c>
      <c r="W7" s="30">
        <v>606.14856437987237</v>
      </c>
      <c r="X7" s="30">
        <v>587.9235039349735</v>
      </c>
      <c r="Y7" s="30">
        <v>513.40747733822081</v>
      </c>
      <c r="Z7" s="30">
        <v>571.27474672725691</v>
      </c>
      <c r="AA7" s="30">
        <v>593.57037878953952</v>
      </c>
      <c r="AB7" s="30">
        <v>621.83059587530965</v>
      </c>
      <c r="AC7" s="30">
        <v>593.09085974736638</v>
      </c>
      <c r="AD7" s="30">
        <v>606.95526043202347</v>
      </c>
      <c r="AE7" s="30">
        <v>623.49750087288498</v>
      </c>
      <c r="AF7" s="30">
        <v>540.52518450482194</v>
      </c>
      <c r="AG7" s="30">
        <v>565.66928652011154</v>
      </c>
      <c r="AH7" s="30">
        <v>566.88367751264843</v>
      </c>
      <c r="AI7" s="30">
        <v>567.65482333872274</v>
      </c>
      <c r="AJ7" s="30">
        <v>566.65849485231013</v>
      </c>
      <c r="AK7" s="30">
        <v>563.78042451466683</v>
      </c>
      <c r="AL7" s="30">
        <v>562.22864044639027</v>
      </c>
      <c r="AM7" s="30">
        <v>559.25855394028258</v>
      </c>
      <c r="AN7" s="30">
        <v>556.87425723375054</v>
      </c>
      <c r="AO7" s="30">
        <v>553.42086435327997</v>
      </c>
      <c r="AP7" s="30">
        <v>545.22507854094999</v>
      </c>
      <c r="AQ7" s="30">
        <v>544.7840307540979</v>
      </c>
      <c r="AR7" s="30">
        <v>542.45206282632842</v>
      </c>
      <c r="AS7" s="30">
        <v>539.02426663627455</v>
      </c>
      <c r="AT7" s="30">
        <v>536.45348605588401</v>
      </c>
      <c r="AU7" s="30">
        <v>534.32245043658145</v>
      </c>
      <c r="AV7" s="30">
        <v>532.40405488519241</v>
      </c>
      <c r="AW7" s="30">
        <v>529.22797967292956</v>
      </c>
      <c r="AX7" s="30">
        <v>529.1084352220123</v>
      </c>
      <c r="AY7" s="30">
        <v>528.1262877062785</v>
      </c>
      <c r="AZ7" s="30">
        <v>525.23376824494744</v>
      </c>
    </row>
    <row r="8" spans="1:52" ht="12" customHeight="1" x14ac:dyDescent="0.25">
      <c r="A8" s="29" t="s">
        <v>754</v>
      </c>
      <c r="B8" s="30">
        <v>5.4481768663100096</v>
      </c>
      <c r="C8" s="30">
        <v>5.7920694918534537</v>
      </c>
      <c r="D8" s="30">
        <v>5.157943110148679</v>
      </c>
      <c r="E8" s="30">
        <v>5.1158459660071447</v>
      </c>
      <c r="F8" s="30">
        <v>5.6860247051633372</v>
      </c>
      <c r="G8" s="30">
        <v>6.1785050456254034</v>
      </c>
      <c r="H8" s="30">
        <v>5.5331212995866261</v>
      </c>
      <c r="I8" s="30">
        <v>5.1957547361711702</v>
      </c>
      <c r="J8" s="30">
        <v>7.1796068156474071</v>
      </c>
      <c r="K8" s="30">
        <v>6.0823504159310069</v>
      </c>
      <c r="L8" s="30">
        <v>6.7425626179845892</v>
      </c>
      <c r="M8" s="30">
        <v>6.4456225080525247</v>
      </c>
      <c r="N8" s="30">
        <v>6.7361662548984311</v>
      </c>
      <c r="O8" s="30">
        <v>7.3181661969096696</v>
      </c>
      <c r="P8" s="30">
        <v>6.5365215160710664</v>
      </c>
      <c r="Q8" s="30">
        <v>7.1190301537775049</v>
      </c>
      <c r="R8" s="30">
        <v>7.301213215661793</v>
      </c>
      <c r="S8" s="30">
        <v>6.9005091773201768</v>
      </c>
      <c r="T8" s="30">
        <v>6.7323916911023884</v>
      </c>
      <c r="U8" s="30">
        <v>6.6633662212496052</v>
      </c>
      <c r="V8" s="30">
        <v>6.594578031183767</v>
      </c>
      <c r="W8" s="30">
        <v>6.5256338964379967</v>
      </c>
      <c r="X8" s="30">
        <v>6.6783976571104651</v>
      </c>
      <c r="Y8" s="30">
        <v>6.9013266132283011</v>
      </c>
      <c r="Z8" s="30">
        <v>7.308177526699815</v>
      </c>
      <c r="AA8" s="30">
        <v>7.3345518645929619</v>
      </c>
      <c r="AB8" s="30">
        <v>7.4864200307898905</v>
      </c>
      <c r="AC8" s="30">
        <v>7.7936465648447975</v>
      </c>
      <c r="AD8" s="30">
        <v>7.9906179551238949</v>
      </c>
      <c r="AE8" s="30">
        <v>8.1196977548222797</v>
      </c>
      <c r="AF8" s="30">
        <v>8.1372132766973415</v>
      </c>
      <c r="AG8" s="30">
        <v>8.3625265408124267</v>
      </c>
      <c r="AH8" s="30">
        <v>8.6288924325060226</v>
      </c>
      <c r="AI8" s="30">
        <v>8.9661331665362507</v>
      </c>
      <c r="AJ8" s="30">
        <v>9.4666408232271628</v>
      </c>
      <c r="AK8" s="30">
        <v>10.318797386583114</v>
      </c>
      <c r="AL8" s="30">
        <v>11.170918184580882</v>
      </c>
      <c r="AM8" s="30">
        <v>11.762761623609405</v>
      </c>
      <c r="AN8" s="30">
        <v>12.362766623180347</v>
      </c>
      <c r="AO8" s="30">
        <v>12.977327122553652</v>
      </c>
      <c r="AP8" s="30">
        <v>13.861669846003899</v>
      </c>
      <c r="AQ8" s="30">
        <v>14.338287474000273</v>
      </c>
      <c r="AR8" s="30">
        <v>14.908631417305417</v>
      </c>
      <c r="AS8" s="30">
        <v>15.584964612768443</v>
      </c>
      <c r="AT8" s="30">
        <v>16.174099105568228</v>
      </c>
      <c r="AU8" s="30">
        <v>16.77679499420498</v>
      </c>
      <c r="AV8" s="30">
        <v>17.421388966084784</v>
      </c>
      <c r="AW8" s="30">
        <v>18.10217856034188</v>
      </c>
      <c r="AX8" s="30">
        <v>18.589403839785703</v>
      </c>
      <c r="AY8" s="30">
        <v>19.156285726454712</v>
      </c>
      <c r="AZ8" s="30">
        <v>19.829800324498937</v>
      </c>
    </row>
    <row r="9" spans="1:52" ht="12" customHeight="1" x14ac:dyDescent="0.25">
      <c r="A9" s="29" t="s">
        <v>753</v>
      </c>
      <c r="B9" s="30">
        <v>6840.6696644358881</v>
      </c>
      <c r="C9" s="30">
        <v>6908.5449089700624</v>
      </c>
      <c r="D9" s="30">
        <v>5875.1043313910523</v>
      </c>
      <c r="E9" s="30">
        <v>6194.8773080307401</v>
      </c>
      <c r="F9" s="30">
        <v>6644.1326901122802</v>
      </c>
      <c r="G9" s="30">
        <v>6436.3047094603389</v>
      </c>
      <c r="H9" s="30">
        <v>5619.7540334969153</v>
      </c>
      <c r="I9" s="30">
        <v>5171.4592612056504</v>
      </c>
      <c r="J9" s="30">
        <v>7788.9797918416853</v>
      </c>
      <c r="K9" s="30">
        <v>6106.8326404695026</v>
      </c>
      <c r="L9" s="30">
        <v>6735.8200553666047</v>
      </c>
      <c r="M9" s="30">
        <v>6359.6012990253039</v>
      </c>
      <c r="N9" s="30">
        <v>6483.9991591515991</v>
      </c>
      <c r="O9" s="30">
        <v>6789.3374586833743</v>
      </c>
      <c r="P9" s="30">
        <v>5332.8388165089518</v>
      </c>
      <c r="Q9" s="30">
        <v>5466.009534026407</v>
      </c>
      <c r="R9" s="30">
        <v>5593.9213122553447</v>
      </c>
      <c r="S9" s="30">
        <v>5328.2333975714218</v>
      </c>
      <c r="T9" s="30">
        <v>5182.9656506996662</v>
      </c>
      <c r="U9" s="30">
        <v>4846.8524541782081</v>
      </c>
      <c r="V9" s="30">
        <v>4897.8640712514525</v>
      </c>
      <c r="W9" s="30">
        <v>5091.7002789763046</v>
      </c>
      <c r="X9" s="30">
        <v>5139.8884178680446</v>
      </c>
      <c r="Y9" s="30">
        <v>5161.5794050405329</v>
      </c>
      <c r="Z9" s="30">
        <v>4827.2561848838031</v>
      </c>
      <c r="AA9" s="30">
        <v>4838.2175664777124</v>
      </c>
      <c r="AB9" s="30">
        <v>4758.0739901997149</v>
      </c>
      <c r="AC9" s="30">
        <v>4673.1006553708858</v>
      </c>
      <c r="AD9" s="30">
        <v>4667.485939479956</v>
      </c>
      <c r="AE9" s="30">
        <v>4675.6916751176359</v>
      </c>
      <c r="AF9" s="30">
        <v>4878.1865497043109</v>
      </c>
      <c r="AG9" s="30">
        <v>5043.397490446042</v>
      </c>
      <c r="AH9" s="30">
        <v>5081.3255652484104</v>
      </c>
      <c r="AI9" s="30">
        <v>5123.9030944451752</v>
      </c>
      <c r="AJ9" s="30">
        <v>5150.1419928011601</v>
      </c>
      <c r="AK9" s="30">
        <v>5110.6350330551086</v>
      </c>
      <c r="AL9" s="30">
        <v>5053.8739270776668</v>
      </c>
      <c r="AM9" s="30">
        <v>5056.8090092118082</v>
      </c>
      <c r="AN9" s="30">
        <v>5066.2402623582975</v>
      </c>
      <c r="AO9" s="30">
        <v>5067.1271545576274</v>
      </c>
      <c r="AP9" s="30">
        <v>5052.8660529313102</v>
      </c>
      <c r="AQ9" s="30">
        <v>5073.0969823166461</v>
      </c>
      <c r="AR9" s="30">
        <v>5083.4990985956692</v>
      </c>
      <c r="AS9" s="30">
        <v>5086.4971551151002</v>
      </c>
      <c r="AT9" s="30">
        <v>5094.0397495692951</v>
      </c>
      <c r="AU9" s="30">
        <v>5098.1556525675887</v>
      </c>
      <c r="AV9" s="30">
        <v>5103.5348454990335</v>
      </c>
      <c r="AW9" s="30">
        <v>5098.0665206224448</v>
      </c>
      <c r="AX9" s="30">
        <v>5111.6854081282954</v>
      </c>
      <c r="AY9" s="30">
        <v>5122.6838787961724</v>
      </c>
      <c r="AZ9" s="30">
        <v>5121.7044204405875</v>
      </c>
    </row>
    <row r="10" spans="1:52" ht="12" customHeight="1" x14ac:dyDescent="0.25">
      <c r="A10" s="29" t="s">
        <v>757</v>
      </c>
      <c r="B10" s="30">
        <v>60.380234507239777</v>
      </c>
      <c r="C10" s="30">
        <v>44.498539999999991</v>
      </c>
      <c r="D10" s="30">
        <v>52.997319999999974</v>
      </c>
      <c r="E10" s="30">
        <v>60.752840000000006</v>
      </c>
      <c r="F10" s="30">
        <v>60.797199999999997</v>
      </c>
      <c r="G10" s="30">
        <v>60.810657278159731</v>
      </c>
      <c r="H10" s="30">
        <v>48.884740000000008</v>
      </c>
      <c r="I10" s="30">
        <v>48.886329999999994</v>
      </c>
      <c r="J10" s="30">
        <v>29.593699999999998</v>
      </c>
      <c r="K10" s="30">
        <v>34.829469999999993</v>
      </c>
      <c r="L10" s="30">
        <v>46.263797143783364</v>
      </c>
      <c r="M10" s="30">
        <v>32.100959577236125</v>
      </c>
      <c r="N10" s="30">
        <v>30.620170075602768</v>
      </c>
      <c r="O10" s="30">
        <v>59.735290277090684</v>
      </c>
      <c r="P10" s="30">
        <v>54.218013942089499</v>
      </c>
      <c r="Q10" s="30">
        <v>49.894882437186418</v>
      </c>
      <c r="R10" s="30">
        <v>52.416756848520066</v>
      </c>
      <c r="S10" s="30">
        <v>52.831884871718515</v>
      </c>
      <c r="T10" s="30">
        <v>50.239209753663602</v>
      </c>
      <c r="U10" s="30">
        <v>43.087227164065148</v>
      </c>
      <c r="V10" s="30">
        <v>42.076446788574678</v>
      </c>
      <c r="W10" s="30">
        <v>43.023357358771847</v>
      </c>
      <c r="X10" s="30">
        <v>43.644044232644802</v>
      </c>
      <c r="Y10" s="30">
        <v>43.911147592005364</v>
      </c>
      <c r="Z10" s="30">
        <v>48.739727615816605</v>
      </c>
      <c r="AA10" s="30">
        <v>50.688539634449306</v>
      </c>
      <c r="AB10" s="30">
        <v>51.104989100876182</v>
      </c>
      <c r="AC10" s="30">
        <v>51.99265674814486</v>
      </c>
      <c r="AD10" s="30">
        <v>53.927684559028371</v>
      </c>
      <c r="AE10" s="30">
        <v>39.665596493568252</v>
      </c>
      <c r="AF10" s="30">
        <v>37.482199786569254</v>
      </c>
      <c r="AG10" s="30">
        <v>40.296315141309847</v>
      </c>
      <c r="AH10" s="30">
        <v>40.943408554496301</v>
      </c>
      <c r="AI10" s="30">
        <v>41.626930480045111</v>
      </c>
      <c r="AJ10" s="30">
        <v>42.802525905781188</v>
      </c>
      <c r="AK10" s="30">
        <v>45.290874359087439</v>
      </c>
      <c r="AL10" s="30">
        <v>47.748626949306605</v>
      </c>
      <c r="AM10" s="30">
        <v>48.527969845936902</v>
      </c>
      <c r="AN10" s="30">
        <v>49.242610157553486</v>
      </c>
      <c r="AO10" s="30">
        <v>49.777539053161235</v>
      </c>
      <c r="AP10" s="30">
        <v>50.042458585596385</v>
      </c>
      <c r="AQ10" s="30">
        <v>50.197420733032772</v>
      </c>
      <c r="AR10" s="30">
        <v>50.242371751759777</v>
      </c>
      <c r="AS10" s="30">
        <v>50.214498123861127</v>
      </c>
      <c r="AT10" s="30">
        <v>50.248286331271842</v>
      </c>
      <c r="AU10" s="30">
        <v>50.244214221680046</v>
      </c>
      <c r="AV10" s="30">
        <v>50.260075546512155</v>
      </c>
      <c r="AW10" s="30">
        <v>50.146470447034339</v>
      </c>
      <c r="AX10" s="30">
        <v>50.217692389682334</v>
      </c>
      <c r="AY10" s="30">
        <v>50.226195995009725</v>
      </c>
      <c r="AZ10" s="30">
        <v>50.10539283201134</v>
      </c>
    </row>
    <row r="11" spans="1:52" ht="12" customHeight="1" x14ac:dyDescent="0.25">
      <c r="A11" s="29" t="s">
        <v>762</v>
      </c>
      <c r="B11" s="30">
        <v>0.78819145887074205</v>
      </c>
      <c r="C11" s="30">
        <v>0.79999999999999971</v>
      </c>
      <c r="D11" s="30">
        <v>0.79999999999999982</v>
      </c>
      <c r="E11" s="30">
        <v>0.79999999999999971</v>
      </c>
      <c r="F11" s="30">
        <v>0.8</v>
      </c>
      <c r="G11" s="30">
        <v>0.78819145887074016</v>
      </c>
      <c r="H11" s="30">
        <v>0.79999999999999971</v>
      </c>
      <c r="I11" s="30">
        <v>0.79999999999999982</v>
      </c>
      <c r="J11" s="30">
        <v>0.8</v>
      </c>
      <c r="K11" s="30">
        <v>0.79999999999999971</v>
      </c>
      <c r="L11" s="30">
        <v>0.78819145887073983</v>
      </c>
      <c r="M11" s="30">
        <v>0.78819145887073994</v>
      </c>
      <c r="N11" s="30">
        <v>0.78819145887073794</v>
      </c>
      <c r="O11" s="30">
        <v>0.78819145887073871</v>
      </c>
      <c r="P11" s="30">
        <v>0.78819145887073983</v>
      </c>
      <c r="Q11" s="30">
        <v>0.78819145887073994</v>
      </c>
      <c r="R11" s="30">
        <v>0.80039137770561197</v>
      </c>
      <c r="S11" s="30">
        <v>0.78330977234845267</v>
      </c>
      <c r="T11" s="30">
        <v>0.65383590069438147</v>
      </c>
      <c r="U11" s="30">
        <v>0.59676756584112201</v>
      </c>
      <c r="V11" s="30">
        <v>0.55818655536471196</v>
      </c>
      <c r="W11" s="30">
        <v>0.54733346721549758</v>
      </c>
      <c r="X11" s="30">
        <v>0.50080907529792817</v>
      </c>
      <c r="Y11" s="30">
        <v>0.45946302557961727</v>
      </c>
      <c r="Z11" s="30">
        <v>0.4365650726029689</v>
      </c>
      <c r="AA11" s="30">
        <v>0.42192955110377722</v>
      </c>
      <c r="AB11" s="30">
        <v>0.41776699716602284</v>
      </c>
      <c r="AC11" s="30">
        <v>0.44008543182978177</v>
      </c>
      <c r="AD11" s="30">
        <v>0.4579722495516298</v>
      </c>
      <c r="AE11" s="30">
        <v>0.48246981536848399</v>
      </c>
      <c r="AF11" s="30">
        <v>0.47065579603062407</v>
      </c>
      <c r="AG11" s="30">
        <v>0.51171147389007365</v>
      </c>
      <c r="AH11" s="30">
        <v>0.54161856958206067</v>
      </c>
      <c r="AI11" s="30">
        <v>0.57386445082805937</v>
      </c>
      <c r="AJ11" s="30">
        <v>0.63745790399530022</v>
      </c>
      <c r="AK11" s="30">
        <v>0.7307530527538616</v>
      </c>
      <c r="AL11" s="30">
        <v>0.81969501738180084</v>
      </c>
      <c r="AM11" s="30">
        <v>0.88383651939409158</v>
      </c>
      <c r="AN11" s="30">
        <v>0.94405452700814951</v>
      </c>
      <c r="AO11" s="30">
        <v>1.0026735734957779</v>
      </c>
      <c r="AP11" s="30">
        <v>1.082063368483523</v>
      </c>
      <c r="AQ11" s="30">
        <v>1.1167998031889788</v>
      </c>
      <c r="AR11" s="30">
        <v>1.1528396159417957</v>
      </c>
      <c r="AS11" s="30">
        <v>1.1919472768955006</v>
      </c>
      <c r="AT11" s="30">
        <v>1.2248395181951368</v>
      </c>
      <c r="AU11" s="30">
        <v>1.2463360382870947</v>
      </c>
      <c r="AV11" s="30">
        <v>1.2611818370719099</v>
      </c>
      <c r="AW11" s="30">
        <v>1.2742777069320621</v>
      </c>
      <c r="AX11" s="30">
        <v>1.2894447757715757</v>
      </c>
      <c r="AY11" s="30">
        <v>1.3018809432036789</v>
      </c>
      <c r="AZ11" s="30">
        <v>1.3122775294628308</v>
      </c>
    </row>
    <row r="12" spans="1:52" ht="12" customHeight="1" x14ac:dyDescent="0.25">
      <c r="A12" s="29" t="s">
        <v>756</v>
      </c>
      <c r="B12" s="30">
        <v>1261.8953754961749</v>
      </c>
      <c r="C12" s="30">
        <v>1200.8418578620353</v>
      </c>
      <c r="D12" s="30">
        <v>693.26896180223321</v>
      </c>
      <c r="E12" s="30">
        <v>609.30553360002534</v>
      </c>
      <c r="F12" s="30">
        <v>333.19006290482213</v>
      </c>
      <c r="G12" s="30">
        <v>336.71561938778382</v>
      </c>
      <c r="H12" s="30">
        <v>335.04943058048769</v>
      </c>
      <c r="I12" s="30">
        <v>340.24204652128515</v>
      </c>
      <c r="J12" s="30">
        <v>341.64859651806813</v>
      </c>
      <c r="K12" s="30">
        <v>339.26415247978395</v>
      </c>
      <c r="L12" s="30">
        <v>338.67242034898129</v>
      </c>
      <c r="M12" s="30">
        <v>330.03559472353885</v>
      </c>
      <c r="N12" s="30">
        <v>352.70567016789431</v>
      </c>
      <c r="O12" s="30">
        <v>341.29171155298491</v>
      </c>
      <c r="P12" s="30">
        <v>327.6514011640092</v>
      </c>
      <c r="Q12" s="30">
        <v>337.11727402850687</v>
      </c>
      <c r="R12" s="30">
        <v>354.23607893020522</v>
      </c>
      <c r="S12" s="30">
        <v>353.34771302318831</v>
      </c>
      <c r="T12" s="30">
        <v>376.30700312107621</v>
      </c>
      <c r="U12" s="30">
        <v>394.91750938563217</v>
      </c>
      <c r="V12" s="30">
        <v>438.39908927634684</v>
      </c>
      <c r="W12" s="30">
        <v>418.27885404446272</v>
      </c>
      <c r="X12" s="30">
        <v>365.45863829462871</v>
      </c>
      <c r="Y12" s="30">
        <v>345.88142801384288</v>
      </c>
      <c r="Z12" s="30">
        <v>335.79001207821261</v>
      </c>
      <c r="AA12" s="30">
        <v>314.1200613236993</v>
      </c>
      <c r="AB12" s="30">
        <v>333.585020070822</v>
      </c>
      <c r="AC12" s="30">
        <v>353.45563213804343</v>
      </c>
      <c r="AD12" s="30">
        <v>366.44225838262355</v>
      </c>
      <c r="AE12" s="30">
        <v>384.13992998375483</v>
      </c>
      <c r="AF12" s="30">
        <v>379.76348002313358</v>
      </c>
      <c r="AG12" s="30">
        <v>398.44436866122345</v>
      </c>
      <c r="AH12" s="30">
        <v>405.3045910991201</v>
      </c>
      <c r="AI12" s="30">
        <v>412.28623077491869</v>
      </c>
      <c r="AJ12" s="30">
        <v>417.37163650108999</v>
      </c>
      <c r="AK12" s="30">
        <v>410.39699061675708</v>
      </c>
      <c r="AL12" s="30">
        <v>399.12215772925282</v>
      </c>
      <c r="AM12" s="30">
        <v>405.15518560356583</v>
      </c>
      <c r="AN12" s="30">
        <v>410.23053133499121</v>
      </c>
      <c r="AO12" s="30">
        <v>414.77015067186397</v>
      </c>
      <c r="AP12" s="30">
        <v>420.90679916143591</v>
      </c>
      <c r="AQ12" s="30">
        <v>427.81416712101844</v>
      </c>
      <c r="AR12" s="30">
        <v>434.35700603413864</v>
      </c>
      <c r="AS12" s="30">
        <v>440.45833937138974</v>
      </c>
      <c r="AT12" s="30">
        <v>446.47047428902562</v>
      </c>
      <c r="AU12" s="30">
        <v>454.59496708808479</v>
      </c>
      <c r="AV12" s="30">
        <v>460.5003118818621</v>
      </c>
      <c r="AW12" s="30">
        <v>466.86533607985621</v>
      </c>
      <c r="AX12" s="30">
        <v>474.00225187732588</v>
      </c>
      <c r="AY12" s="30">
        <v>480.14035521002097</v>
      </c>
      <c r="AZ12" s="30">
        <v>486.07967628360171</v>
      </c>
    </row>
    <row r="13" spans="1:52" ht="12" customHeight="1" x14ac:dyDescent="0.25">
      <c r="A13" s="29" t="s">
        <v>749</v>
      </c>
      <c r="B13" s="30">
        <v>43.446593003340261</v>
      </c>
      <c r="C13" s="30">
        <v>72.926765731526629</v>
      </c>
      <c r="D13" s="30">
        <v>87.23027784275672</v>
      </c>
      <c r="E13" s="30">
        <v>101.78154614220637</v>
      </c>
      <c r="F13" s="30">
        <v>138.19583093828186</v>
      </c>
      <c r="G13" s="30">
        <v>177.55573663576573</v>
      </c>
      <c r="H13" s="30">
        <v>186.7844866832101</v>
      </c>
      <c r="I13" s="30">
        <v>196.12832180926168</v>
      </c>
      <c r="J13" s="30">
        <v>263.78692142713692</v>
      </c>
      <c r="K13" s="30">
        <v>230.3427395890499</v>
      </c>
      <c r="L13" s="30">
        <v>257.08996421852083</v>
      </c>
      <c r="M13" s="30">
        <v>249.0110040019394</v>
      </c>
      <c r="N13" s="30">
        <v>292.15868568157856</v>
      </c>
      <c r="O13" s="30">
        <v>328.95245474896683</v>
      </c>
      <c r="P13" s="30">
        <v>323.22655636357609</v>
      </c>
      <c r="Q13" s="30">
        <v>429.55095874162646</v>
      </c>
      <c r="R13" s="30">
        <v>460.62728133304574</v>
      </c>
      <c r="S13" s="30">
        <v>471.03266799629705</v>
      </c>
      <c r="T13" s="30">
        <v>491.49041645754079</v>
      </c>
      <c r="U13" s="30">
        <v>514.25060935197939</v>
      </c>
      <c r="V13" s="30">
        <v>527.14864123262976</v>
      </c>
      <c r="W13" s="30">
        <v>544.91051760107223</v>
      </c>
      <c r="X13" s="30">
        <v>562.74931872100899</v>
      </c>
      <c r="Y13" s="30">
        <v>582.80293812358593</v>
      </c>
      <c r="Z13" s="30">
        <v>647.28449114560408</v>
      </c>
      <c r="AA13" s="30">
        <v>662.1689665662476</v>
      </c>
      <c r="AB13" s="30">
        <v>695.94080631303086</v>
      </c>
      <c r="AC13" s="30">
        <v>739.06052774340128</v>
      </c>
      <c r="AD13" s="30">
        <v>758.34136319513948</v>
      </c>
      <c r="AE13" s="30">
        <v>766.90350788921319</v>
      </c>
      <c r="AF13" s="30">
        <v>752.04184759328393</v>
      </c>
      <c r="AG13" s="30">
        <v>708.96697142724554</v>
      </c>
      <c r="AH13" s="30">
        <v>720.5519886726654</v>
      </c>
      <c r="AI13" s="30">
        <v>731.89911087281348</v>
      </c>
      <c r="AJ13" s="30">
        <v>745.63352396639004</v>
      </c>
      <c r="AK13" s="30">
        <v>773.8558531322243</v>
      </c>
      <c r="AL13" s="30">
        <v>803.32264786146152</v>
      </c>
      <c r="AM13" s="30">
        <v>823.75930941422951</v>
      </c>
      <c r="AN13" s="30">
        <v>838.36302681967345</v>
      </c>
      <c r="AO13" s="30">
        <v>848.94000638476552</v>
      </c>
      <c r="AP13" s="30">
        <v>857.13527553457618</v>
      </c>
      <c r="AQ13" s="30">
        <v>865.46934038381914</v>
      </c>
      <c r="AR13" s="30">
        <v>870.88131498288931</v>
      </c>
      <c r="AS13" s="30">
        <v>873.46043350507841</v>
      </c>
      <c r="AT13" s="30">
        <v>878.6515651212369</v>
      </c>
      <c r="AU13" s="30">
        <v>890.78571828765689</v>
      </c>
      <c r="AV13" s="30">
        <v>894.23889152387699</v>
      </c>
      <c r="AW13" s="30">
        <v>898.86509150862105</v>
      </c>
      <c r="AX13" s="30">
        <v>909.73651678257488</v>
      </c>
      <c r="AY13" s="30">
        <v>915.98457632664224</v>
      </c>
      <c r="AZ13" s="30">
        <v>920.0195341453807</v>
      </c>
    </row>
    <row r="14" spans="1:52" ht="12" customHeight="1" x14ac:dyDescent="0.25">
      <c r="A14" s="29" t="s">
        <v>750</v>
      </c>
      <c r="B14" s="31">
        <v>2244.9212070101889</v>
      </c>
      <c r="C14" s="31">
        <v>2635.6861177886085</v>
      </c>
      <c r="D14" s="31">
        <v>2281.1218123390759</v>
      </c>
      <c r="E14" s="31">
        <v>1988.0954992876013</v>
      </c>
      <c r="F14" s="31">
        <v>2100.2389966693331</v>
      </c>
      <c r="G14" s="31">
        <v>2184.9822697649279</v>
      </c>
      <c r="H14" s="31">
        <v>1926.9311822032039</v>
      </c>
      <c r="I14" s="31">
        <v>1755.3698311310688</v>
      </c>
      <c r="J14" s="31">
        <v>1732.7253689274955</v>
      </c>
      <c r="K14" s="31">
        <v>1410.7928839713666</v>
      </c>
      <c r="L14" s="31">
        <v>1456.8431305716192</v>
      </c>
      <c r="M14" s="31">
        <v>1194.825762585846</v>
      </c>
      <c r="N14" s="31">
        <v>1181.5341053889508</v>
      </c>
      <c r="O14" s="31">
        <v>1124.2946594445048</v>
      </c>
      <c r="P14" s="31">
        <v>861.56076728557468</v>
      </c>
      <c r="Q14" s="31">
        <v>745.22958109423132</v>
      </c>
      <c r="R14" s="31">
        <v>782.70460590358357</v>
      </c>
      <c r="S14" s="31">
        <v>808.83346073805069</v>
      </c>
      <c r="T14" s="31">
        <v>689.60126805816572</v>
      </c>
      <c r="U14" s="31">
        <v>702.32916555653196</v>
      </c>
      <c r="V14" s="31">
        <v>613.53892958258552</v>
      </c>
      <c r="W14" s="31">
        <v>506.07743549211466</v>
      </c>
      <c r="X14" s="31">
        <v>437.56645475442508</v>
      </c>
      <c r="Y14" s="31">
        <v>398.48476005129953</v>
      </c>
      <c r="Z14" s="31">
        <v>460.83746532845737</v>
      </c>
      <c r="AA14" s="31">
        <v>409.29683582020385</v>
      </c>
      <c r="AB14" s="31">
        <v>404.81168309752553</v>
      </c>
      <c r="AC14" s="31">
        <v>449.73568681572914</v>
      </c>
      <c r="AD14" s="31">
        <v>455.93572363753981</v>
      </c>
      <c r="AE14" s="31">
        <v>488.9941083613698</v>
      </c>
      <c r="AF14" s="31">
        <v>523.96274555514606</v>
      </c>
      <c r="AG14" s="31">
        <v>560.45619447504669</v>
      </c>
      <c r="AH14" s="31">
        <v>571.69332973280962</v>
      </c>
      <c r="AI14" s="31">
        <v>580.68006785447653</v>
      </c>
      <c r="AJ14" s="31">
        <v>595.08510101213244</v>
      </c>
      <c r="AK14" s="31">
        <v>627.066196956775</v>
      </c>
      <c r="AL14" s="31">
        <v>659.77636126060975</v>
      </c>
      <c r="AM14" s="31">
        <v>681.24212265274036</v>
      </c>
      <c r="AN14" s="31">
        <v>697.55613456198921</v>
      </c>
      <c r="AO14" s="31">
        <v>711.1210626197277</v>
      </c>
      <c r="AP14" s="31">
        <v>726.57052890745126</v>
      </c>
      <c r="AQ14" s="31">
        <v>739.07087862853086</v>
      </c>
      <c r="AR14" s="31">
        <v>750.32575049923582</v>
      </c>
      <c r="AS14" s="31">
        <v>759.52269993636935</v>
      </c>
      <c r="AT14" s="31">
        <v>770.08997429028636</v>
      </c>
      <c r="AU14" s="31">
        <v>789.86421182894344</v>
      </c>
      <c r="AV14" s="31">
        <v>801.41307269285176</v>
      </c>
      <c r="AW14" s="31">
        <v>816.5270911547035</v>
      </c>
      <c r="AX14" s="31">
        <v>834.88251018197855</v>
      </c>
      <c r="AY14" s="31">
        <v>850.21630366658053</v>
      </c>
      <c r="AZ14" s="31">
        <v>866.12765548927655</v>
      </c>
    </row>
    <row r="15" spans="1:52" ht="12" customHeight="1" x14ac:dyDescent="0.25">
      <c r="A15" s="32" t="s">
        <v>751</v>
      </c>
      <c r="B15" s="33">
        <v>111.77555427336624</v>
      </c>
      <c r="C15" s="33">
        <v>111.20018839468486</v>
      </c>
      <c r="D15" s="33">
        <v>93.794244326307336</v>
      </c>
      <c r="E15" s="33">
        <v>93.659583997522844</v>
      </c>
      <c r="F15" s="33">
        <v>103.75926362708336</v>
      </c>
      <c r="G15" s="33">
        <v>105.00658774045266</v>
      </c>
      <c r="H15" s="33">
        <v>92.693733050074613</v>
      </c>
      <c r="I15" s="33">
        <v>87.295189942689888</v>
      </c>
      <c r="J15" s="33">
        <v>123.37831363993531</v>
      </c>
      <c r="K15" s="33">
        <v>98.877009345600541</v>
      </c>
      <c r="L15" s="33">
        <v>108.17773486950145</v>
      </c>
      <c r="M15" s="33">
        <v>104.38930331563091</v>
      </c>
      <c r="N15" s="33">
        <v>105.85961339352939</v>
      </c>
      <c r="O15" s="33">
        <v>110.6859133335047</v>
      </c>
      <c r="P15" s="33">
        <v>91.216231412074762</v>
      </c>
      <c r="Q15" s="33">
        <v>93.744092439099447</v>
      </c>
      <c r="R15" s="33">
        <v>96.306336578648256</v>
      </c>
      <c r="S15" s="33">
        <v>92.173117042694713</v>
      </c>
      <c r="T15" s="33">
        <v>90.387840317272278</v>
      </c>
      <c r="U15" s="33">
        <v>85.816523875871866</v>
      </c>
      <c r="V15" s="33">
        <v>84.042365867415597</v>
      </c>
      <c r="W15" s="33">
        <v>84.85261456492384</v>
      </c>
      <c r="X15" s="33">
        <v>85.122580170684287</v>
      </c>
      <c r="Y15" s="33">
        <v>84.411964518816603</v>
      </c>
      <c r="Z15" s="33">
        <v>80.195906690982682</v>
      </c>
      <c r="AA15" s="33">
        <v>80.545194699934427</v>
      </c>
      <c r="AB15" s="33">
        <v>79.787353296715708</v>
      </c>
      <c r="AC15" s="33">
        <v>78.255255229614079</v>
      </c>
      <c r="AD15" s="33">
        <v>78.410052980407102</v>
      </c>
      <c r="AE15" s="33">
        <v>78.732041115440481</v>
      </c>
      <c r="AF15" s="33">
        <v>80.636348255891647</v>
      </c>
      <c r="AG15" s="33">
        <v>83.486347639296497</v>
      </c>
      <c r="AH15" s="33">
        <v>84.093400276751538</v>
      </c>
      <c r="AI15" s="33">
        <v>84.764301461146601</v>
      </c>
      <c r="AJ15" s="33">
        <v>85.167684703941859</v>
      </c>
      <c r="AK15" s="33">
        <v>84.538210267594977</v>
      </c>
      <c r="AL15" s="33">
        <v>83.653607611829344</v>
      </c>
      <c r="AM15" s="33">
        <v>83.689833414511469</v>
      </c>
      <c r="AN15" s="33">
        <v>83.825169129623362</v>
      </c>
      <c r="AO15" s="33">
        <v>83.817635769789561</v>
      </c>
      <c r="AP15" s="33">
        <v>83.531854495735644</v>
      </c>
      <c r="AQ15" s="33">
        <v>83.854892168939074</v>
      </c>
      <c r="AR15" s="33">
        <v>84.007097467333594</v>
      </c>
      <c r="AS15" s="33">
        <v>84.034361143896888</v>
      </c>
      <c r="AT15" s="33">
        <v>84.139442411726719</v>
      </c>
      <c r="AU15" s="33">
        <v>84.207938617178911</v>
      </c>
      <c r="AV15" s="33">
        <v>84.289179242126878</v>
      </c>
      <c r="AW15" s="33">
        <v>84.195703428586171</v>
      </c>
      <c r="AX15" s="33">
        <v>84.426254547140417</v>
      </c>
      <c r="AY15" s="33">
        <v>84.603151441281952</v>
      </c>
      <c r="AZ15" s="33">
        <v>84.57798215948803</v>
      </c>
    </row>
    <row r="16" spans="1:52" ht="12.95" customHeight="1" x14ac:dyDescent="0.25">
      <c r="A16" s="27" t="s">
        <v>763</v>
      </c>
      <c r="B16" s="28">
        <v>232.44719115941513</v>
      </c>
      <c r="C16" s="28">
        <v>247.56484221933485</v>
      </c>
      <c r="D16" s="28">
        <v>263.83032024316515</v>
      </c>
      <c r="E16" s="28">
        <v>277.84934188671451</v>
      </c>
      <c r="F16" s="28">
        <v>294.13657235942622</v>
      </c>
      <c r="G16" s="28">
        <v>302.61843628077196</v>
      </c>
      <c r="H16" s="28">
        <v>319.53721533516057</v>
      </c>
      <c r="I16" s="28">
        <v>334.87203605554902</v>
      </c>
      <c r="J16" s="28">
        <v>335.78758510455253</v>
      </c>
      <c r="K16" s="28">
        <v>345.21488319298908</v>
      </c>
      <c r="L16" s="28">
        <v>341.09089334446298</v>
      </c>
      <c r="M16" s="28">
        <v>345.05763436604769</v>
      </c>
      <c r="N16" s="28">
        <v>343.62706569558992</v>
      </c>
      <c r="O16" s="28">
        <v>344.29335399943267</v>
      </c>
      <c r="P16" s="28">
        <v>348.85290001946066</v>
      </c>
      <c r="Q16" s="28">
        <v>348.38018783129229</v>
      </c>
      <c r="R16" s="28">
        <v>368.99904884951275</v>
      </c>
      <c r="S16" s="28">
        <v>376.15677943161415</v>
      </c>
      <c r="T16" s="28">
        <v>387.32961650784665</v>
      </c>
      <c r="U16" s="28">
        <v>394.95592053541043</v>
      </c>
      <c r="V16" s="28">
        <v>404.84612348141724</v>
      </c>
      <c r="W16" s="28">
        <v>413.63521139947397</v>
      </c>
      <c r="X16" s="28">
        <v>423.1327905914888</v>
      </c>
      <c r="Y16" s="28">
        <v>431.75903811147003</v>
      </c>
      <c r="Z16" s="28">
        <v>442.74544457942761</v>
      </c>
      <c r="AA16" s="28">
        <v>458.22608510648422</v>
      </c>
      <c r="AB16" s="28">
        <v>470.54482527232892</v>
      </c>
      <c r="AC16" s="28">
        <v>484.80017367358477</v>
      </c>
      <c r="AD16" s="28">
        <v>498.28193978706895</v>
      </c>
      <c r="AE16" s="28">
        <v>509.81336576303721</v>
      </c>
      <c r="AF16" s="28">
        <v>522.04416950708128</v>
      </c>
      <c r="AG16" s="28">
        <v>531.68877060613784</v>
      </c>
      <c r="AH16" s="28">
        <v>543.50367875478605</v>
      </c>
      <c r="AI16" s="28">
        <v>554.52288015659474</v>
      </c>
      <c r="AJ16" s="28">
        <v>563.98197378407679</v>
      </c>
      <c r="AK16" s="28">
        <v>573.53520640491013</v>
      </c>
      <c r="AL16" s="28">
        <v>585.9648580955477</v>
      </c>
      <c r="AM16" s="28">
        <v>602.3185368509337</v>
      </c>
      <c r="AN16" s="28">
        <v>614.93641359172375</v>
      </c>
      <c r="AO16" s="28">
        <v>623.84914887821014</v>
      </c>
      <c r="AP16" s="28">
        <v>634.1614173448088</v>
      </c>
      <c r="AQ16" s="28">
        <v>640.92204874029699</v>
      </c>
      <c r="AR16" s="28">
        <v>646.60902472920259</v>
      </c>
      <c r="AS16" s="28">
        <v>651.35606103488135</v>
      </c>
      <c r="AT16" s="28">
        <v>656.34929432355636</v>
      </c>
      <c r="AU16" s="28">
        <v>665.89902467049319</v>
      </c>
      <c r="AV16" s="28">
        <v>677.43045679511738</v>
      </c>
      <c r="AW16" s="28">
        <v>689.24986306968469</v>
      </c>
      <c r="AX16" s="28">
        <v>701.94972794959551</v>
      </c>
      <c r="AY16" s="28">
        <v>711.06980914784924</v>
      </c>
      <c r="AZ16" s="28">
        <v>721.04804372126625</v>
      </c>
    </row>
    <row r="17" spans="1:52" ht="12.95" customHeight="1" x14ac:dyDescent="0.25">
      <c r="A17" s="29" t="s">
        <v>754</v>
      </c>
      <c r="B17" s="34">
        <v>0.61441076900171854</v>
      </c>
      <c r="C17" s="34">
        <v>0.65471654276942071</v>
      </c>
      <c r="D17" s="34">
        <v>0.86934974900549256</v>
      </c>
      <c r="E17" s="34">
        <v>1.0041346100737998</v>
      </c>
      <c r="F17" s="34">
        <v>1.042668249931914</v>
      </c>
      <c r="G17" s="34">
        <v>1.0831768112745157</v>
      </c>
      <c r="H17" s="34">
        <v>1.3500983792783745</v>
      </c>
      <c r="I17" s="34">
        <v>1.5905708451413429</v>
      </c>
      <c r="J17" s="34">
        <v>1.6304462782205031</v>
      </c>
      <c r="K17" s="34">
        <v>1.9412811869685713</v>
      </c>
      <c r="L17" s="34">
        <v>1.8991183194453147</v>
      </c>
      <c r="M17" s="34">
        <v>2.0652945711431916</v>
      </c>
      <c r="N17" s="34">
        <v>2.3652419160939959</v>
      </c>
      <c r="O17" s="34">
        <v>2.9030394086185636</v>
      </c>
      <c r="P17" s="34">
        <v>3.8239304251564055</v>
      </c>
      <c r="Q17" s="34">
        <v>5.250779625398744</v>
      </c>
      <c r="R17" s="34">
        <v>5.5354629686698331</v>
      </c>
      <c r="S17" s="34">
        <v>5.1784900402319449</v>
      </c>
      <c r="T17" s="34">
        <v>5.2674257736488723</v>
      </c>
      <c r="U17" s="34">
        <v>5.2290900294490852</v>
      </c>
      <c r="V17" s="34">
        <v>5.4565771061733956</v>
      </c>
      <c r="W17" s="34">
        <v>5.8402868529034953</v>
      </c>
      <c r="X17" s="34">
        <v>5.6440335742943422</v>
      </c>
      <c r="Y17" s="34">
        <v>5.4968020226947143</v>
      </c>
      <c r="Z17" s="34">
        <v>5.5005813250674942</v>
      </c>
      <c r="AA17" s="34">
        <v>4.9664954980072427</v>
      </c>
      <c r="AB17" s="34">
        <v>5.1310767858493511</v>
      </c>
      <c r="AC17" s="34">
        <v>5.3171951763058933</v>
      </c>
      <c r="AD17" s="34">
        <v>5.5779715699102184</v>
      </c>
      <c r="AE17" s="34">
        <v>5.8911692501382591</v>
      </c>
      <c r="AF17" s="34">
        <v>6.1397575187375049</v>
      </c>
      <c r="AG17" s="34">
        <v>6.506372544823539</v>
      </c>
      <c r="AH17" s="34">
        <v>6.8388890601150321</v>
      </c>
      <c r="AI17" s="34">
        <v>7.1519478978146234</v>
      </c>
      <c r="AJ17" s="34">
        <v>7.4554738941389278</v>
      </c>
      <c r="AK17" s="34">
        <v>7.7299580037672211</v>
      </c>
      <c r="AL17" s="34">
        <v>7.9279810293521775</v>
      </c>
      <c r="AM17" s="34">
        <v>8.1243269248805934</v>
      </c>
      <c r="AN17" s="34">
        <v>8.3540311905012388</v>
      </c>
      <c r="AO17" s="34">
        <v>8.6001756061482162</v>
      </c>
      <c r="AP17" s="34">
        <v>8.8308720712084696</v>
      </c>
      <c r="AQ17" s="34">
        <v>9.0934656189713792</v>
      </c>
      <c r="AR17" s="34">
        <v>9.3621071746837767</v>
      </c>
      <c r="AS17" s="34">
        <v>9.630997643211332</v>
      </c>
      <c r="AT17" s="34">
        <v>9.8987266562332383</v>
      </c>
      <c r="AU17" s="34">
        <v>10.139921984679617</v>
      </c>
      <c r="AV17" s="34">
        <v>10.357474711125201</v>
      </c>
      <c r="AW17" s="34">
        <v>10.566026699552129</v>
      </c>
      <c r="AX17" s="34">
        <v>10.773142457535624</v>
      </c>
      <c r="AY17" s="34">
        <v>10.973350395138246</v>
      </c>
      <c r="AZ17" s="34">
        <v>11.151362865299403</v>
      </c>
    </row>
    <row r="18" spans="1:52" ht="12" customHeight="1" x14ac:dyDescent="0.25">
      <c r="A18" s="29" t="s">
        <v>765</v>
      </c>
      <c r="B18" s="34">
        <v>231.8327803904134</v>
      </c>
      <c r="C18" s="34">
        <v>246.91012567656543</v>
      </c>
      <c r="D18" s="34">
        <v>262.96097049415965</v>
      </c>
      <c r="E18" s="34">
        <v>276.84520727664074</v>
      </c>
      <c r="F18" s="34">
        <v>293.0939041094943</v>
      </c>
      <c r="G18" s="34">
        <v>301.53525946949742</v>
      </c>
      <c r="H18" s="34">
        <v>318.18711695588217</v>
      </c>
      <c r="I18" s="34">
        <v>333.2814652104077</v>
      </c>
      <c r="J18" s="34">
        <v>334.15713882633202</v>
      </c>
      <c r="K18" s="34">
        <v>343.2736020060205</v>
      </c>
      <c r="L18" s="34">
        <v>339.19177502501765</v>
      </c>
      <c r="M18" s="34">
        <v>342.99233979490452</v>
      </c>
      <c r="N18" s="34">
        <v>341.2618237794959</v>
      </c>
      <c r="O18" s="34">
        <v>341.39031459081411</v>
      </c>
      <c r="P18" s="34">
        <v>345.02896959430427</v>
      </c>
      <c r="Q18" s="34">
        <v>343.12940820589353</v>
      </c>
      <c r="R18" s="34">
        <v>363.46358588084291</v>
      </c>
      <c r="S18" s="34">
        <v>370.97828939138219</v>
      </c>
      <c r="T18" s="34">
        <v>382.06219073419777</v>
      </c>
      <c r="U18" s="34">
        <v>389.72683050596135</v>
      </c>
      <c r="V18" s="34">
        <v>399.38954637524387</v>
      </c>
      <c r="W18" s="34">
        <v>407.79492454657048</v>
      </c>
      <c r="X18" s="34">
        <v>417.48875701719447</v>
      </c>
      <c r="Y18" s="34">
        <v>426.2622360887753</v>
      </c>
      <c r="Z18" s="34">
        <v>437.2448632543601</v>
      </c>
      <c r="AA18" s="34">
        <v>453.25958960847697</v>
      </c>
      <c r="AB18" s="34">
        <v>465.41374848647956</v>
      </c>
      <c r="AC18" s="34">
        <v>479.48297849727885</v>
      </c>
      <c r="AD18" s="34">
        <v>492.70396821715872</v>
      </c>
      <c r="AE18" s="34">
        <v>503.92219651289895</v>
      </c>
      <c r="AF18" s="34">
        <v>515.90441198834378</v>
      </c>
      <c r="AG18" s="34">
        <v>525.1823980613143</v>
      </c>
      <c r="AH18" s="34">
        <v>536.66478969467107</v>
      </c>
      <c r="AI18" s="34">
        <v>547.37093225878016</v>
      </c>
      <c r="AJ18" s="34">
        <v>556.5264998899379</v>
      </c>
      <c r="AK18" s="34">
        <v>565.80524840114288</v>
      </c>
      <c r="AL18" s="34">
        <v>578.03687706619553</v>
      </c>
      <c r="AM18" s="34">
        <v>594.19420992605308</v>
      </c>
      <c r="AN18" s="34">
        <v>606.5823824012225</v>
      </c>
      <c r="AO18" s="34">
        <v>615.2489732720619</v>
      </c>
      <c r="AP18" s="34">
        <v>625.33054527360036</v>
      </c>
      <c r="AQ18" s="34">
        <v>631.82858312132555</v>
      </c>
      <c r="AR18" s="34">
        <v>637.24691755451886</v>
      </c>
      <c r="AS18" s="34">
        <v>641.72506339167001</v>
      </c>
      <c r="AT18" s="34">
        <v>646.45056766732307</v>
      </c>
      <c r="AU18" s="34">
        <v>655.75910268581356</v>
      </c>
      <c r="AV18" s="34">
        <v>667.0729820839922</v>
      </c>
      <c r="AW18" s="34">
        <v>678.68383637013255</v>
      </c>
      <c r="AX18" s="34">
        <v>691.17658549205987</v>
      </c>
      <c r="AY18" s="34">
        <v>700.09645875271099</v>
      </c>
      <c r="AZ18" s="34">
        <v>709.89668085596691</v>
      </c>
    </row>
    <row r="19" spans="1:52" ht="12.95" customHeight="1" x14ac:dyDescent="0.25">
      <c r="A19" s="27" t="s">
        <v>766</v>
      </c>
      <c r="B19" s="28">
        <v>1429.2071881324669</v>
      </c>
      <c r="C19" s="28">
        <v>1457.116873531462</v>
      </c>
      <c r="D19" s="28">
        <v>1500.9253280666308</v>
      </c>
      <c r="E19" s="28">
        <v>1571.830952117748</v>
      </c>
      <c r="F19" s="28">
        <v>1612.7649424534743</v>
      </c>
      <c r="G19" s="28">
        <v>1646.6349480187773</v>
      </c>
      <c r="H19" s="28">
        <v>1678.4352044821408</v>
      </c>
      <c r="I19" s="28">
        <v>1713.3025506743322</v>
      </c>
      <c r="J19" s="28">
        <v>1736.424754100816</v>
      </c>
      <c r="K19" s="28">
        <v>1733.2331450412184</v>
      </c>
      <c r="L19" s="28">
        <v>1751.5804693825389</v>
      </c>
      <c r="M19" s="28">
        <v>1806.4061354811315</v>
      </c>
      <c r="N19" s="28">
        <v>1831.8498893904793</v>
      </c>
      <c r="O19" s="28">
        <v>1863.3459791851888</v>
      </c>
      <c r="P19" s="28">
        <v>1916.6251426841227</v>
      </c>
      <c r="Q19" s="28">
        <v>1962.7742087633337</v>
      </c>
      <c r="R19" s="28">
        <v>2045.8154862172466</v>
      </c>
      <c r="S19" s="28">
        <v>2018.5611322412676</v>
      </c>
      <c r="T19" s="28">
        <v>1976.3735223961773</v>
      </c>
      <c r="U19" s="28">
        <v>1921.5930143842713</v>
      </c>
      <c r="V19" s="28">
        <v>1901.4272856371608</v>
      </c>
      <c r="W19" s="28">
        <v>1914.4582983426008</v>
      </c>
      <c r="X19" s="28">
        <v>1924.1420099575591</v>
      </c>
      <c r="Y19" s="28">
        <v>1924.8522791637668</v>
      </c>
      <c r="Z19" s="28">
        <v>1927.4843016902666</v>
      </c>
      <c r="AA19" s="28">
        <v>1932.9200737162957</v>
      </c>
      <c r="AB19" s="28">
        <v>1951.8898421225695</v>
      </c>
      <c r="AC19" s="28">
        <v>1977.1960504502713</v>
      </c>
      <c r="AD19" s="28">
        <v>2004.7294079608355</v>
      </c>
      <c r="AE19" s="28">
        <v>2025.4880306069858</v>
      </c>
      <c r="AF19" s="28">
        <v>2051.8846815317443</v>
      </c>
      <c r="AG19" s="28">
        <v>2063.7859822232945</v>
      </c>
      <c r="AH19" s="28">
        <v>2089.7505896325238</v>
      </c>
      <c r="AI19" s="28">
        <v>2114.732598386779</v>
      </c>
      <c r="AJ19" s="28">
        <v>2135.5744026258053</v>
      </c>
      <c r="AK19" s="28">
        <v>2150.61786565172</v>
      </c>
      <c r="AL19" s="28">
        <v>2161.9336321569717</v>
      </c>
      <c r="AM19" s="28">
        <v>2185.6597605003108</v>
      </c>
      <c r="AN19" s="28">
        <v>2196.9586157807275</v>
      </c>
      <c r="AO19" s="28">
        <v>2201.3138720649881</v>
      </c>
      <c r="AP19" s="28">
        <v>2208.2321140209351</v>
      </c>
      <c r="AQ19" s="28">
        <v>2217.3129825571982</v>
      </c>
      <c r="AR19" s="28">
        <v>2218.6821022064792</v>
      </c>
      <c r="AS19" s="28">
        <v>2213.2495194922885</v>
      </c>
      <c r="AT19" s="28">
        <v>2214.912505945168</v>
      </c>
      <c r="AU19" s="28">
        <v>2228.3818251043676</v>
      </c>
      <c r="AV19" s="28">
        <v>2223.5144778043891</v>
      </c>
      <c r="AW19" s="28">
        <v>2224.2772203116929</v>
      </c>
      <c r="AX19" s="28">
        <v>2240.8743977062004</v>
      </c>
      <c r="AY19" s="28">
        <v>2237.5009626236233</v>
      </c>
      <c r="AZ19" s="28">
        <v>2230.7799066906796</v>
      </c>
    </row>
    <row r="20" spans="1:52" ht="12" customHeight="1" x14ac:dyDescent="0.25">
      <c r="A20" s="29" t="s">
        <v>752</v>
      </c>
      <c r="B20" s="30">
        <v>0</v>
      </c>
      <c r="C20" s="30">
        <v>0</v>
      </c>
      <c r="D20" s="30">
        <v>0</v>
      </c>
      <c r="E20" s="30">
        <v>0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30">
        <v>0</v>
      </c>
      <c r="O20" s="30">
        <v>0</v>
      </c>
      <c r="P20" s="30">
        <v>0</v>
      </c>
      <c r="Q20" s="30">
        <v>0</v>
      </c>
      <c r="R20" s="30">
        <v>0</v>
      </c>
      <c r="S20" s="30">
        <v>0</v>
      </c>
      <c r="T20" s="30">
        <v>0</v>
      </c>
      <c r="U20" s="30">
        <v>0</v>
      </c>
      <c r="V20" s="30">
        <v>0</v>
      </c>
      <c r="W20" s="30">
        <v>0</v>
      </c>
      <c r="X20" s="30">
        <v>0</v>
      </c>
      <c r="Y20" s="30">
        <v>0</v>
      </c>
      <c r="Z20" s="30">
        <v>0</v>
      </c>
      <c r="AA20" s="30">
        <v>0</v>
      </c>
      <c r="AB20" s="30">
        <v>0</v>
      </c>
      <c r="AC20" s="30">
        <v>0</v>
      </c>
      <c r="AD20" s="30">
        <v>0</v>
      </c>
      <c r="AE20" s="30">
        <v>0</v>
      </c>
      <c r="AF20" s="30">
        <v>0</v>
      </c>
      <c r="AG20" s="30">
        <v>0</v>
      </c>
      <c r="AH20" s="30">
        <v>0</v>
      </c>
      <c r="AI20" s="30">
        <v>0</v>
      </c>
      <c r="AJ20" s="30">
        <v>0</v>
      </c>
      <c r="AK20" s="30">
        <v>0</v>
      </c>
      <c r="AL20" s="30">
        <v>0</v>
      </c>
      <c r="AM20" s="30">
        <v>0</v>
      </c>
      <c r="AN20" s="30">
        <v>0</v>
      </c>
      <c r="AO20" s="30">
        <v>0</v>
      </c>
      <c r="AP20" s="30">
        <v>0</v>
      </c>
      <c r="AQ20" s="30">
        <v>0</v>
      </c>
      <c r="AR20" s="30">
        <v>0</v>
      </c>
      <c r="AS20" s="30">
        <v>0</v>
      </c>
      <c r="AT20" s="30">
        <v>0</v>
      </c>
      <c r="AU20" s="30">
        <v>0</v>
      </c>
      <c r="AV20" s="30">
        <v>0</v>
      </c>
      <c r="AW20" s="30">
        <v>0</v>
      </c>
      <c r="AX20" s="30">
        <v>0</v>
      </c>
      <c r="AY20" s="30">
        <v>0</v>
      </c>
      <c r="AZ20" s="30">
        <v>0</v>
      </c>
    </row>
    <row r="21" spans="1:52" ht="12" customHeight="1" x14ac:dyDescent="0.25">
      <c r="A21" s="29" t="s">
        <v>758</v>
      </c>
      <c r="B21" s="30">
        <v>0</v>
      </c>
      <c r="C21" s="30">
        <v>0</v>
      </c>
      <c r="D21" s="30">
        <v>0</v>
      </c>
      <c r="E21" s="30">
        <v>0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  <c r="P21" s="30">
        <v>70.811435714920805</v>
      </c>
      <c r="Q21" s="30">
        <v>71.304922600271794</v>
      </c>
      <c r="R21" s="30">
        <v>76.38856003339464</v>
      </c>
      <c r="S21" s="30">
        <v>76.144762746206169</v>
      </c>
      <c r="T21" s="30">
        <v>75.979243435640626</v>
      </c>
      <c r="U21" s="30">
        <v>76.275637429579064</v>
      </c>
      <c r="V21" s="30">
        <v>77.253361541841969</v>
      </c>
      <c r="W21" s="30">
        <v>79.361169511422915</v>
      </c>
      <c r="X21" s="30">
        <v>80.684646871677231</v>
      </c>
      <c r="Y21" s="30">
        <v>82.172135991260802</v>
      </c>
      <c r="Z21" s="30">
        <v>83.623055425025584</v>
      </c>
      <c r="AA21" s="30">
        <v>84.867367854890844</v>
      </c>
      <c r="AB21" s="30">
        <v>86.62732865500405</v>
      </c>
      <c r="AC21" s="30">
        <v>88.665476468879191</v>
      </c>
      <c r="AD21" s="30">
        <v>90.759226328923631</v>
      </c>
      <c r="AE21" s="30">
        <v>92.324056504374639</v>
      </c>
      <c r="AF21" s="30">
        <v>39.332075935161029</v>
      </c>
      <c r="AG21" s="30">
        <v>40.628195551202424</v>
      </c>
      <c r="AH21" s="30">
        <v>40.016711525363462</v>
      </c>
      <c r="AI21" s="30">
        <v>39.132228830971123</v>
      </c>
      <c r="AJ21" s="30">
        <v>38.472057286345596</v>
      </c>
      <c r="AK21" s="30">
        <v>37.72698155802297</v>
      </c>
      <c r="AL21" s="30">
        <v>37.202483645381264</v>
      </c>
      <c r="AM21" s="30">
        <v>36.475941682591014</v>
      </c>
      <c r="AN21" s="30">
        <v>35.783837075871716</v>
      </c>
      <c r="AO21" s="30">
        <v>35.008074510032245</v>
      </c>
      <c r="AP21" s="30">
        <v>34.256862412200057</v>
      </c>
      <c r="AQ21" s="30">
        <v>33.697126177317081</v>
      </c>
      <c r="AR21" s="30">
        <v>32.916606039420685</v>
      </c>
      <c r="AS21" s="30">
        <v>32.005657184883297</v>
      </c>
      <c r="AT21" s="30">
        <v>31.223429470606099</v>
      </c>
      <c r="AU21" s="30">
        <v>30.406800462146148</v>
      </c>
      <c r="AV21" s="30">
        <v>29.549344586921499</v>
      </c>
      <c r="AW21" s="30">
        <v>28.729964199926599</v>
      </c>
      <c r="AX21" s="30">
        <v>28.261612999865172</v>
      </c>
      <c r="AY21" s="30">
        <v>27.283530777620992</v>
      </c>
      <c r="AZ21" s="30">
        <v>26.211470064676313</v>
      </c>
    </row>
    <row r="22" spans="1:52" ht="12" customHeight="1" x14ac:dyDescent="0.25">
      <c r="A22" s="29" t="s">
        <v>755</v>
      </c>
      <c r="B22" s="30">
        <v>70.340484901483322</v>
      </c>
      <c r="C22" s="30">
        <v>78.014425881251611</v>
      </c>
      <c r="D22" s="30">
        <v>84.523284698105755</v>
      </c>
      <c r="E22" s="30">
        <v>100.9494346526189</v>
      </c>
      <c r="F22" s="30">
        <v>96.742903250257058</v>
      </c>
      <c r="G22" s="30">
        <v>89.417470780518258</v>
      </c>
      <c r="H22" s="30">
        <v>88.541639684221749</v>
      </c>
      <c r="I22" s="30">
        <v>86.65640059745553</v>
      </c>
      <c r="J22" s="30">
        <v>84.464687776011758</v>
      </c>
      <c r="K22" s="30">
        <v>79.077598126078513</v>
      </c>
      <c r="L22" s="30">
        <v>77.870894397350938</v>
      </c>
      <c r="M22" s="30">
        <v>75.309162306366588</v>
      </c>
      <c r="N22" s="30">
        <v>71.370058253888018</v>
      </c>
      <c r="O22" s="30">
        <v>67.019558542241953</v>
      </c>
      <c r="P22" s="30">
        <v>63.258189575616043</v>
      </c>
      <c r="Q22" s="30">
        <v>58.726052016360889</v>
      </c>
      <c r="R22" s="30">
        <v>61.709955001249959</v>
      </c>
      <c r="S22" s="30">
        <v>50.193449275268087</v>
      </c>
      <c r="T22" s="30">
        <v>41.903553449488868</v>
      </c>
      <c r="U22" s="30">
        <v>25.751128344154139</v>
      </c>
      <c r="V22" s="30">
        <v>28.23160388209244</v>
      </c>
      <c r="W22" s="30">
        <v>31.381178060480842</v>
      </c>
      <c r="X22" s="30">
        <v>31.018453522105883</v>
      </c>
      <c r="Y22" s="30">
        <v>31.55631799913969</v>
      </c>
      <c r="Z22" s="30">
        <v>32.305570596062033</v>
      </c>
      <c r="AA22" s="30">
        <v>34.536655406255036</v>
      </c>
      <c r="AB22" s="30">
        <v>34.461713721240493</v>
      </c>
      <c r="AC22" s="30">
        <v>36.535665242489308</v>
      </c>
      <c r="AD22" s="30">
        <v>38.864667042145051</v>
      </c>
      <c r="AE22" s="30">
        <v>41.179971874387519</v>
      </c>
      <c r="AF22" s="30">
        <v>43.557724149338924</v>
      </c>
      <c r="AG22" s="30">
        <v>45.883379173974483</v>
      </c>
      <c r="AH22" s="30">
        <v>45.941058488574456</v>
      </c>
      <c r="AI22" s="30">
        <v>45.912249239710626</v>
      </c>
      <c r="AJ22" s="30">
        <v>45.904346699468661</v>
      </c>
      <c r="AK22" s="30">
        <v>45.744564743633717</v>
      </c>
      <c r="AL22" s="30">
        <v>45.635179456215766</v>
      </c>
      <c r="AM22" s="30">
        <v>45.246091581042222</v>
      </c>
      <c r="AN22" s="30">
        <v>44.847738836720282</v>
      </c>
      <c r="AO22" s="30">
        <v>44.356915102298011</v>
      </c>
      <c r="AP22" s="30">
        <v>43.860960584714036</v>
      </c>
      <c r="AQ22" s="30">
        <v>43.550679437683513</v>
      </c>
      <c r="AR22" s="30">
        <v>43.042972751721067</v>
      </c>
      <c r="AS22" s="30">
        <v>42.461607529790328</v>
      </c>
      <c r="AT22" s="30">
        <v>41.965789144898523</v>
      </c>
      <c r="AU22" s="30">
        <v>41.43467645995905</v>
      </c>
      <c r="AV22" s="30">
        <v>40.870849836605437</v>
      </c>
      <c r="AW22" s="30">
        <v>40.324852679453599</v>
      </c>
      <c r="AX22" s="30">
        <v>40.058254269219532</v>
      </c>
      <c r="AY22" s="30">
        <v>39.352724119780049</v>
      </c>
      <c r="AZ22" s="30">
        <v>38.557235263441946</v>
      </c>
    </row>
    <row r="23" spans="1:52" ht="12" customHeight="1" x14ac:dyDescent="0.25">
      <c r="A23" s="29" t="s">
        <v>761</v>
      </c>
      <c r="B23" s="30">
        <v>648.19182200456135</v>
      </c>
      <c r="C23" s="30">
        <v>680.0572713627846</v>
      </c>
      <c r="D23" s="30">
        <v>746.61104479360995</v>
      </c>
      <c r="E23" s="30">
        <v>863.75862983579418</v>
      </c>
      <c r="F23" s="30">
        <v>890.2242560350337</v>
      </c>
      <c r="G23" s="30">
        <v>892.8615733101866</v>
      </c>
      <c r="H23" s="30">
        <v>891.64508879991638</v>
      </c>
      <c r="I23" s="30">
        <v>888.88647694494182</v>
      </c>
      <c r="J23" s="30">
        <v>888.50522677761955</v>
      </c>
      <c r="K23" s="30">
        <v>893.10143328334868</v>
      </c>
      <c r="L23" s="30">
        <v>911.46011215251337</v>
      </c>
      <c r="M23" s="30">
        <v>920.99945228734168</v>
      </c>
      <c r="N23" s="30">
        <v>923.97376453139725</v>
      </c>
      <c r="O23" s="30">
        <v>927.38234988465285</v>
      </c>
      <c r="P23" s="30">
        <v>934.52189218179456</v>
      </c>
      <c r="Q23" s="30">
        <v>941.4336880510557</v>
      </c>
      <c r="R23" s="30">
        <v>968.82178151865776</v>
      </c>
      <c r="S23" s="30">
        <v>921.13550168305619</v>
      </c>
      <c r="T23" s="30">
        <v>860.08290376213347</v>
      </c>
      <c r="U23" s="30">
        <v>764.33672315851027</v>
      </c>
      <c r="V23" s="30">
        <v>751.60713229236728</v>
      </c>
      <c r="W23" s="30">
        <v>769.51761641784037</v>
      </c>
      <c r="X23" s="30">
        <v>786.3430803783524</v>
      </c>
      <c r="Y23" s="30">
        <v>806.93113119318491</v>
      </c>
      <c r="Z23" s="30">
        <v>821.59586611341649</v>
      </c>
      <c r="AA23" s="30">
        <v>820.83003262088391</v>
      </c>
      <c r="AB23" s="30">
        <v>820.49527901911381</v>
      </c>
      <c r="AC23" s="30">
        <v>844.49741033358748</v>
      </c>
      <c r="AD23" s="30">
        <v>862.20388949838446</v>
      </c>
      <c r="AE23" s="30">
        <v>874.98663524656149</v>
      </c>
      <c r="AF23" s="30">
        <v>888.70243277529994</v>
      </c>
      <c r="AG23" s="30">
        <v>893.19048144027556</v>
      </c>
      <c r="AH23" s="30">
        <v>893.24742673280196</v>
      </c>
      <c r="AI23" s="30">
        <v>892.36764400068762</v>
      </c>
      <c r="AJ23" s="30">
        <v>890.67094520505611</v>
      </c>
      <c r="AK23" s="30">
        <v>885.46276507354241</v>
      </c>
      <c r="AL23" s="30">
        <v>881.4275293150065</v>
      </c>
      <c r="AM23" s="30">
        <v>872.51645649791442</v>
      </c>
      <c r="AN23" s="30">
        <v>863.51548645357821</v>
      </c>
      <c r="AO23" s="30">
        <v>852.41589688654551</v>
      </c>
      <c r="AP23" s="30">
        <v>842.95285244087245</v>
      </c>
      <c r="AQ23" s="30">
        <v>833.52447706023099</v>
      </c>
      <c r="AR23" s="30">
        <v>821.16649192044906</v>
      </c>
      <c r="AS23" s="30">
        <v>806.59283178170574</v>
      </c>
      <c r="AT23" s="30">
        <v>795.52274062781919</v>
      </c>
      <c r="AU23" s="30">
        <v>781.9722465879039</v>
      </c>
      <c r="AV23" s="30">
        <v>768.19676798837247</v>
      </c>
      <c r="AW23" s="30">
        <v>754.96531357714946</v>
      </c>
      <c r="AX23" s="30">
        <v>748.15184034727531</v>
      </c>
      <c r="AY23" s="30">
        <v>732.91264660859656</v>
      </c>
      <c r="AZ23" s="30">
        <v>716.28564385533798</v>
      </c>
    </row>
    <row r="24" spans="1:52" ht="12" customHeight="1" x14ac:dyDescent="0.25">
      <c r="A24" s="29" t="s">
        <v>757</v>
      </c>
      <c r="B24" s="30">
        <v>0</v>
      </c>
      <c r="C24" s="30">
        <v>0</v>
      </c>
      <c r="D24" s="30">
        <v>0</v>
      </c>
      <c r="E24" s="30">
        <v>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0">
        <v>0</v>
      </c>
      <c r="Q24" s="30">
        <v>0</v>
      </c>
      <c r="R24" s="30">
        <v>1.2024155721359411E-2</v>
      </c>
      <c r="S24" s="30">
        <v>3.344055597497813E-2</v>
      </c>
      <c r="T24" s="30">
        <v>5.5929802803370073E-2</v>
      </c>
      <c r="U24" s="30">
        <v>8.3945530435772311E-2</v>
      </c>
      <c r="V24" s="30">
        <v>0.10967972180814811</v>
      </c>
      <c r="W24" s="30">
        <v>0.13747213459571425</v>
      </c>
      <c r="X24" s="30">
        <v>0.1642674994746372</v>
      </c>
      <c r="Y24" s="30">
        <v>0.19373656099235345</v>
      </c>
      <c r="Z24" s="30">
        <v>0.22148076517869253</v>
      </c>
      <c r="AA24" s="30">
        <v>0.24644376022295728</v>
      </c>
      <c r="AB24" s="30">
        <v>0.27518229761336571</v>
      </c>
      <c r="AC24" s="30">
        <v>0.30775081881581989</v>
      </c>
      <c r="AD24" s="30">
        <v>0.33760550065102685</v>
      </c>
      <c r="AE24" s="30">
        <v>0.36658900573322667</v>
      </c>
      <c r="AF24" s="30">
        <v>0.39979036381622601</v>
      </c>
      <c r="AG24" s="30">
        <v>0.43015612268322245</v>
      </c>
      <c r="AH24" s="30">
        <v>0.44295002058961758</v>
      </c>
      <c r="AI24" s="30">
        <v>0.46417493451863578</v>
      </c>
      <c r="AJ24" s="30">
        <v>0.48595247102442168</v>
      </c>
      <c r="AK24" s="30">
        <v>0.51066519534082266</v>
      </c>
      <c r="AL24" s="30">
        <v>0.53177530634388548</v>
      </c>
      <c r="AM24" s="30">
        <v>0.55053817120036896</v>
      </c>
      <c r="AN24" s="30">
        <v>0.56808486189708907</v>
      </c>
      <c r="AO24" s="30">
        <v>0.58561629769662793</v>
      </c>
      <c r="AP24" s="30">
        <v>0.60101332441559163</v>
      </c>
      <c r="AQ24" s="30">
        <v>0.61395170415076472</v>
      </c>
      <c r="AR24" s="30">
        <v>0.62797541125547018</v>
      </c>
      <c r="AS24" s="30">
        <v>0.64402185601829198</v>
      </c>
      <c r="AT24" s="30">
        <v>0.65814869406821963</v>
      </c>
      <c r="AU24" s="30">
        <v>0.67056937696706687</v>
      </c>
      <c r="AV24" s="30">
        <v>0.68322535070407653</v>
      </c>
      <c r="AW24" s="30">
        <v>0.69438989968315668</v>
      </c>
      <c r="AX24" s="30">
        <v>0.70241591226776268</v>
      </c>
      <c r="AY24" s="30">
        <v>0.71241951682244919</v>
      </c>
      <c r="AZ24" s="30">
        <v>0.72236578974209154</v>
      </c>
    </row>
    <row r="25" spans="1:52" ht="12" customHeight="1" x14ac:dyDescent="0.25">
      <c r="A25" s="29" t="s">
        <v>756</v>
      </c>
      <c r="B25" s="30">
        <v>33.127294542006567</v>
      </c>
      <c r="C25" s="30">
        <v>33.458302137964907</v>
      </c>
      <c r="D25" s="30">
        <v>36.93283819776687</v>
      </c>
      <c r="E25" s="30">
        <v>38.591566399974809</v>
      </c>
      <c r="F25" s="30">
        <v>40.140287095177953</v>
      </c>
      <c r="G25" s="30">
        <v>48.829451655621732</v>
      </c>
      <c r="H25" s="30">
        <v>48.85044941951211</v>
      </c>
      <c r="I25" s="30">
        <v>49.972023478714924</v>
      </c>
      <c r="J25" s="30">
        <v>51.226883481931935</v>
      </c>
      <c r="K25" s="30">
        <v>52.368717520216045</v>
      </c>
      <c r="L25" s="30">
        <v>53.632058124929763</v>
      </c>
      <c r="M25" s="30">
        <v>54.745144743357862</v>
      </c>
      <c r="N25" s="30">
        <v>55.314838595326655</v>
      </c>
      <c r="O25" s="30">
        <v>57.772157367549305</v>
      </c>
      <c r="P25" s="30">
        <v>67.87752564781276</v>
      </c>
      <c r="Q25" s="30">
        <v>68.777312926277091</v>
      </c>
      <c r="R25" s="30">
        <v>71.277123361476555</v>
      </c>
      <c r="S25" s="30">
        <v>72.966843483708985</v>
      </c>
      <c r="T25" s="30">
        <v>70.815000868677998</v>
      </c>
      <c r="U25" s="30">
        <v>71.814474173560882</v>
      </c>
      <c r="V25" s="30">
        <v>72.740754935756414</v>
      </c>
      <c r="W25" s="30">
        <v>67.485381861812058</v>
      </c>
      <c r="X25" s="30">
        <v>70.641473546505068</v>
      </c>
      <c r="Y25" s="30">
        <v>72.496990518806157</v>
      </c>
      <c r="Z25" s="30">
        <v>73.770713018934728</v>
      </c>
      <c r="AA25" s="30">
        <v>74.257997902380865</v>
      </c>
      <c r="AB25" s="30">
        <v>75.558248923896628</v>
      </c>
      <c r="AC25" s="30">
        <v>78.544904343542882</v>
      </c>
      <c r="AD25" s="30">
        <v>81.174242195004894</v>
      </c>
      <c r="AE25" s="30">
        <v>81.519550299489339</v>
      </c>
      <c r="AF25" s="30">
        <v>75.123696693682561</v>
      </c>
      <c r="AG25" s="30">
        <v>76.531940943574938</v>
      </c>
      <c r="AH25" s="30">
        <v>77.673603845040731</v>
      </c>
      <c r="AI25" s="30">
        <v>78.688748882931122</v>
      </c>
      <c r="AJ25" s="30">
        <v>79.411650191735745</v>
      </c>
      <c r="AK25" s="30">
        <v>79.812169658470438</v>
      </c>
      <c r="AL25" s="30">
        <v>80.031400693024224</v>
      </c>
      <c r="AM25" s="30">
        <v>80.619638482810871</v>
      </c>
      <c r="AN25" s="30">
        <v>80.755776783367082</v>
      </c>
      <c r="AO25" s="30">
        <v>80.610366772809058</v>
      </c>
      <c r="AP25" s="30">
        <v>80.508817374223</v>
      </c>
      <c r="AQ25" s="30">
        <v>80.514157403303457</v>
      </c>
      <c r="AR25" s="30">
        <v>80.199605586139796</v>
      </c>
      <c r="AS25" s="30">
        <v>79.613391238819432</v>
      </c>
      <c r="AT25" s="30">
        <v>79.364504420473537</v>
      </c>
      <c r="AU25" s="30">
        <v>79.44685856004736</v>
      </c>
      <c r="AV25" s="30">
        <v>78.946480148682113</v>
      </c>
      <c r="AW25" s="30">
        <v>78.630515724632019</v>
      </c>
      <c r="AX25" s="30">
        <v>78.942849026237809</v>
      </c>
      <c r="AY25" s="30">
        <v>78.37185750811139</v>
      </c>
      <c r="AZ25" s="30">
        <v>77.655733464305214</v>
      </c>
    </row>
    <row r="26" spans="1:52" ht="12" customHeight="1" x14ac:dyDescent="0.25">
      <c r="A26" s="29" t="s">
        <v>733</v>
      </c>
      <c r="B26" s="31">
        <v>677.54758668441548</v>
      </c>
      <c r="C26" s="31">
        <v>665.58687414946098</v>
      </c>
      <c r="D26" s="31">
        <v>632.85816037714812</v>
      </c>
      <c r="E26" s="31">
        <v>568.53132122936006</v>
      </c>
      <c r="F26" s="31">
        <v>585.65749607300552</v>
      </c>
      <c r="G26" s="31">
        <v>615.5264522724508</v>
      </c>
      <c r="H26" s="31">
        <v>649.39802657849066</v>
      </c>
      <c r="I26" s="31">
        <v>687.78764965321989</v>
      </c>
      <c r="J26" s="31">
        <v>712.22795606525278</v>
      </c>
      <c r="K26" s="31">
        <v>708.68539611157496</v>
      </c>
      <c r="L26" s="31">
        <v>708.61740470774464</v>
      </c>
      <c r="M26" s="31">
        <v>755.35237614406549</v>
      </c>
      <c r="N26" s="31">
        <v>781.19122800986747</v>
      </c>
      <c r="O26" s="31">
        <v>811.17191339074463</v>
      </c>
      <c r="P26" s="31">
        <v>780.1560995639785</v>
      </c>
      <c r="Q26" s="31">
        <v>822.53223316936828</v>
      </c>
      <c r="R26" s="31">
        <v>867.54489025341252</v>
      </c>
      <c r="S26" s="31">
        <v>897.82442737389567</v>
      </c>
      <c r="T26" s="31">
        <v>926.94295260950844</v>
      </c>
      <c r="U26" s="31">
        <v>982.13038273113705</v>
      </c>
      <c r="V26" s="31">
        <v>969.5955594172824</v>
      </c>
      <c r="W26" s="31">
        <v>963.76539117843186</v>
      </c>
      <c r="X26" s="31">
        <v>951.41827738586119</v>
      </c>
      <c r="Y26" s="31">
        <v>926.33282446216322</v>
      </c>
      <c r="Z26" s="31">
        <v>909.45813185705106</v>
      </c>
      <c r="AA26" s="31">
        <v>910.36546423381446</v>
      </c>
      <c r="AB26" s="31">
        <v>924.94197636118474</v>
      </c>
      <c r="AC26" s="31">
        <v>916.97076452674742</v>
      </c>
      <c r="AD26" s="31">
        <v>917.59317358439569</v>
      </c>
      <c r="AE26" s="31">
        <v>919.10758612207326</v>
      </c>
      <c r="AF26" s="31">
        <v>986.06678598595647</v>
      </c>
      <c r="AG26" s="31">
        <v>985.83061424634536</v>
      </c>
      <c r="AH26" s="31">
        <v>1008.9370884079984</v>
      </c>
      <c r="AI26" s="31">
        <v>1030.8783814413353</v>
      </c>
      <c r="AJ26" s="31">
        <v>1049.2538084598887</v>
      </c>
      <c r="AK26" s="31">
        <v>1064.9534366999294</v>
      </c>
      <c r="AL26" s="31">
        <v>1076.3774913015814</v>
      </c>
      <c r="AM26" s="31">
        <v>1104.7710872330936</v>
      </c>
      <c r="AN26" s="31">
        <v>1121.6208221545864</v>
      </c>
      <c r="AO26" s="31">
        <v>1133.9632837289082</v>
      </c>
      <c r="AP26" s="31">
        <v>1147.4481919378313</v>
      </c>
      <c r="AQ26" s="31">
        <v>1162.9413363370654</v>
      </c>
      <c r="AR26" s="31">
        <v>1173.9653074526559</v>
      </c>
      <c r="AS26" s="31">
        <v>1180.371479395877</v>
      </c>
      <c r="AT26" s="31">
        <v>1190.4017205884104</v>
      </c>
      <c r="AU26" s="31">
        <v>1213.9004724587362</v>
      </c>
      <c r="AV26" s="31">
        <v>1220.423559763673</v>
      </c>
      <c r="AW26" s="31">
        <v>1231.8173324706872</v>
      </c>
      <c r="AX26" s="31">
        <v>1252.2074013323017</v>
      </c>
      <c r="AY26" s="31">
        <v>1261.6345412191724</v>
      </c>
      <c r="AZ26" s="31">
        <v>1269.2222121468419</v>
      </c>
    </row>
    <row r="27" spans="1:52" ht="12" customHeight="1" x14ac:dyDescent="0.25">
      <c r="A27" s="37" t="s">
        <v>764</v>
      </c>
      <c r="B27" s="38">
        <v>0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8">
        <v>0</v>
      </c>
      <c r="M27" s="38">
        <v>0</v>
      </c>
      <c r="N27" s="38">
        <v>0</v>
      </c>
      <c r="O27" s="38">
        <v>0</v>
      </c>
      <c r="P27" s="38">
        <v>0</v>
      </c>
      <c r="Q27" s="38">
        <v>0</v>
      </c>
      <c r="R27" s="38">
        <v>6.1151893334087819E-2</v>
      </c>
      <c r="S27" s="38">
        <v>0.26270712315755462</v>
      </c>
      <c r="T27" s="38">
        <v>0.59393846792453731</v>
      </c>
      <c r="U27" s="38">
        <v>1.2007230168939806</v>
      </c>
      <c r="V27" s="38">
        <v>1.8891938460122659</v>
      </c>
      <c r="W27" s="38">
        <v>2.8100891780170238</v>
      </c>
      <c r="X27" s="38">
        <v>3.8718107535828801</v>
      </c>
      <c r="Y27" s="38">
        <v>5.169142438219767</v>
      </c>
      <c r="Z27" s="38">
        <v>6.5094839145978947</v>
      </c>
      <c r="AA27" s="38">
        <v>7.8161119378475084</v>
      </c>
      <c r="AB27" s="38">
        <v>9.5301131445165357</v>
      </c>
      <c r="AC27" s="38">
        <v>11.674078716209118</v>
      </c>
      <c r="AD27" s="38">
        <v>13.796603811330906</v>
      </c>
      <c r="AE27" s="38">
        <v>16.00364155436646</v>
      </c>
      <c r="AF27" s="38">
        <v>18.702175628488728</v>
      </c>
      <c r="AG27" s="38">
        <v>21.291214745238577</v>
      </c>
      <c r="AH27" s="38">
        <v>23.491750612155236</v>
      </c>
      <c r="AI27" s="38">
        <v>27.289171056625154</v>
      </c>
      <c r="AJ27" s="38">
        <v>31.375642312286089</v>
      </c>
      <c r="AK27" s="38">
        <v>36.407282722780735</v>
      </c>
      <c r="AL27" s="38">
        <v>40.727772439418736</v>
      </c>
      <c r="AM27" s="38">
        <v>45.480006851658395</v>
      </c>
      <c r="AN27" s="38">
        <v>49.866869614706381</v>
      </c>
      <c r="AO27" s="38">
        <v>54.37371876669841</v>
      </c>
      <c r="AP27" s="38">
        <v>58.603415946678538</v>
      </c>
      <c r="AQ27" s="38">
        <v>62.471254437446959</v>
      </c>
      <c r="AR27" s="38">
        <v>66.763143044837207</v>
      </c>
      <c r="AS27" s="38">
        <v>71.560530505194677</v>
      </c>
      <c r="AT27" s="38">
        <v>75.776172998892008</v>
      </c>
      <c r="AU27" s="38">
        <v>80.550201198607979</v>
      </c>
      <c r="AV27" s="38">
        <v>84.844250129430904</v>
      </c>
      <c r="AW27" s="38">
        <v>89.114851760161145</v>
      </c>
      <c r="AX27" s="38">
        <v>92.550023819032802</v>
      </c>
      <c r="AY27" s="38">
        <v>97.233242873519259</v>
      </c>
      <c r="AZ27" s="38">
        <v>102.12524610633403</v>
      </c>
    </row>
    <row r="28" spans="1:52" ht="12" hidden="1" customHeight="1" x14ac:dyDescent="0.25">
      <c r="A28" s="39" t="s">
        <v>764</v>
      </c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</row>
    <row r="29" spans="1:52" ht="12.95" customHeight="1" x14ac:dyDescent="0.25">
      <c r="A29" s="27" t="s">
        <v>767</v>
      </c>
      <c r="B29" s="28">
        <v>1666.2195191238307</v>
      </c>
      <c r="C29" s="28">
        <v>1858.1971394907803</v>
      </c>
      <c r="D29" s="28">
        <v>1776.7043732134689</v>
      </c>
      <c r="E29" s="28">
        <v>1841.5223794102089</v>
      </c>
      <c r="F29" s="28">
        <v>1895.220687250312</v>
      </c>
      <c r="G29" s="28">
        <v>1939.9182040699068</v>
      </c>
      <c r="H29" s="28">
        <v>1978.491400120482</v>
      </c>
      <c r="I29" s="28">
        <v>2017.6972844328711</v>
      </c>
      <c r="J29" s="28">
        <v>2040.6633459587856</v>
      </c>
      <c r="K29" s="28">
        <v>2036.9942701884481</v>
      </c>
      <c r="L29" s="28">
        <v>2051.1213398427803</v>
      </c>
      <c r="M29" s="28">
        <v>2095.3533150355252</v>
      </c>
      <c r="N29" s="28">
        <v>2125.5927405739967</v>
      </c>
      <c r="O29" s="28">
        <v>2161.3194479398062</v>
      </c>
      <c r="P29" s="28">
        <v>2219.8693937946973</v>
      </c>
      <c r="Q29" s="28">
        <v>2277.0727800198165</v>
      </c>
      <c r="R29" s="28">
        <v>2372.6973313811482</v>
      </c>
      <c r="S29" s="28">
        <v>2352.8797114659765</v>
      </c>
      <c r="T29" s="28">
        <v>2351.5428938251357</v>
      </c>
      <c r="U29" s="28">
        <v>2353.7512616884724</v>
      </c>
      <c r="V29" s="28">
        <v>2359.5300616600434</v>
      </c>
      <c r="W29" s="28">
        <v>2385.8500704428379</v>
      </c>
      <c r="X29" s="28">
        <v>2411.7736215402206</v>
      </c>
      <c r="Y29" s="28">
        <v>2438.0846136844057</v>
      </c>
      <c r="Z29" s="28">
        <v>2460.1883927966987</v>
      </c>
      <c r="AA29" s="28">
        <v>2471.7258745341742</v>
      </c>
      <c r="AB29" s="28">
        <v>2500.485853491713</v>
      </c>
      <c r="AC29" s="28">
        <v>2536.967716602574</v>
      </c>
      <c r="AD29" s="28">
        <v>2574.0072487956136</v>
      </c>
      <c r="AE29" s="28">
        <v>2613.5487037940593</v>
      </c>
      <c r="AF29" s="28">
        <v>2651.6664436379451</v>
      </c>
      <c r="AG29" s="28">
        <v>2688.1625136724706</v>
      </c>
      <c r="AH29" s="28">
        <v>2722.1865171253339</v>
      </c>
      <c r="AI29" s="28">
        <v>2758.1900407480312</v>
      </c>
      <c r="AJ29" s="28">
        <v>2791.0846896395897</v>
      </c>
      <c r="AK29" s="28">
        <v>2822.2786516552505</v>
      </c>
      <c r="AL29" s="28">
        <v>2851.1229740865883</v>
      </c>
      <c r="AM29" s="28">
        <v>2884.0398990332919</v>
      </c>
      <c r="AN29" s="28">
        <v>2914.1434344590643</v>
      </c>
      <c r="AO29" s="28">
        <v>2936.3546186593658</v>
      </c>
      <c r="AP29" s="28">
        <v>2962.2373073395493</v>
      </c>
      <c r="AQ29" s="28">
        <v>2985.7826528216601</v>
      </c>
      <c r="AR29" s="28">
        <v>3005.9032456410687</v>
      </c>
      <c r="AS29" s="28">
        <v>3021.3832639376155</v>
      </c>
      <c r="AT29" s="28">
        <v>3037.4857945078138</v>
      </c>
      <c r="AU29" s="28">
        <v>3061.5659514129466</v>
      </c>
      <c r="AV29" s="28">
        <v>3082.8748507355244</v>
      </c>
      <c r="AW29" s="28">
        <v>3096.4562944460577</v>
      </c>
      <c r="AX29" s="28">
        <v>3114.5439513521305</v>
      </c>
      <c r="AY29" s="28">
        <v>3128.796258523189</v>
      </c>
      <c r="AZ29" s="28">
        <v>3134.0203335624537</v>
      </c>
    </row>
    <row r="30" spans="1:52" ht="12" customHeight="1" x14ac:dyDescent="0.25">
      <c r="A30" s="29" t="s">
        <v>758</v>
      </c>
      <c r="B30" s="30">
        <v>0</v>
      </c>
      <c r="C30" s="30">
        <v>432.9320699999999</v>
      </c>
      <c r="D30" s="30">
        <v>0</v>
      </c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  <c r="P30" s="30">
        <v>112.52471463092098</v>
      </c>
      <c r="Q30" s="30">
        <v>173.48203588508525</v>
      </c>
      <c r="R30" s="30">
        <v>186.84973093641975</v>
      </c>
      <c r="S30" s="30">
        <v>196.84637266405161</v>
      </c>
      <c r="T30" s="30">
        <v>209.40145983286487</v>
      </c>
      <c r="U30" s="30">
        <v>221.37445518238269</v>
      </c>
      <c r="V30" s="30">
        <v>231.95121469966972</v>
      </c>
      <c r="W30" s="30">
        <v>243.59073893375293</v>
      </c>
      <c r="X30" s="30">
        <v>256.21250802592471</v>
      </c>
      <c r="Y30" s="30">
        <v>270.36938531121893</v>
      </c>
      <c r="Z30" s="30">
        <v>283.23835543482471</v>
      </c>
      <c r="AA30" s="30">
        <v>294.99260596567672</v>
      </c>
      <c r="AB30" s="30">
        <v>213.70704440017084</v>
      </c>
      <c r="AC30" s="30">
        <v>178.45248371021657</v>
      </c>
      <c r="AD30" s="30">
        <v>180.54382516089956</v>
      </c>
      <c r="AE30" s="30">
        <v>182.61839685798131</v>
      </c>
      <c r="AF30" s="30">
        <v>185.17991097116044</v>
      </c>
      <c r="AG30" s="30">
        <v>188.14751187466618</v>
      </c>
      <c r="AH30" s="30">
        <v>190.56119783132706</v>
      </c>
      <c r="AI30" s="30">
        <v>192.40954373217622</v>
      </c>
      <c r="AJ30" s="30">
        <v>193.98896652656578</v>
      </c>
      <c r="AK30" s="30">
        <v>195.33660512088014</v>
      </c>
      <c r="AL30" s="30">
        <v>196.59041991907969</v>
      </c>
      <c r="AM30" s="30">
        <v>197.60974813937031</v>
      </c>
      <c r="AN30" s="30">
        <v>198.26913355783952</v>
      </c>
      <c r="AO30" s="30">
        <v>198.63859579011</v>
      </c>
      <c r="AP30" s="30">
        <v>199.62180210418944</v>
      </c>
      <c r="AQ30" s="30">
        <v>200.42139788491792</v>
      </c>
      <c r="AR30" s="30">
        <v>200.97139561869179</v>
      </c>
      <c r="AS30" s="30">
        <v>201.28682099017885</v>
      </c>
      <c r="AT30" s="30">
        <v>201.52092693509005</v>
      </c>
      <c r="AU30" s="30">
        <v>202.03014971526702</v>
      </c>
      <c r="AV30" s="30">
        <v>202.75866394010922</v>
      </c>
      <c r="AW30" s="30">
        <v>202.7809235898774</v>
      </c>
      <c r="AX30" s="30">
        <v>202.91268659209453</v>
      </c>
      <c r="AY30" s="30">
        <v>203.02768019583522</v>
      </c>
      <c r="AZ30" s="30">
        <v>202.22734692166884</v>
      </c>
    </row>
    <row r="31" spans="1:52" ht="12" customHeight="1" x14ac:dyDescent="0.25">
      <c r="A31" s="29" t="s">
        <v>761</v>
      </c>
      <c r="B31" s="30">
        <v>978.2818151751876</v>
      </c>
      <c r="C31" s="30">
        <v>1022.5187736325273</v>
      </c>
      <c r="D31" s="30">
        <v>1041.8083809561838</v>
      </c>
      <c r="E31" s="30">
        <v>1062.3093115573838</v>
      </c>
      <c r="F31" s="30">
        <v>1105.2709508975881</v>
      </c>
      <c r="G31" s="30">
        <v>1109.9127048650919</v>
      </c>
      <c r="H31" s="30">
        <v>1154.852828024302</v>
      </c>
      <c r="I31" s="30">
        <v>1161.0573562680954</v>
      </c>
      <c r="J31" s="30">
        <v>1164.7656582868217</v>
      </c>
      <c r="K31" s="30">
        <v>1165.2489146442474</v>
      </c>
      <c r="L31" s="30">
        <v>1163.3961467906086</v>
      </c>
      <c r="M31" s="30">
        <v>1168.7609319165388</v>
      </c>
      <c r="N31" s="30">
        <v>1178.3260404730893</v>
      </c>
      <c r="O31" s="30">
        <v>1179.3057195968427</v>
      </c>
      <c r="P31" s="30">
        <v>1172.9440384065588</v>
      </c>
      <c r="Q31" s="30">
        <v>1173.8599487782956</v>
      </c>
      <c r="R31" s="30">
        <v>1189.4741603459199</v>
      </c>
      <c r="S31" s="30">
        <v>1182.7408939485108</v>
      </c>
      <c r="T31" s="30">
        <v>1150.3241422019007</v>
      </c>
      <c r="U31" s="30">
        <v>1158.3644138612635</v>
      </c>
      <c r="V31" s="30">
        <v>1160.6485401830782</v>
      </c>
      <c r="W31" s="30">
        <v>1162.1492286612749</v>
      </c>
      <c r="X31" s="30">
        <v>1176.0549377562434</v>
      </c>
      <c r="Y31" s="30">
        <v>1200.5123737704598</v>
      </c>
      <c r="Z31" s="30">
        <v>1211.1959538137833</v>
      </c>
      <c r="AA31" s="30">
        <v>1154.515100902172</v>
      </c>
      <c r="AB31" s="30">
        <v>1237.9264154373705</v>
      </c>
      <c r="AC31" s="30">
        <v>1284.7051891861895</v>
      </c>
      <c r="AD31" s="30">
        <v>1301.4870206076077</v>
      </c>
      <c r="AE31" s="30">
        <v>1320.8899864238326</v>
      </c>
      <c r="AF31" s="30">
        <v>1340.1161278108702</v>
      </c>
      <c r="AG31" s="30">
        <v>1361.177769633676</v>
      </c>
      <c r="AH31" s="30">
        <v>1377.9178495483291</v>
      </c>
      <c r="AI31" s="30">
        <v>1393.7816948909906</v>
      </c>
      <c r="AJ31" s="30">
        <v>1408.1272254374217</v>
      </c>
      <c r="AK31" s="30">
        <v>1421.4269450693498</v>
      </c>
      <c r="AL31" s="30">
        <v>1433.9875397244703</v>
      </c>
      <c r="AM31" s="30">
        <v>1444.9542542075123</v>
      </c>
      <c r="AN31" s="30">
        <v>1455.9040497543776</v>
      </c>
      <c r="AO31" s="30">
        <v>1464.1512125832969</v>
      </c>
      <c r="AP31" s="30">
        <v>1475.2194866394927</v>
      </c>
      <c r="AQ31" s="30">
        <v>1484.1019796957489</v>
      </c>
      <c r="AR31" s="30">
        <v>1492.0705413571995</v>
      </c>
      <c r="AS31" s="30">
        <v>1498.4107182499176</v>
      </c>
      <c r="AT31" s="30">
        <v>1504.5026380020424</v>
      </c>
      <c r="AU31" s="30">
        <v>1511.5056843993084</v>
      </c>
      <c r="AV31" s="30">
        <v>1520.5302613374902</v>
      </c>
      <c r="AW31" s="30">
        <v>1524.8328564206479</v>
      </c>
      <c r="AX31" s="30">
        <v>1529.6220447536994</v>
      </c>
      <c r="AY31" s="30">
        <v>1534.7143742573187</v>
      </c>
      <c r="AZ31" s="30">
        <v>1535.3740281534608</v>
      </c>
    </row>
    <row r="32" spans="1:52" ht="12" customHeight="1" x14ac:dyDescent="0.25">
      <c r="A32" s="29" t="s">
        <v>757</v>
      </c>
      <c r="B32" s="30">
        <v>0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30">
        <v>0</v>
      </c>
      <c r="Q32" s="30">
        <v>0</v>
      </c>
      <c r="R32" s="30">
        <v>9.027147400662576E-2</v>
      </c>
      <c r="S32" s="30">
        <v>0.2870517540220609</v>
      </c>
      <c r="T32" s="30">
        <v>0.47417601479196314</v>
      </c>
      <c r="U32" s="30">
        <v>0.65271082497936672</v>
      </c>
      <c r="V32" s="30">
        <v>0.81140423816898699</v>
      </c>
      <c r="W32" s="30">
        <v>0.96673763763734444</v>
      </c>
      <c r="X32" s="30">
        <v>1.1342868510916577</v>
      </c>
      <c r="Y32" s="30">
        <v>1.3220763022984732</v>
      </c>
      <c r="Z32" s="30">
        <v>1.4931228797736351</v>
      </c>
      <c r="AA32" s="30">
        <v>1.647812711417507</v>
      </c>
      <c r="AB32" s="30">
        <v>1.9339378251340733</v>
      </c>
      <c r="AC32" s="30">
        <v>2.1908646135360792</v>
      </c>
      <c r="AD32" s="30">
        <v>2.2048011412977075</v>
      </c>
      <c r="AE32" s="30">
        <v>2.2098248044069866</v>
      </c>
      <c r="AF32" s="30">
        <v>2.2157195109951249</v>
      </c>
      <c r="AG32" s="30">
        <v>2.2301678140713022</v>
      </c>
      <c r="AH32" s="30">
        <v>2.2412815111857367</v>
      </c>
      <c r="AI32" s="30">
        <v>2.2454083229452304</v>
      </c>
      <c r="AJ32" s="30">
        <v>2.2454269222540622</v>
      </c>
      <c r="AK32" s="30">
        <v>2.2414613279489326</v>
      </c>
      <c r="AL32" s="30">
        <v>2.2386885524978464</v>
      </c>
      <c r="AM32" s="30">
        <v>2.2357661563300533</v>
      </c>
      <c r="AN32" s="30">
        <v>2.2185245925737509</v>
      </c>
      <c r="AO32" s="30">
        <v>2.2025791260468579</v>
      </c>
      <c r="AP32" s="30">
        <v>2.2053105830665931</v>
      </c>
      <c r="AQ32" s="30">
        <v>2.2008913047502681</v>
      </c>
      <c r="AR32" s="30">
        <v>2.1944349781316959</v>
      </c>
      <c r="AS32" s="30">
        <v>2.1867800956520007</v>
      </c>
      <c r="AT32" s="30">
        <v>2.1818634118311029</v>
      </c>
      <c r="AU32" s="30">
        <v>2.1811140882329387</v>
      </c>
      <c r="AV32" s="30">
        <v>2.1834773097382256</v>
      </c>
      <c r="AW32" s="30">
        <v>2.1788573102923348</v>
      </c>
      <c r="AX32" s="30">
        <v>2.1769793293135873</v>
      </c>
      <c r="AY32" s="30">
        <v>2.1759316616242335</v>
      </c>
      <c r="AZ32" s="30">
        <v>2.1657552570933731</v>
      </c>
    </row>
    <row r="33" spans="1:52" ht="12" customHeight="1" x14ac:dyDescent="0.25">
      <c r="A33" s="35" t="s">
        <v>733</v>
      </c>
      <c r="B33" s="36">
        <v>687.93770394864316</v>
      </c>
      <c r="C33" s="36">
        <v>402.74629585825306</v>
      </c>
      <c r="D33" s="36">
        <v>734.89599225728512</v>
      </c>
      <c r="E33" s="36">
        <v>779.21306785282502</v>
      </c>
      <c r="F33" s="36">
        <v>789.9497363527239</v>
      </c>
      <c r="G33" s="36">
        <v>830.0054992048149</v>
      </c>
      <c r="H33" s="36">
        <v>823.63857209618016</v>
      </c>
      <c r="I33" s="36">
        <v>856.6399281647756</v>
      </c>
      <c r="J33" s="36">
        <v>875.89768767196404</v>
      </c>
      <c r="K33" s="36">
        <v>871.74535554420072</v>
      </c>
      <c r="L33" s="36">
        <v>887.7251930521719</v>
      </c>
      <c r="M33" s="36">
        <v>926.59238311898639</v>
      </c>
      <c r="N33" s="36">
        <v>947.26670010090754</v>
      </c>
      <c r="O33" s="36">
        <v>982.01372834296376</v>
      </c>
      <c r="P33" s="36">
        <v>934.40064075721784</v>
      </c>
      <c r="Q33" s="36">
        <v>929.73079535643569</v>
      </c>
      <c r="R33" s="36">
        <v>996.28316862480176</v>
      </c>
      <c r="S33" s="36">
        <v>973.00539309939222</v>
      </c>
      <c r="T33" s="36">
        <v>991.34311577557821</v>
      </c>
      <c r="U33" s="36">
        <v>973.35968181984708</v>
      </c>
      <c r="V33" s="36">
        <v>966.11890253912645</v>
      </c>
      <c r="W33" s="36">
        <v>979.14336521017265</v>
      </c>
      <c r="X33" s="36">
        <v>978.37188890696086</v>
      </c>
      <c r="Y33" s="36">
        <v>965.88077830042857</v>
      </c>
      <c r="Z33" s="36">
        <v>964.26096066831735</v>
      </c>
      <c r="AA33" s="36">
        <v>1020.5703549549077</v>
      </c>
      <c r="AB33" s="36">
        <v>1046.9184558290378</v>
      </c>
      <c r="AC33" s="36">
        <v>1071.6191790926321</v>
      </c>
      <c r="AD33" s="36">
        <v>1089.7716018858086</v>
      </c>
      <c r="AE33" s="36">
        <v>1107.8304957078387</v>
      </c>
      <c r="AF33" s="36">
        <v>1124.1546853449195</v>
      </c>
      <c r="AG33" s="36">
        <v>1136.607064350057</v>
      </c>
      <c r="AH33" s="36">
        <v>1151.4661882344922</v>
      </c>
      <c r="AI33" s="36">
        <v>1169.7533938019192</v>
      </c>
      <c r="AJ33" s="36">
        <v>1186.7230707533483</v>
      </c>
      <c r="AK33" s="36">
        <v>1203.2736401370717</v>
      </c>
      <c r="AL33" s="36">
        <v>1218.3063258905404</v>
      </c>
      <c r="AM33" s="36">
        <v>1239.2401305300791</v>
      </c>
      <c r="AN33" s="36">
        <v>1257.7517265542733</v>
      </c>
      <c r="AO33" s="36">
        <v>1271.3622311599117</v>
      </c>
      <c r="AP33" s="36">
        <v>1285.1907080128003</v>
      </c>
      <c r="AQ33" s="36">
        <v>1299.0583839362428</v>
      </c>
      <c r="AR33" s="36">
        <v>1310.6668736870456</v>
      </c>
      <c r="AS33" s="36">
        <v>1319.4989446018672</v>
      </c>
      <c r="AT33" s="36">
        <v>1329.2803661588505</v>
      </c>
      <c r="AU33" s="36">
        <v>1345.8490032101379</v>
      </c>
      <c r="AV33" s="36">
        <v>1357.4024481481867</v>
      </c>
      <c r="AW33" s="36">
        <v>1366.66365712524</v>
      </c>
      <c r="AX33" s="36">
        <v>1379.8322406770228</v>
      </c>
      <c r="AY33" s="36">
        <v>1388.8782724084108</v>
      </c>
      <c r="AZ33" s="36">
        <v>1394.2532032302304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16068-D3F8-4A50-AB88-0A1CA54C6CF9}">
  <dimension ref="A1:AZ50"/>
  <sheetViews>
    <sheetView workbookViewId="0">
      <selection activeCell="W40" sqref="W40"/>
    </sheetView>
  </sheetViews>
  <sheetFormatPr defaultColWidth="9.140625" defaultRowHeight="12" customHeight="1" x14ac:dyDescent="0.25"/>
  <cols>
    <col min="1" max="1" width="40.7109375" style="24" customWidth="1"/>
    <col min="2" max="2" width="10.7109375" style="40" hidden="1" customWidth="1"/>
    <col min="3" max="19" width="10.7109375" style="24" hidden="1" customWidth="1"/>
    <col min="20" max="52" width="10.7109375" style="24" customWidth="1"/>
    <col min="53" max="16384" width="9.140625" style="24"/>
  </cols>
  <sheetData>
    <row r="1" spans="1:52" ht="12.95" customHeight="1" x14ac:dyDescent="0.25">
      <c r="A1" s="22" t="s">
        <v>769</v>
      </c>
      <c r="B1" s="23">
        <v>2000</v>
      </c>
      <c r="C1" s="23">
        <v>2001</v>
      </c>
      <c r="D1" s="23">
        <v>2002</v>
      </c>
      <c r="E1" s="23">
        <v>2003</v>
      </c>
      <c r="F1" s="23">
        <v>2004</v>
      </c>
      <c r="G1" s="23">
        <v>2005</v>
      </c>
      <c r="H1" s="23">
        <v>2006</v>
      </c>
      <c r="I1" s="23">
        <v>2007</v>
      </c>
      <c r="J1" s="23">
        <v>2008</v>
      </c>
      <c r="K1" s="23">
        <v>2009</v>
      </c>
      <c r="L1" s="23">
        <v>2010</v>
      </c>
      <c r="M1" s="23">
        <v>2011</v>
      </c>
      <c r="N1" s="23">
        <v>2012</v>
      </c>
      <c r="O1" s="23">
        <v>2013</v>
      </c>
      <c r="P1" s="23">
        <v>2014</v>
      </c>
      <c r="Q1" s="23">
        <v>2015</v>
      </c>
      <c r="R1" s="23">
        <v>2016</v>
      </c>
      <c r="S1" s="23">
        <v>2017</v>
      </c>
      <c r="T1" s="23">
        <v>2018</v>
      </c>
      <c r="U1" s="23">
        <v>2019</v>
      </c>
      <c r="V1" s="23">
        <v>2020</v>
      </c>
      <c r="W1" s="23">
        <v>2021</v>
      </c>
      <c r="X1" s="23">
        <v>2022</v>
      </c>
      <c r="Y1" s="23">
        <v>2023</v>
      </c>
      <c r="Z1" s="23">
        <v>2024</v>
      </c>
      <c r="AA1" s="23">
        <v>2025</v>
      </c>
      <c r="AB1" s="23">
        <v>2026</v>
      </c>
      <c r="AC1" s="23">
        <v>2027</v>
      </c>
      <c r="AD1" s="23">
        <v>2028</v>
      </c>
      <c r="AE1" s="23">
        <v>2029</v>
      </c>
      <c r="AF1" s="23">
        <v>2030</v>
      </c>
      <c r="AG1" s="23">
        <v>2031</v>
      </c>
      <c r="AH1" s="23">
        <v>2032</v>
      </c>
      <c r="AI1" s="23">
        <v>2033</v>
      </c>
      <c r="AJ1" s="23">
        <v>2034</v>
      </c>
      <c r="AK1" s="23">
        <v>2035</v>
      </c>
      <c r="AL1" s="23">
        <v>2036</v>
      </c>
      <c r="AM1" s="23">
        <v>2037</v>
      </c>
      <c r="AN1" s="23">
        <v>2038</v>
      </c>
      <c r="AO1" s="23">
        <v>2039</v>
      </c>
      <c r="AP1" s="23">
        <v>2040</v>
      </c>
      <c r="AQ1" s="23">
        <v>2041</v>
      </c>
      <c r="AR1" s="23">
        <v>2042</v>
      </c>
      <c r="AS1" s="23">
        <v>2043</v>
      </c>
      <c r="AT1" s="23">
        <v>2044</v>
      </c>
      <c r="AU1" s="23">
        <v>2045</v>
      </c>
      <c r="AV1" s="23">
        <v>2046</v>
      </c>
      <c r="AW1" s="23">
        <v>2047</v>
      </c>
      <c r="AX1" s="23">
        <v>2048</v>
      </c>
      <c r="AY1" s="23">
        <v>2049</v>
      </c>
      <c r="AZ1" s="23">
        <v>2050</v>
      </c>
    </row>
    <row r="2" spans="1:52" ht="12" customHeight="1" x14ac:dyDescent="0.25">
      <c r="A2"/>
      <c r="B2" s="24"/>
    </row>
    <row r="3" spans="1:52" ht="12.95" customHeight="1" x14ac:dyDescent="0.25">
      <c r="A3" s="25" t="s">
        <v>760</v>
      </c>
      <c r="B3" s="26">
        <v>98190.144995472889</v>
      </c>
      <c r="C3" s="26">
        <v>104134.05671536445</v>
      </c>
      <c r="D3" s="26">
        <v>99954.150900651468</v>
      </c>
      <c r="E3" s="26">
        <v>107514.1329275857</v>
      </c>
      <c r="F3" s="26">
        <v>109880.63196905814</v>
      </c>
      <c r="G3" s="26">
        <v>114776.90588217409</v>
      </c>
      <c r="H3" s="26">
        <v>118680.30970859743</v>
      </c>
      <c r="I3" s="26">
        <v>109127.40745257438</v>
      </c>
      <c r="J3" s="26">
        <v>118668.35321300098</v>
      </c>
      <c r="K3" s="26">
        <v>114779.31040647956</v>
      </c>
      <c r="L3" s="26">
        <v>123137.75809853719</v>
      </c>
      <c r="M3" s="26">
        <v>109986.52817034078</v>
      </c>
      <c r="N3" s="26">
        <v>112034.48994761266</v>
      </c>
      <c r="O3" s="26">
        <v>112396.12122856446</v>
      </c>
      <c r="P3" s="26">
        <v>102493.98755289594</v>
      </c>
      <c r="Q3" s="26">
        <v>107866.59086773188</v>
      </c>
      <c r="R3" s="26">
        <v>110002.1398235556</v>
      </c>
      <c r="S3" s="26">
        <v>109967.67452947369</v>
      </c>
      <c r="T3" s="26">
        <f>SER_hh_fec_EU28!T3-SER_hh_fec_UK!T3</f>
        <v>97353.193532921636</v>
      </c>
      <c r="U3" s="26">
        <f>SER_hh_fec_EU28!U3-SER_hh_fec_UK!U3</f>
        <v>96479.043818902588</v>
      </c>
      <c r="V3" s="26">
        <f>SER_hh_fec_EU28!V3-SER_hh_fec_UK!V3</f>
        <v>95483.978645986703</v>
      </c>
      <c r="W3" s="26">
        <f>SER_hh_fec_EU28!W3-SER_hh_fec_UK!W3</f>
        <v>94754.116587371915</v>
      </c>
      <c r="X3" s="26">
        <f>SER_hh_fec_EU28!X3-SER_hh_fec_UK!X3</f>
        <v>94196.420898079814</v>
      </c>
      <c r="Y3" s="26">
        <f>SER_hh_fec_EU28!Y3-SER_hh_fec_UK!Y3</f>
        <v>93432.430975080773</v>
      </c>
      <c r="Z3" s="26">
        <f>SER_hh_fec_EU28!Z3-SER_hh_fec_UK!Z3</f>
        <v>92834.708813701887</v>
      </c>
      <c r="AA3" s="26">
        <f>SER_hh_fec_EU28!AA3-SER_hh_fec_UK!AA3</f>
        <v>92504.659492055478</v>
      </c>
      <c r="AB3" s="26">
        <f>SER_hh_fec_EU28!AB3-SER_hh_fec_UK!AB3</f>
        <v>92458.935096566129</v>
      </c>
      <c r="AC3" s="26">
        <f>SER_hh_fec_EU28!AC3-SER_hh_fec_UK!AC3</f>
        <v>92548.961817890377</v>
      </c>
      <c r="AD3" s="26">
        <f>SER_hh_fec_EU28!AD3-SER_hh_fec_UK!AD3</f>
        <v>92814.220773520457</v>
      </c>
      <c r="AE3" s="26">
        <f>SER_hh_fec_EU28!AE3-SER_hh_fec_UK!AE3</f>
        <v>93149.103683936075</v>
      </c>
      <c r="AF3" s="26">
        <f>SER_hh_fec_EU28!AF3-SER_hh_fec_UK!AF3</f>
        <v>93502.361629318504</v>
      </c>
      <c r="AG3" s="26">
        <f>SER_hh_fec_EU28!AG3-SER_hh_fec_UK!AG3</f>
        <v>94097.704332359164</v>
      </c>
      <c r="AH3" s="26">
        <f>SER_hh_fec_EU28!AH3-SER_hh_fec_UK!AH3</f>
        <v>94464.561428766319</v>
      </c>
      <c r="AI3" s="26">
        <f>SER_hh_fec_EU28!AI3-SER_hh_fec_UK!AI3</f>
        <v>94569.752284453294</v>
      </c>
      <c r="AJ3" s="26">
        <f>SER_hh_fec_EU28!AJ3-SER_hh_fec_UK!AJ3</f>
        <v>94394.30694858366</v>
      </c>
      <c r="AK3" s="26">
        <f>SER_hh_fec_EU28!AK3-SER_hh_fec_UK!AK3</f>
        <v>94169.925538967655</v>
      </c>
      <c r="AL3" s="26">
        <f>SER_hh_fec_EU28!AL3-SER_hh_fec_UK!AL3</f>
        <v>93949.573853455426</v>
      </c>
      <c r="AM3" s="26">
        <f>SER_hh_fec_EU28!AM3-SER_hh_fec_UK!AM3</f>
        <v>93730.316532196113</v>
      </c>
      <c r="AN3" s="26">
        <f>SER_hh_fec_EU28!AN3-SER_hh_fec_UK!AN3</f>
        <v>93510.05418429448</v>
      </c>
      <c r="AO3" s="26">
        <f>SER_hh_fec_EU28!AO3-SER_hh_fec_UK!AO3</f>
        <v>93214.485883788308</v>
      </c>
      <c r="AP3" s="26">
        <f>SER_hh_fec_EU28!AP3-SER_hh_fec_UK!AP3</f>
        <v>93100.108139671909</v>
      </c>
      <c r="AQ3" s="26">
        <f>SER_hh_fec_EU28!AQ3-SER_hh_fec_UK!AQ3</f>
        <v>93144.340818426834</v>
      </c>
      <c r="AR3" s="26">
        <f>SER_hh_fec_EU28!AR3-SER_hh_fec_UK!AR3</f>
        <v>93051.470715991498</v>
      </c>
      <c r="AS3" s="26">
        <f>SER_hh_fec_EU28!AS3-SER_hh_fec_UK!AS3</f>
        <v>92884.338475135504</v>
      </c>
      <c r="AT3" s="26">
        <f>SER_hh_fec_EU28!AT3-SER_hh_fec_UK!AT3</f>
        <v>92647.464376221236</v>
      </c>
      <c r="AU3" s="26">
        <f>SER_hh_fec_EU28!AU3-SER_hh_fec_UK!AU3</f>
        <v>92417.747528954045</v>
      </c>
      <c r="AV3" s="26">
        <f>SER_hh_fec_EU28!AV3-SER_hh_fec_UK!AV3</f>
        <v>92265.435829069029</v>
      </c>
      <c r="AW3" s="26">
        <f>SER_hh_fec_EU28!AW3-SER_hh_fec_UK!AW3</f>
        <v>92121.464703496793</v>
      </c>
      <c r="AX3" s="26">
        <f>SER_hh_fec_EU28!AX3-SER_hh_fec_UK!AX3</f>
        <v>92051.153926804604</v>
      </c>
      <c r="AY3" s="26">
        <f>SER_hh_fec_EU28!AY3-SER_hh_fec_UK!AY3</f>
        <v>91905.497860883974</v>
      </c>
      <c r="AZ3" s="26">
        <f>SER_hh_fec_EU28!AZ3-SER_hh_fec_UK!AZ3</f>
        <v>91739.29722449847</v>
      </c>
    </row>
    <row r="4" spans="1:52" ht="12.95" customHeight="1" x14ac:dyDescent="0.25">
      <c r="A4" s="27" t="s">
        <v>746</v>
      </c>
      <c r="B4" s="28">
        <v>68807.833091410212</v>
      </c>
      <c r="C4" s="28">
        <v>73851.388241962355</v>
      </c>
      <c r="D4" s="28">
        <v>69115.423986201364</v>
      </c>
      <c r="E4" s="28">
        <v>75800.191436860739</v>
      </c>
      <c r="F4" s="28">
        <v>77324.888610600203</v>
      </c>
      <c r="G4" s="28">
        <v>81523.160776746692</v>
      </c>
      <c r="H4" s="28">
        <v>84540.959843076213</v>
      </c>
      <c r="I4" s="28">
        <v>73990.359308425453</v>
      </c>
      <c r="J4" s="28">
        <v>82915.553627931193</v>
      </c>
      <c r="K4" s="28">
        <v>78812.052782809798</v>
      </c>
      <c r="L4" s="28">
        <v>86836.992660855394</v>
      </c>
      <c r="M4" s="28">
        <v>73448.636984715675</v>
      </c>
      <c r="N4" s="28">
        <v>75134.408977374143</v>
      </c>
      <c r="O4" s="28">
        <v>75259.504928072085</v>
      </c>
      <c r="P4" s="28">
        <v>64921.054811926704</v>
      </c>
      <c r="Q4" s="28">
        <v>69945.583187393699</v>
      </c>
      <c r="R4" s="28">
        <v>71220.69194672603</v>
      </c>
      <c r="S4" s="28">
        <v>70919.811706726527</v>
      </c>
      <c r="T4" s="28">
        <f>SER_hh_fec_EU28!T4-SER_hh_fec_UK!T4</f>
        <v>63097.040724982267</v>
      </c>
      <c r="U4" s="28">
        <f>SER_hh_fec_EU28!U4-SER_hh_fec_UK!U4</f>
        <v>62468.115317550633</v>
      </c>
      <c r="V4" s="28">
        <f>SER_hh_fec_EU28!V4-SER_hh_fec_UK!V4</f>
        <v>61655.721715483574</v>
      </c>
      <c r="W4" s="28">
        <f>SER_hh_fec_EU28!W4-SER_hh_fec_UK!W4</f>
        <v>60846.837713393077</v>
      </c>
      <c r="X4" s="28">
        <f>SER_hh_fec_EU28!X4-SER_hh_fec_UK!X4</f>
        <v>60182.151663476259</v>
      </c>
      <c r="Y4" s="28">
        <f>SER_hh_fec_EU28!Y4-SER_hh_fec_UK!Y4</f>
        <v>59396.888591954637</v>
      </c>
      <c r="Z4" s="28">
        <f>SER_hh_fec_EU28!Z4-SER_hh_fec_UK!Z4</f>
        <v>58737.798207558531</v>
      </c>
      <c r="AA4" s="28">
        <f>SER_hh_fec_EU28!AA4-SER_hh_fec_UK!AA4</f>
        <v>58217.933463814581</v>
      </c>
      <c r="AB4" s="28">
        <f>SER_hh_fec_EU28!AB4-SER_hh_fec_UK!AB4</f>
        <v>57998.270438419757</v>
      </c>
      <c r="AC4" s="28">
        <f>SER_hh_fec_EU28!AC4-SER_hh_fec_UK!AC4</f>
        <v>57925.918188954151</v>
      </c>
      <c r="AD4" s="28">
        <f>SER_hh_fec_EU28!AD4-SER_hh_fec_UK!AD4</f>
        <v>57950.91590046788</v>
      </c>
      <c r="AE4" s="28">
        <f>SER_hh_fec_EU28!AE4-SER_hh_fec_UK!AE4</f>
        <v>58038.25050170465</v>
      </c>
      <c r="AF4" s="28">
        <f>SER_hh_fec_EU28!AF4-SER_hh_fec_UK!AF4</f>
        <v>58201.631821559764</v>
      </c>
      <c r="AG4" s="28">
        <f>SER_hh_fec_EU28!AG4-SER_hh_fec_UK!AG4</f>
        <v>58646.111127914817</v>
      </c>
      <c r="AH4" s="28">
        <f>SER_hh_fec_EU28!AH4-SER_hh_fec_UK!AH4</f>
        <v>58763.76956937775</v>
      </c>
      <c r="AI4" s="28">
        <f>SER_hh_fec_EU28!AI4-SER_hh_fec_UK!AI4</f>
        <v>58733.437316996147</v>
      </c>
      <c r="AJ4" s="28">
        <f>SER_hh_fec_EU28!AJ4-SER_hh_fec_UK!AJ4</f>
        <v>58582.910923535936</v>
      </c>
      <c r="AK4" s="28">
        <f>SER_hh_fec_EU28!AK4-SER_hh_fec_UK!AK4</f>
        <v>58373.744313447685</v>
      </c>
      <c r="AL4" s="28">
        <f>SER_hh_fec_EU28!AL4-SER_hh_fec_UK!AL4</f>
        <v>58136.2636176862</v>
      </c>
      <c r="AM4" s="28">
        <f>SER_hh_fec_EU28!AM4-SER_hh_fec_UK!AM4</f>
        <v>57886.854815145576</v>
      </c>
      <c r="AN4" s="28">
        <f>SER_hh_fec_EU28!AN4-SER_hh_fec_UK!AN4</f>
        <v>57631.826049353091</v>
      </c>
      <c r="AO4" s="28">
        <f>SER_hh_fec_EU28!AO4-SER_hh_fec_UK!AO4</f>
        <v>57318.728130346106</v>
      </c>
      <c r="AP4" s="28">
        <f>SER_hh_fec_EU28!AP4-SER_hh_fec_UK!AP4</f>
        <v>57119.789628162223</v>
      </c>
      <c r="AQ4" s="28">
        <f>SER_hh_fec_EU28!AQ4-SER_hh_fec_UK!AQ4</f>
        <v>57012.13000248422</v>
      </c>
      <c r="AR4" s="28">
        <f>SER_hh_fec_EU28!AR4-SER_hh_fec_UK!AR4</f>
        <v>56833.926328954061</v>
      </c>
      <c r="AS4" s="28">
        <f>SER_hh_fec_EU28!AS4-SER_hh_fec_UK!AS4</f>
        <v>56623.956720298593</v>
      </c>
      <c r="AT4" s="28">
        <f>SER_hh_fec_EU28!AT4-SER_hh_fec_UK!AT4</f>
        <v>56355.76989758166</v>
      </c>
      <c r="AU4" s="28">
        <f>SER_hh_fec_EU28!AU4-SER_hh_fec_UK!AU4</f>
        <v>56082.406044501658</v>
      </c>
      <c r="AV4" s="28">
        <f>SER_hh_fec_EU28!AV4-SER_hh_fec_UK!AV4</f>
        <v>55865.567100995497</v>
      </c>
      <c r="AW4" s="28">
        <f>SER_hh_fec_EU28!AW4-SER_hh_fec_UK!AW4</f>
        <v>55668.643907344369</v>
      </c>
      <c r="AX4" s="28">
        <f>SER_hh_fec_EU28!AX4-SER_hh_fec_UK!AX4</f>
        <v>55581.255270125883</v>
      </c>
      <c r="AY4" s="28">
        <f>SER_hh_fec_EU28!AY4-SER_hh_fec_UK!AY4</f>
        <v>55428.750065183936</v>
      </c>
      <c r="AZ4" s="28">
        <f>SER_hh_fec_EU28!AZ4-SER_hh_fec_UK!AZ4</f>
        <v>55239.337836825071</v>
      </c>
    </row>
    <row r="5" spans="1:52" ht="12" customHeight="1" x14ac:dyDescent="0.25">
      <c r="A5" s="29" t="s">
        <v>752</v>
      </c>
      <c r="B5" s="30">
        <v>1726.9941286976468</v>
      </c>
      <c r="C5" s="30">
        <v>1274.5096968550558</v>
      </c>
      <c r="D5" s="30">
        <v>1518.1236966038716</v>
      </c>
      <c r="E5" s="30">
        <v>1481.8425282789183</v>
      </c>
      <c r="F5" s="30">
        <v>1529.8092320569265</v>
      </c>
      <c r="G5" s="30">
        <v>1061.8281161355869</v>
      </c>
      <c r="H5" s="30">
        <v>1313.4884035498001</v>
      </c>
      <c r="I5" s="30">
        <v>1229.2496102255395</v>
      </c>
      <c r="J5" s="30">
        <v>1334.4685149624941</v>
      </c>
      <c r="K5" s="30">
        <v>1682.3065355190772</v>
      </c>
      <c r="L5" s="30">
        <v>1564.9161393593374</v>
      </c>
      <c r="M5" s="30">
        <v>1375.5884232924282</v>
      </c>
      <c r="N5" s="30">
        <v>1131.7885718032883</v>
      </c>
      <c r="O5" s="30">
        <v>1110.8981801052969</v>
      </c>
      <c r="P5" s="30">
        <v>940.37184425926705</v>
      </c>
      <c r="Q5" s="30">
        <v>1024.8255942432493</v>
      </c>
      <c r="R5" s="30">
        <v>1059.3829901632621</v>
      </c>
      <c r="S5" s="30">
        <v>949.74779365196275</v>
      </c>
      <c r="T5" s="30">
        <f>SER_hh_fec_EU28!T5-SER_hh_fec_UK!T5</f>
        <v>994.77050795284606</v>
      </c>
      <c r="U5" s="30">
        <f>SER_hh_fec_EU28!U5-SER_hh_fec_UK!U5</f>
        <v>983.02338245437704</v>
      </c>
      <c r="V5" s="30">
        <f>SER_hh_fec_EU28!V5-SER_hh_fec_UK!V5</f>
        <v>951.95236495184326</v>
      </c>
      <c r="W5" s="30">
        <f>SER_hh_fec_EU28!W5-SER_hh_fec_UK!W5</f>
        <v>940.1668229209829</v>
      </c>
      <c r="X5" s="30">
        <f>SER_hh_fec_EU28!X5-SER_hh_fec_UK!X5</f>
        <v>916.77702395051256</v>
      </c>
      <c r="Y5" s="30">
        <f>SER_hh_fec_EU28!Y5-SER_hh_fec_UK!Y5</f>
        <v>889.50886577239305</v>
      </c>
      <c r="Z5" s="30">
        <f>SER_hh_fec_EU28!Z5-SER_hh_fec_UK!Z5</f>
        <v>823.17591579473492</v>
      </c>
      <c r="AA5" s="30">
        <f>SER_hh_fec_EU28!AA5-SER_hh_fec_UK!AA5</f>
        <v>719.91944453490771</v>
      </c>
      <c r="AB5" s="30">
        <f>SER_hh_fec_EU28!AB5-SER_hh_fec_UK!AB5</f>
        <v>687.05622664258522</v>
      </c>
      <c r="AC5" s="30">
        <f>SER_hh_fec_EU28!AC5-SER_hh_fec_UK!AC5</f>
        <v>691.51974746646465</v>
      </c>
      <c r="AD5" s="30">
        <f>SER_hh_fec_EU28!AD5-SER_hh_fec_UK!AD5</f>
        <v>699.61273332221128</v>
      </c>
      <c r="AE5" s="30">
        <f>SER_hh_fec_EU28!AE5-SER_hh_fec_UK!AE5</f>
        <v>717.56727569616976</v>
      </c>
      <c r="AF5" s="30">
        <f>SER_hh_fec_EU28!AF5-SER_hh_fec_UK!AF5</f>
        <v>731.67820526535456</v>
      </c>
      <c r="AG5" s="30">
        <f>SER_hh_fec_EU28!AG5-SER_hh_fec_UK!AG5</f>
        <v>707.77677699944752</v>
      </c>
      <c r="AH5" s="30">
        <f>SER_hh_fec_EU28!AH5-SER_hh_fec_UK!AH5</f>
        <v>695.97758845921533</v>
      </c>
      <c r="AI5" s="30">
        <f>SER_hh_fec_EU28!AI5-SER_hh_fec_UK!AI5</f>
        <v>680.68629671157009</v>
      </c>
      <c r="AJ5" s="30">
        <f>SER_hh_fec_EU28!AJ5-SER_hh_fec_UK!AJ5</f>
        <v>660.11313616095151</v>
      </c>
      <c r="AK5" s="30">
        <f>SER_hh_fec_EU28!AK5-SER_hh_fec_UK!AK5</f>
        <v>656.05970047224014</v>
      </c>
      <c r="AL5" s="30">
        <f>SER_hh_fec_EU28!AL5-SER_hh_fec_UK!AL5</f>
        <v>642.83392275220376</v>
      </c>
      <c r="AM5" s="30">
        <f>SER_hh_fec_EU28!AM5-SER_hh_fec_UK!AM5</f>
        <v>620.26688739744247</v>
      </c>
      <c r="AN5" s="30">
        <f>SER_hh_fec_EU28!AN5-SER_hh_fec_UK!AN5</f>
        <v>598.85918110130797</v>
      </c>
      <c r="AO5" s="30">
        <f>SER_hh_fec_EU28!AO5-SER_hh_fec_UK!AO5</f>
        <v>571.97126901033346</v>
      </c>
      <c r="AP5" s="30">
        <f>SER_hh_fec_EU28!AP5-SER_hh_fec_UK!AP5</f>
        <v>547.74837596987334</v>
      </c>
      <c r="AQ5" s="30">
        <f>SER_hh_fec_EU28!AQ5-SER_hh_fec_UK!AQ5</f>
        <v>522.12543666426279</v>
      </c>
      <c r="AR5" s="30">
        <f>SER_hh_fec_EU28!AR5-SER_hh_fec_UK!AR5</f>
        <v>507.11803522801085</v>
      </c>
      <c r="AS5" s="30">
        <f>SER_hh_fec_EU28!AS5-SER_hh_fec_UK!AS5</f>
        <v>488.08189156257265</v>
      </c>
      <c r="AT5" s="30">
        <f>SER_hh_fec_EU28!AT5-SER_hh_fec_UK!AT5</f>
        <v>465.33185375137566</v>
      </c>
      <c r="AU5" s="30">
        <f>SER_hh_fec_EU28!AU5-SER_hh_fec_UK!AU5</f>
        <v>444.07633399232941</v>
      </c>
      <c r="AV5" s="30">
        <f>SER_hh_fec_EU28!AV5-SER_hh_fec_UK!AV5</f>
        <v>430.2097409478929</v>
      </c>
      <c r="AW5" s="30">
        <f>SER_hh_fec_EU28!AW5-SER_hh_fec_UK!AW5</f>
        <v>414.91720804985584</v>
      </c>
      <c r="AX5" s="30">
        <f>SER_hh_fec_EU28!AX5-SER_hh_fec_UK!AX5</f>
        <v>407.10428368661491</v>
      </c>
      <c r="AY5" s="30">
        <f>SER_hh_fec_EU28!AY5-SER_hh_fec_UK!AY5</f>
        <v>396.03072490975637</v>
      </c>
      <c r="AZ5" s="30">
        <f>SER_hh_fec_EU28!AZ5-SER_hh_fec_UK!AZ5</f>
        <v>382.48088984623979</v>
      </c>
    </row>
    <row r="6" spans="1:52" ht="12" customHeight="1" x14ac:dyDescent="0.25">
      <c r="A6" s="29" t="s">
        <v>758</v>
      </c>
      <c r="B6" s="30">
        <v>308.07850789548695</v>
      </c>
      <c r="C6" s="30">
        <v>304.16192962369132</v>
      </c>
      <c r="D6" s="30">
        <v>284.49628560671772</v>
      </c>
      <c r="E6" s="30">
        <v>339.36825744919747</v>
      </c>
      <c r="F6" s="30">
        <v>332.66312027880468</v>
      </c>
      <c r="G6" s="30">
        <v>363.31609601909122</v>
      </c>
      <c r="H6" s="30">
        <v>342.99636804717471</v>
      </c>
      <c r="I6" s="30">
        <v>307.46607793033729</v>
      </c>
      <c r="J6" s="30">
        <v>347.40983520720732</v>
      </c>
      <c r="K6" s="30">
        <v>340.90902990570322</v>
      </c>
      <c r="L6" s="30">
        <v>340.82248604503064</v>
      </c>
      <c r="M6" s="30">
        <v>283.30313887935716</v>
      </c>
      <c r="N6" s="30">
        <v>229.67266302862944</v>
      </c>
      <c r="O6" s="30">
        <v>223.16698312826358</v>
      </c>
      <c r="P6" s="30">
        <v>179.54610903665937</v>
      </c>
      <c r="Q6" s="30">
        <v>163.35369298274472</v>
      </c>
      <c r="R6" s="30">
        <v>166.72325156359403</v>
      </c>
      <c r="S6" s="30">
        <v>173.67568875746588</v>
      </c>
      <c r="T6" s="30">
        <f>SER_hh_fec_EU28!T6-SER_hh_fec_UK!T6</f>
        <v>172.94552096134015</v>
      </c>
      <c r="U6" s="30">
        <f>SER_hh_fec_EU28!U6-SER_hh_fec_UK!U6</f>
        <v>178.23374676916617</v>
      </c>
      <c r="V6" s="30">
        <f>SER_hh_fec_EU28!V6-SER_hh_fec_UK!V6</f>
        <v>178.14229343780866</v>
      </c>
      <c r="W6" s="30">
        <f>SER_hh_fec_EU28!W6-SER_hh_fec_UK!W6</f>
        <v>186.10409830698271</v>
      </c>
      <c r="X6" s="30">
        <f>SER_hh_fec_EU28!X6-SER_hh_fec_UK!X6</f>
        <v>191.16650870561381</v>
      </c>
      <c r="Y6" s="30">
        <f>SER_hh_fec_EU28!Y6-SER_hh_fec_UK!Y6</f>
        <v>169.97856932830589</v>
      </c>
      <c r="Z6" s="30">
        <f>SER_hh_fec_EU28!Z6-SER_hh_fec_UK!Z6</f>
        <v>173.05470061969467</v>
      </c>
      <c r="AA6" s="30">
        <f>SER_hh_fec_EU28!AA6-SER_hh_fec_UK!AA6</f>
        <v>151.09387292035228</v>
      </c>
      <c r="AB6" s="30">
        <f>SER_hh_fec_EU28!AB6-SER_hh_fec_UK!AB6</f>
        <v>128.72615401461789</v>
      </c>
      <c r="AC6" s="30">
        <f>SER_hh_fec_EU28!AC6-SER_hh_fec_UK!AC6</f>
        <v>110.43008035922932</v>
      </c>
      <c r="AD6" s="30">
        <f>SER_hh_fec_EU28!AD6-SER_hh_fec_UK!AD6</f>
        <v>114.13439126716023</v>
      </c>
      <c r="AE6" s="30">
        <f>SER_hh_fec_EU28!AE6-SER_hh_fec_UK!AE6</f>
        <v>96.666018462552401</v>
      </c>
      <c r="AF6" s="30">
        <f>SER_hh_fec_EU28!AF6-SER_hh_fec_UK!AF6</f>
        <v>79.617564066510269</v>
      </c>
      <c r="AG6" s="30">
        <f>SER_hh_fec_EU28!AG6-SER_hh_fec_UK!AG6</f>
        <v>85.925040119458671</v>
      </c>
      <c r="AH6" s="30">
        <f>SER_hh_fec_EU28!AH6-SER_hh_fec_UK!AH6</f>
        <v>85.141016390549993</v>
      </c>
      <c r="AI6" s="30">
        <f>SER_hh_fec_EU28!AI6-SER_hh_fec_UK!AI6</f>
        <v>82.611846557832919</v>
      </c>
      <c r="AJ6" s="30">
        <f>SER_hh_fec_EU28!AJ6-SER_hh_fec_UK!AJ6</f>
        <v>81.265650533052337</v>
      </c>
      <c r="AK6" s="30">
        <f>SER_hh_fec_EU28!AK6-SER_hh_fec_UK!AK6</f>
        <v>78.788642780326526</v>
      </c>
      <c r="AL6" s="30">
        <f>SER_hh_fec_EU28!AL6-SER_hh_fec_UK!AL6</f>
        <v>78.217689883225333</v>
      </c>
      <c r="AM6" s="30">
        <f>SER_hh_fec_EU28!AM6-SER_hh_fec_UK!AM6</f>
        <v>76.129533335246066</v>
      </c>
      <c r="AN6" s="30">
        <f>SER_hh_fec_EU28!AN6-SER_hh_fec_UK!AN6</f>
        <v>73.982673394936882</v>
      </c>
      <c r="AO6" s="30">
        <f>SER_hh_fec_EU28!AO6-SER_hh_fec_UK!AO6</f>
        <v>72.08657440117284</v>
      </c>
      <c r="AP6" s="30">
        <f>SER_hh_fec_EU28!AP6-SER_hh_fec_UK!AP6</f>
        <v>70.442931191449659</v>
      </c>
      <c r="AQ6" s="30">
        <f>SER_hh_fec_EU28!AQ6-SER_hh_fec_UK!AQ6</f>
        <v>69.000744809639698</v>
      </c>
      <c r="AR6" s="30">
        <f>SER_hh_fec_EU28!AR6-SER_hh_fec_UK!AR6</f>
        <v>67.836233282644272</v>
      </c>
      <c r="AS6" s="30">
        <f>SER_hh_fec_EU28!AS6-SER_hh_fec_UK!AS6</f>
        <v>66.956031752677305</v>
      </c>
      <c r="AT6" s="30">
        <f>SER_hh_fec_EU28!AT6-SER_hh_fec_UK!AT6</f>
        <v>65.923071974365556</v>
      </c>
      <c r="AU6" s="30">
        <f>SER_hh_fec_EU28!AU6-SER_hh_fec_UK!AU6</f>
        <v>64.930615276708693</v>
      </c>
      <c r="AV6" s="30">
        <f>SER_hh_fec_EU28!AV6-SER_hh_fec_UK!AV6</f>
        <v>63.94688245183486</v>
      </c>
      <c r="AW6" s="30">
        <f>SER_hh_fec_EU28!AW6-SER_hh_fec_UK!AW6</f>
        <v>62.878423122862223</v>
      </c>
      <c r="AX6" s="30">
        <f>SER_hh_fec_EU28!AX6-SER_hh_fec_UK!AX6</f>
        <v>62.595333966073447</v>
      </c>
      <c r="AY6" s="30">
        <f>SER_hh_fec_EU28!AY6-SER_hh_fec_UK!AY6</f>
        <v>61.796375156741874</v>
      </c>
      <c r="AZ6" s="30">
        <f>SER_hh_fec_EU28!AZ6-SER_hh_fec_UK!AZ6</f>
        <v>61.338353367358188</v>
      </c>
    </row>
    <row r="7" spans="1:52" ht="12" customHeight="1" x14ac:dyDescent="0.25">
      <c r="A7" s="29" t="s">
        <v>755</v>
      </c>
      <c r="B7" s="30">
        <v>19229.410839820648</v>
      </c>
      <c r="C7" s="30">
        <v>21358.449525842596</v>
      </c>
      <c r="D7" s="30">
        <v>19565.170629262939</v>
      </c>
      <c r="E7" s="30">
        <v>20180.578817304475</v>
      </c>
      <c r="F7" s="30">
        <v>19690.708521859706</v>
      </c>
      <c r="G7" s="30">
        <v>19518.204751519694</v>
      </c>
      <c r="H7" s="30">
        <v>18707.674381126719</v>
      </c>
      <c r="I7" s="30">
        <v>15030.518929408385</v>
      </c>
      <c r="J7" s="30">
        <v>17495.376845506493</v>
      </c>
      <c r="K7" s="30">
        <v>16019.679843522912</v>
      </c>
      <c r="L7" s="30">
        <v>15842.610644093635</v>
      </c>
      <c r="M7" s="30">
        <v>14215.206251733738</v>
      </c>
      <c r="N7" s="30">
        <v>13554.469472667863</v>
      </c>
      <c r="O7" s="30">
        <v>13937.762926907064</v>
      </c>
      <c r="P7" s="30">
        <v>12634.630738578913</v>
      </c>
      <c r="Q7" s="30">
        <v>12359.49377581849</v>
      </c>
      <c r="R7" s="30">
        <v>12489.325243570875</v>
      </c>
      <c r="S7" s="30">
        <v>11908.77267617779</v>
      </c>
      <c r="T7" s="30">
        <f>SER_hh_fec_EU28!T7-SER_hh_fec_UK!T7</f>
        <v>10825.529196245416</v>
      </c>
      <c r="U7" s="30">
        <f>SER_hh_fec_EU28!U7-SER_hh_fec_UK!U7</f>
        <v>10861.50409209887</v>
      </c>
      <c r="V7" s="30">
        <f>SER_hh_fec_EU28!V7-SER_hh_fec_UK!V7</f>
        <v>10519.901484391881</v>
      </c>
      <c r="W7" s="30">
        <f>SER_hh_fec_EU28!W7-SER_hh_fec_UK!W7</f>
        <v>10517.808158065302</v>
      </c>
      <c r="X7" s="30">
        <f>SER_hh_fec_EU28!X7-SER_hh_fec_UK!X7</f>
        <v>10259.754700402438</v>
      </c>
      <c r="Y7" s="30">
        <f>SER_hh_fec_EU28!Y7-SER_hh_fec_UK!Y7</f>
        <v>10386.974091215638</v>
      </c>
      <c r="Z7" s="30">
        <f>SER_hh_fec_EU28!Z7-SER_hh_fec_UK!Z7</f>
        <v>9449.3540355868427</v>
      </c>
      <c r="AA7" s="30">
        <f>SER_hh_fec_EU28!AA7-SER_hh_fec_UK!AA7</f>
        <v>8970.6494496018458</v>
      </c>
      <c r="AB7" s="30">
        <f>SER_hh_fec_EU28!AB7-SER_hh_fec_UK!AB7</f>
        <v>8835.8308079424623</v>
      </c>
      <c r="AC7" s="30">
        <f>SER_hh_fec_EU28!AC7-SER_hh_fec_UK!AC7</f>
        <v>8449.6949763567773</v>
      </c>
      <c r="AD7" s="30">
        <f>SER_hh_fec_EU28!AD7-SER_hh_fec_UK!AD7</f>
        <v>8255.7397635885627</v>
      </c>
      <c r="AE7" s="30">
        <f>SER_hh_fec_EU28!AE7-SER_hh_fec_UK!AE7</f>
        <v>7901.418644049465</v>
      </c>
      <c r="AF7" s="30">
        <f>SER_hh_fec_EU28!AF7-SER_hh_fec_UK!AF7</f>
        <v>7618.3216558514196</v>
      </c>
      <c r="AG7" s="30">
        <f>SER_hh_fec_EU28!AG7-SER_hh_fec_UK!AG7</f>
        <v>7869.5027075688868</v>
      </c>
      <c r="AH7" s="30">
        <f>SER_hh_fec_EU28!AH7-SER_hh_fec_UK!AH7</f>
        <v>7823.7285189589902</v>
      </c>
      <c r="AI7" s="30">
        <f>SER_hh_fec_EU28!AI7-SER_hh_fec_UK!AI7</f>
        <v>7742.2905084447475</v>
      </c>
      <c r="AJ7" s="30">
        <f>SER_hh_fec_EU28!AJ7-SER_hh_fec_UK!AJ7</f>
        <v>7653.6520524012813</v>
      </c>
      <c r="AK7" s="30">
        <f>SER_hh_fec_EU28!AK7-SER_hh_fec_UK!AK7</f>
        <v>7604.0173035728285</v>
      </c>
      <c r="AL7" s="30">
        <f>SER_hh_fec_EU28!AL7-SER_hh_fec_UK!AL7</f>
        <v>7522.8866179561428</v>
      </c>
      <c r="AM7" s="30">
        <f>SER_hh_fec_EU28!AM7-SER_hh_fec_UK!AM7</f>
        <v>7416.8420074739697</v>
      </c>
      <c r="AN7" s="30">
        <f>SER_hh_fec_EU28!AN7-SER_hh_fec_UK!AN7</f>
        <v>7327.2064889004232</v>
      </c>
      <c r="AO7" s="30">
        <f>SER_hh_fec_EU28!AO7-SER_hh_fec_UK!AO7</f>
        <v>7230.8748650332727</v>
      </c>
      <c r="AP7" s="30">
        <f>SER_hh_fec_EU28!AP7-SER_hh_fec_UK!AP7</f>
        <v>7158.9036859396829</v>
      </c>
      <c r="AQ7" s="30">
        <f>SER_hh_fec_EU28!AQ7-SER_hh_fec_UK!AQ7</f>
        <v>7116.7381623217389</v>
      </c>
      <c r="AR7" s="30">
        <f>SER_hh_fec_EU28!AR7-SER_hh_fec_UK!AR7</f>
        <v>7067.7505649926134</v>
      </c>
      <c r="AS7" s="30">
        <f>SER_hh_fec_EU28!AS7-SER_hh_fec_UK!AS7</f>
        <v>6992.3704677629894</v>
      </c>
      <c r="AT7" s="30">
        <f>SER_hh_fec_EU28!AT7-SER_hh_fec_UK!AT7</f>
        <v>6927.8487106663652</v>
      </c>
      <c r="AU7" s="30">
        <f>SER_hh_fec_EU28!AU7-SER_hh_fec_UK!AU7</f>
        <v>6827.2712349707217</v>
      </c>
      <c r="AV7" s="30">
        <f>SER_hh_fec_EU28!AV7-SER_hh_fec_UK!AV7</f>
        <v>6767.9262364510605</v>
      </c>
      <c r="AW7" s="30">
        <f>SER_hh_fec_EU28!AW7-SER_hh_fec_UK!AW7</f>
        <v>6716.5424089977078</v>
      </c>
      <c r="AX7" s="30">
        <f>SER_hh_fec_EU28!AX7-SER_hh_fec_UK!AX7</f>
        <v>6688.9489943175922</v>
      </c>
      <c r="AY7" s="30">
        <f>SER_hh_fec_EU28!AY7-SER_hh_fec_UK!AY7</f>
        <v>6636.9349660146399</v>
      </c>
      <c r="AZ7" s="30">
        <f>SER_hh_fec_EU28!AZ7-SER_hh_fec_UK!AZ7</f>
        <v>6568.5686362006854</v>
      </c>
    </row>
    <row r="8" spans="1:52" ht="12" customHeight="1" x14ac:dyDescent="0.25">
      <c r="A8" s="29" t="s">
        <v>754</v>
      </c>
      <c r="B8" s="30">
        <v>13.88052752565541</v>
      </c>
      <c r="C8" s="30">
        <v>16.702739778921487</v>
      </c>
      <c r="D8" s="30">
        <v>17.637319054546005</v>
      </c>
      <c r="E8" s="30">
        <v>23.590419106284784</v>
      </c>
      <c r="F8" s="30">
        <v>28.695636305322999</v>
      </c>
      <c r="G8" s="30">
        <v>42.418842082427332</v>
      </c>
      <c r="H8" s="30">
        <v>49.886488554207219</v>
      </c>
      <c r="I8" s="30">
        <v>54.644707499357246</v>
      </c>
      <c r="J8" s="30">
        <v>66.685482906785523</v>
      </c>
      <c r="K8" s="30">
        <v>68.460014430167632</v>
      </c>
      <c r="L8" s="30">
        <v>85.237634813382869</v>
      </c>
      <c r="M8" s="30">
        <v>97.846820716030933</v>
      </c>
      <c r="N8" s="30">
        <v>121.57690353067881</v>
      </c>
      <c r="O8" s="30">
        <v>160.70548540223416</v>
      </c>
      <c r="P8" s="30">
        <v>186.74438120492778</v>
      </c>
      <c r="Q8" s="30">
        <v>266.18930911297832</v>
      </c>
      <c r="R8" s="30">
        <v>272.71109584150662</v>
      </c>
      <c r="S8" s="30">
        <v>278.91202755576165</v>
      </c>
      <c r="T8" s="30">
        <f>SER_hh_fec_EU28!T8-SER_hh_fec_UK!T8</f>
        <v>278.36900206736669</v>
      </c>
      <c r="U8" s="30">
        <f>SER_hh_fec_EU28!U8-SER_hh_fec_UK!U8</f>
        <v>279.57588378037985</v>
      </c>
      <c r="V8" s="30">
        <f>SER_hh_fec_EU28!V8-SER_hh_fec_UK!V8</f>
        <v>285.87173579197656</v>
      </c>
      <c r="W8" s="30">
        <f>SER_hh_fec_EU28!W8-SER_hh_fec_UK!W8</f>
        <v>302.78356110346357</v>
      </c>
      <c r="X8" s="30">
        <f>SER_hh_fec_EU28!X8-SER_hh_fec_UK!X8</f>
        <v>312.09798695235401</v>
      </c>
      <c r="Y8" s="30">
        <f>SER_hh_fec_EU28!Y8-SER_hh_fec_UK!Y8</f>
        <v>319.52658008738808</v>
      </c>
      <c r="Z8" s="30">
        <f>SER_hh_fec_EU28!Z8-SER_hh_fec_UK!Z8</f>
        <v>327.1713844686625</v>
      </c>
      <c r="AA8" s="30">
        <f>SER_hh_fec_EU28!AA8-SER_hh_fec_UK!AA8</f>
        <v>335.71964961834095</v>
      </c>
      <c r="AB8" s="30">
        <f>SER_hh_fec_EU28!AB8-SER_hh_fec_UK!AB8</f>
        <v>343.54622615658479</v>
      </c>
      <c r="AC8" s="30">
        <f>SER_hh_fec_EU28!AC8-SER_hh_fec_UK!AC8</f>
        <v>335.04564773283875</v>
      </c>
      <c r="AD8" s="30">
        <f>SER_hh_fec_EU28!AD8-SER_hh_fec_UK!AD8</f>
        <v>341.37175909944847</v>
      </c>
      <c r="AE8" s="30">
        <f>SER_hh_fec_EU28!AE8-SER_hh_fec_UK!AE8</f>
        <v>327.53079835707558</v>
      </c>
      <c r="AF8" s="30">
        <f>SER_hh_fec_EU28!AF8-SER_hh_fec_UK!AF8</f>
        <v>301.35821385369724</v>
      </c>
      <c r="AG8" s="30">
        <f>SER_hh_fec_EU28!AG8-SER_hh_fec_UK!AG8</f>
        <v>269.54751096296036</v>
      </c>
      <c r="AH8" s="30">
        <f>SER_hh_fec_EU28!AH8-SER_hh_fec_UK!AH8</f>
        <v>272.53948060054745</v>
      </c>
      <c r="AI8" s="30">
        <f>SER_hh_fec_EU28!AI8-SER_hh_fec_UK!AI8</f>
        <v>278.7405127467477</v>
      </c>
      <c r="AJ8" s="30">
        <f>SER_hh_fec_EU28!AJ8-SER_hh_fec_UK!AJ8</f>
        <v>286.46811359086183</v>
      </c>
      <c r="AK8" s="30">
        <f>SER_hh_fec_EU28!AK8-SER_hh_fec_UK!AK8</f>
        <v>300.85380302881498</v>
      </c>
      <c r="AL8" s="30">
        <f>SER_hh_fec_EU28!AL8-SER_hh_fec_UK!AL8</f>
        <v>315.84330818196833</v>
      </c>
      <c r="AM8" s="30">
        <f>SER_hh_fec_EU28!AM8-SER_hh_fec_UK!AM8</f>
        <v>341.67411730554386</v>
      </c>
      <c r="AN8" s="30">
        <f>SER_hh_fec_EU28!AN8-SER_hh_fec_UK!AN8</f>
        <v>361.47994756704253</v>
      </c>
      <c r="AO8" s="30">
        <f>SER_hh_fec_EU28!AO8-SER_hh_fec_UK!AO8</f>
        <v>382.03895489532999</v>
      </c>
      <c r="AP8" s="30">
        <f>SER_hh_fec_EU28!AP8-SER_hh_fec_UK!AP8</f>
        <v>401.34821765047928</v>
      </c>
      <c r="AQ8" s="30">
        <f>SER_hh_fec_EU28!AQ8-SER_hh_fec_UK!AQ8</f>
        <v>418.92400309646968</v>
      </c>
      <c r="AR8" s="30">
        <f>SER_hh_fec_EU28!AR8-SER_hh_fec_UK!AR8</f>
        <v>437.83430963994755</v>
      </c>
      <c r="AS8" s="30">
        <f>SER_hh_fec_EU28!AS8-SER_hh_fec_UK!AS8</f>
        <v>458.43196101456215</v>
      </c>
      <c r="AT8" s="30">
        <f>SER_hh_fec_EU28!AT8-SER_hh_fec_UK!AT8</f>
        <v>483.45793781282055</v>
      </c>
      <c r="AU8" s="30">
        <f>SER_hh_fec_EU28!AU8-SER_hh_fec_UK!AU8</f>
        <v>507.0147954503297</v>
      </c>
      <c r="AV8" s="30">
        <f>SER_hh_fec_EU28!AV8-SER_hh_fec_UK!AV8</f>
        <v>535.34838420467065</v>
      </c>
      <c r="AW8" s="30">
        <f>SER_hh_fec_EU28!AW8-SER_hh_fec_UK!AW8</f>
        <v>558.41050499306004</v>
      </c>
      <c r="AX8" s="30">
        <f>SER_hh_fec_EU28!AX8-SER_hh_fec_UK!AX8</f>
        <v>570.4242408698974</v>
      </c>
      <c r="AY8" s="30">
        <f>SER_hh_fec_EU28!AY8-SER_hh_fec_UK!AY8</f>
        <v>590.04367111150532</v>
      </c>
      <c r="AZ8" s="30">
        <f>SER_hh_fec_EU28!AZ8-SER_hh_fec_UK!AZ8</f>
        <v>611.7755963067882</v>
      </c>
    </row>
    <row r="9" spans="1:52" ht="12" customHeight="1" x14ac:dyDescent="0.25">
      <c r="A9" s="29" t="s">
        <v>753</v>
      </c>
      <c r="B9" s="30">
        <v>30116.597589821977</v>
      </c>
      <c r="C9" s="30">
        <v>31732.708046749998</v>
      </c>
      <c r="D9" s="30">
        <v>28991.782028199294</v>
      </c>
      <c r="E9" s="30">
        <v>31536.980034943383</v>
      </c>
      <c r="F9" s="30">
        <v>33003.357664149626</v>
      </c>
      <c r="G9" s="30">
        <v>37940.497545023049</v>
      </c>
      <c r="H9" s="30">
        <v>40606.810039725387</v>
      </c>
      <c r="I9" s="30">
        <v>35489.375623795699</v>
      </c>
      <c r="J9" s="30">
        <v>40079.603902945157</v>
      </c>
      <c r="K9" s="30">
        <v>37263.477690545915</v>
      </c>
      <c r="L9" s="30">
        <v>41968.157085478721</v>
      </c>
      <c r="M9" s="30">
        <v>35009.899502570704</v>
      </c>
      <c r="N9" s="30">
        <v>37014.432629222887</v>
      </c>
      <c r="O9" s="30">
        <v>38609.354838435494</v>
      </c>
      <c r="P9" s="30">
        <v>30796.930485942255</v>
      </c>
      <c r="Q9" s="30">
        <v>33151.695688214153</v>
      </c>
      <c r="R9" s="30">
        <v>33568.975467798642</v>
      </c>
      <c r="S9" s="30">
        <v>33316.821590506217</v>
      </c>
      <c r="T9" s="30">
        <f>SER_hh_fec_EU28!T9-SER_hh_fec_UK!T9</f>
        <v>28502.347993255502</v>
      </c>
      <c r="U9" s="30">
        <f>SER_hh_fec_EU28!U9-SER_hh_fec_UK!U9</f>
        <v>28694.945964054954</v>
      </c>
      <c r="V9" s="30">
        <f>SER_hh_fec_EU28!V9-SER_hh_fec_UK!V9</f>
        <v>28753.510312920131</v>
      </c>
      <c r="W9" s="30">
        <f>SER_hh_fec_EU28!W9-SER_hh_fec_UK!W9</f>
        <v>27404.904189207322</v>
      </c>
      <c r="X9" s="30">
        <f>SER_hh_fec_EU28!X9-SER_hh_fec_UK!X9</f>
        <v>27090.174890353806</v>
      </c>
      <c r="Y9" s="30">
        <f>SER_hh_fec_EU28!Y9-SER_hh_fec_UK!Y9</f>
        <v>26397.904758097982</v>
      </c>
      <c r="Z9" s="30">
        <f>SER_hh_fec_EU28!Z9-SER_hh_fec_UK!Z9</f>
        <v>26888.532427569</v>
      </c>
      <c r="AA9" s="30">
        <f>SER_hh_fec_EU28!AA9-SER_hh_fec_UK!AA9</f>
        <v>27118.802610835235</v>
      </c>
      <c r="AB9" s="30">
        <f>SER_hh_fec_EU28!AB9-SER_hh_fec_UK!AB9</f>
        <v>27058.005746940235</v>
      </c>
      <c r="AC9" s="30">
        <f>SER_hh_fec_EU28!AC9-SER_hh_fec_UK!AC9</f>
        <v>27335.553754810786</v>
      </c>
      <c r="AD9" s="30">
        <f>SER_hh_fec_EU28!AD9-SER_hh_fec_UK!AD9</f>
        <v>27262.507649130799</v>
      </c>
      <c r="AE9" s="30">
        <f>SER_hh_fec_EU28!AE9-SER_hh_fec_UK!AE9</f>
        <v>27129.358853047714</v>
      </c>
      <c r="AF9" s="30">
        <f>SER_hh_fec_EU28!AF9-SER_hh_fec_UK!AF9</f>
        <v>28477.61577873597</v>
      </c>
      <c r="AG9" s="30">
        <f>SER_hh_fec_EU28!AG9-SER_hh_fec_UK!AG9</f>
        <v>29342.104095867267</v>
      </c>
      <c r="AH9" s="30">
        <f>SER_hh_fec_EU28!AH9-SER_hh_fec_UK!AH9</f>
        <v>29375.952232381558</v>
      </c>
      <c r="AI9" s="30">
        <f>SER_hh_fec_EU28!AI9-SER_hh_fec_UK!AI9</f>
        <v>29418.108014808604</v>
      </c>
      <c r="AJ9" s="30">
        <f>SER_hh_fec_EU28!AJ9-SER_hh_fec_UK!AJ9</f>
        <v>29432.264635227097</v>
      </c>
      <c r="AK9" s="30">
        <f>SER_hh_fec_EU28!AK9-SER_hh_fec_UK!AK9</f>
        <v>29179.865110838327</v>
      </c>
      <c r="AL9" s="30">
        <f>SER_hh_fec_EU28!AL9-SER_hh_fec_UK!AL9</f>
        <v>28993.612766197646</v>
      </c>
      <c r="AM9" s="30">
        <f>SER_hh_fec_EU28!AM9-SER_hh_fec_UK!AM9</f>
        <v>28795.510705934896</v>
      </c>
      <c r="AN9" s="30">
        <f>SER_hh_fec_EU28!AN9-SER_hh_fec_UK!AN9</f>
        <v>28589.188056938336</v>
      </c>
      <c r="AO9" s="30">
        <f>SER_hh_fec_EU28!AO9-SER_hh_fec_UK!AO9</f>
        <v>28382.277618031887</v>
      </c>
      <c r="AP9" s="30">
        <f>SER_hh_fec_EU28!AP9-SER_hh_fec_UK!AP9</f>
        <v>28215.637042295308</v>
      </c>
      <c r="AQ9" s="30">
        <f>SER_hh_fec_EU28!AQ9-SER_hh_fec_UK!AQ9</f>
        <v>28074.405820210632</v>
      </c>
      <c r="AR9" s="30">
        <f>SER_hh_fec_EU28!AR9-SER_hh_fec_UK!AR9</f>
        <v>27935.428817019143</v>
      </c>
      <c r="AS9" s="30">
        <f>SER_hh_fec_EU28!AS9-SER_hh_fec_UK!AS9</f>
        <v>27821.712699678374</v>
      </c>
      <c r="AT9" s="30">
        <f>SER_hh_fec_EU28!AT9-SER_hh_fec_UK!AT9</f>
        <v>27667.939077241597</v>
      </c>
      <c r="AU9" s="30">
        <f>SER_hh_fec_EU28!AU9-SER_hh_fec_UK!AU9</f>
        <v>27517.182183669851</v>
      </c>
      <c r="AV9" s="30">
        <f>SER_hh_fec_EU28!AV9-SER_hh_fec_UK!AV9</f>
        <v>27376.845545719429</v>
      </c>
      <c r="AW9" s="30">
        <f>SER_hh_fec_EU28!AW9-SER_hh_fec_UK!AW9</f>
        <v>27233.915272099697</v>
      </c>
      <c r="AX9" s="30">
        <f>SER_hh_fec_EU28!AX9-SER_hh_fec_UK!AX9</f>
        <v>27188.895744267455</v>
      </c>
      <c r="AY9" s="30">
        <f>SER_hh_fec_EU28!AY9-SER_hh_fec_UK!AY9</f>
        <v>27112.594708514502</v>
      </c>
      <c r="AZ9" s="30">
        <f>SER_hh_fec_EU28!AZ9-SER_hh_fec_UK!AZ9</f>
        <v>27046.126371510836</v>
      </c>
    </row>
    <row r="10" spans="1:52" ht="12" customHeight="1" x14ac:dyDescent="0.25">
      <c r="A10" s="29" t="s">
        <v>757</v>
      </c>
      <c r="B10" s="30">
        <v>1054.9595414790858</v>
      </c>
      <c r="C10" s="30">
        <v>1209.6509468207062</v>
      </c>
      <c r="D10" s="30">
        <v>1283.569119948068</v>
      </c>
      <c r="E10" s="30">
        <v>1517.8349427909998</v>
      </c>
      <c r="F10" s="30">
        <v>1643.891882933234</v>
      </c>
      <c r="G10" s="30">
        <v>1406.1330659653147</v>
      </c>
      <c r="H10" s="30">
        <v>1375.6330350016685</v>
      </c>
      <c r="I10" s="30">
        <v>1497.8555784250011</v>
      </c>
      <c r="J10" s="30">
        <v>1393.6533059944497</v>
      </c>
      <c r="K10" s="30">
        <v>1503.9791641507211</v>
      </c>
      <c r="L10" s="30">
        <v>1465.9845191540678</v>
      </c>
      <c r="M10" s="30">
        <v>1348.9957424864833</v>
      </c>
      <c r="N10" s="30">
        <v>1510.810236853755</v>
      </c>
      <c r="O10" s="30">
        <v>1526.9956833272322</v>
      </c>
      <c r="P10" s="30">
        <v>2118.571790003386</v>
      </c>
      <c r="Q10" s="30">
        <v>2771.8259588934916</v>
      </c>
      <c r="R10" s="30">
        <v>2800.2544007543875</v>
      </c>
      <c r="S10" s="30">
        <v>2890.299508335223</v>
      </c>
      <c r="T10" s="30">
        <f>SER_hh_fec_EU28!T10-SER_hh_fec_UK!T10</f>
        <v>2771.0143160604621</v>
      </c>
      <c r="U10" s="30">
        <f>SER_hh_fec_EU28!U10-SER_hh_fec_UK!U10</f>
        <v>2737.8302328823788</v>
      </c>
      <c r="V10" s="30">
        <f>SER_hh_fec_EU28!V10-SER_hh_fec_UK!V10</f>
        <v>2626.6477357210579</v>
      </c>
      <c r="W10" s="30">
        <f>SER_hh_fec_EU28!W10-SER_hh_fec_UK!W10</f>
        <v>2705.2091389845282</v>
      </c>
      <c r="X10" s="30">
        <f>SER_hh_fec_EU28!X10-SER_hh_fec_UK!X10</f>
        <v>2741.8847492047626</v>
      </c>
      <c r="Y10" s="30">
        <f>SER_hh_fec_EU28!Y10-SER_hh_fec_UK!Y10</f>
        <v>2707.7983884159303</v>
      </c>
      <c r="Z10" s="30">
        <f>SER_hh_fec_EU28!Z10-SER_hh_fec_UK!Z10</f>
        <v>2712.2972960676675</v>
      </c>
      <c r="AA10" s="30">
        <f>SER_hh_fec_EU28!AA10-SER_hh_fec_UK!AA10</f>
        <v>2676.889913325926</v>
      </c>
      <c r="AB10" s="30">
        <f>SER_hh_fec_EU28!AB10-SER_hh_fec_UK!AB10</f>
        <v>2709.3206066101038</v>
      </c>
      <c r="AC10" s="30">
        <f>SER_hh_fec_EU28!AC10-SER_hh_fec_UK!AC10</f>
        <v>2739.2290850158543</v>
      </c>
      <c r="AD10" s="30">
        <f>SER_hh_fec_EU28!AD10-SER_hh_fec_UK!AD10</f>
        <v>2739.1049155225478</v>
      </c>
      <c r="AE10" s="30">
        <f>SER_hh_fec_EU28!AE10-SER_hh_fec_UK!AE10</f>
        <v>2786.7600290313385</v>
      </c>
      <c r="AF10" s="30">
        <f>SER_hh_fec_EU28!AF10-SER_hh_fec_UK!AF10</f>
        <v>2207.642364309082</v>
      </c>
      <c r="AG10" s="30">
        <f>SER_hh_fec_EU28!AG10-SER_hh_fec_UK!AG10</f>
        <v>1998.6293969734634</v>
      </c>
      <c r="AH10" s="30">
        <f>SER_hh_fec_EU28!AH10-SER_hh_fec_UK!AH10</f>
        <v>1989.3304572711818</v>
      </c>
      <c r="AI10" s="30">
        <f>SER_hh_fec_EU28!AI10-SER_hh_fec_UK!AI10</f>
        <v>1975.8986955001637</v>
      </c>
      <c r="AJ10" s="30">
        <f>SER_hh_fec_EU28!AJ10-SER_hh_fec_UK!AJ10</f>
        <v>1963.2855813934248</v>
      </c>
      <c r="AK10" s="30">
        <f>SER_hh_fec_EU28!AK10-SER_hh_fec_UK!AK10</f>
        <v>1985.1434842777844</v>
      </c>
      <c r="AL10" s="30">
        <f>SER_hh_fec_EU28!AL10-SER_hh_fec_UK!AL10</f>
        <v>2009.2925160521308</v>
      </c>
      <c r="AM10" s="30">
        <f>SER_hh_fec_EU28!AM10-SER_hh_fec_UK!AM10</f>
        <v>2030.1835946527606</v>
      </c>
      <c r="AN10" s="30">
        <f>SER_hh_fec_EU28!AN10-SER_hh_fec_UK!AN10</f>
        <v>2050.9817009646645</v>
      </c>
      <c r="AO10" s="30">
        <f>SER_hh_fec_EU28!AO10-SER_hh_fec_UK!AO10</f>
        <v>2064.3369949404723</v>
      </c>
      <c r="AP10" s="30">
        <f>SER_hh_fec_EU28!AP10-SER_hh_fec_UK!AP10</f>
        <v>2076.7006347081201</v>
      </c>
      <c r="AQ10" s="30">
        <f>SER_hh_fec_EU28!AQ10-SER_hh_fec_UK!AQ10</f>
        <v>2085.9988832563131</v>
      </c>
      <c r="AR10" s="30">
        <f>SER_hh_fec_EU28!AR10-SER_hh_fec_UK!AR10</f>
        <v>2092.408389334199</v>
      </c>
      <c r="AS10" s="30">
        <f>SER_hh_fec_EU28!AS10-SER_hh_fec_UK!AS10</f>
        <v>2091.8184530553517</v>
      </c>
      <c r="AT10" s="30">
        <f>SER_hh_fec_EU28!AT10-SER_hh_fec_UK!AT10</f>
        <v>2100.1817010580817</v>
      </c>
      <c r="AU10" s="30">
        <f>SER_hh_fec_EU28!AU10-SER_hh_fec_UK!AU10</f>
        <v>2094.9971223273478</v>
      </c>
      <c r="AV10" s="30">
        <f>SER_hh_fec_EU28!AV10-SER_hh_fec_UK!AV10</f>
        <v>2099.2057390421419</v>
      </c>
      <c r="AW10" s="30">
        <f>SER_hh_fec_EU28!AW10-SER_hh_fec_UK!AW10</f>
        <v>2102.1212826839069</v>
      </c>
      <c r="AX10" s="30">
        <f>SER_hh_fec_EU28!AX10-SER_hh_fec_UK!AX10</f>
        <v>2101.3840929953953</v>
      </c>
      <c r="AY10" s="30">
        <f>SER_hh_fec_EU28!AY10-SER_hh_fec_UK!AY10</f>
        <v>2097.6093191935602</v>
      </c>
      <c r="AZ10" s="30">
        <f>SER_hh_fec_EU28!AZ10-SER_hh_fec_UK!AZ10</f>
        <v>2095.020189367754</v>
      </c>
    </row>
    <row r="11" spans="1:52" ht="12" customHeight="1" x14ac:dyDescent="0.25">
      <c r="A11" s="29" t="s">
        <v>762</v>
      </c>
      <c r="B11" s="30">
        <v>223.84620644056497</v>
      </c>
      <c r="C11" s="30">
        <v>223.59032999999997</v>
      </c>
      <c r="D11" s="30">
        <v>232.33147999999997</v>
      </c>
      <c r="E11" s="30">
        <v>268.09895</v>
      </c>
      <c r="F11" s="30">
        <v>255.11114000000001</v>
      </c>
      <c r="G11" s="30">
        <v>293.55555384320786</v>
      </c>
      <c r="H11" s="30">
        <v>291.53025999999988</v>
      </c>
      <c r="I11" s="30">
        <v>293.61975999999993</v>
      </c>
      <c r="J11" s="30">
        <v>310.20469999999989</v>
      </c>
      <c r="K11" s="30">
        <v>316.94474000000002</v>
      </c>
      <c r="L11" s="30">
        <v>272.59452095473006</v>
      </c>
      <c r="M11" s="30">
        <v>285.82915018014813</v>
      </c>
      <c r="N11" s="30">
        <v>286.17148393722471</v>
      </c>
      <c r="O11" s="30">
        <v>297.76693169919145</v>
      </c>
      <c r="P11" s="30">
        <v>250.85947082033792</v>
      </c>
      <c r="Q11" s="30">
        <v>233.32735241674459</v>
      </c>
      <c r="R11" s="30">
        <v>243.24535490036072</v>
      </c>
      <c r="S11" s="30">
        <v>256.74550961790936</v>
      </c>
      <c r="T11" s="30">
        <f>SER_hh_fec_EU28!T11-SER_hh_fec_UK!T11</f>
        <v>240.83775363643801</v>
      </c>
      <c r="U11" s="30">
        <f>SER_hh_fec_EU28!U11-SER_hh_fec_UK!U11</f>
        <v>201.62382877862544</v>
      </c>
      <c r="V11" s="30">
        <f>SER_hh_fec_EU28!V11-SER_hh_fec_UK!V11</f>
        <v>201.34043875403771</v>
      </c>
      <c r="W11" s="30">
        <f>SER_hh_fec_EU28!W11-SER_hh_fec_UK!W11</f>
        <v>174.1068129405746</v>
      </c>
      <c r="X11" s="30">
        <f>SER_hh_fec_EU28!X11-SER_hh_fec_UK!X11</f>
        <v>167.03691569194132</v>
      </c>
      <c r="Y11" s="30">
        <f>SER_hh_fec_EU28!Y11-SER_hh_fec_UK!Y11</f>
        <v>153.13987594405765</v>
      </c>
      <c r="Z11" s="30">
        <f>SER_hh_fec_EU28!Z11-SER_hh_fec_UK!Z11</f>
        <v>154.1067906350788</v>
      </c>
      <c r="AA11" s="30">
        <f>SER_hh_fec_EU28!AA11-SER_hh_fec_UK!AA11</f>
        <v>145.19026559779275</v>
      </c>
      <c r="AB11" s="30">
        <f>SER_hh_fec_EU28!AB11-SER_hh_fec_UK!AB11</f>
        <v>133.7242487839161</v>
      </c>
      <c r="AC11" s="30">
        <f>SER_hh_fec_EU28!AC11-SER_hh_fec_UK!AC11</f>
        <v>121.62606559084007</v>
      </c>
      <c r="AD11" s="30">
        <f>SER_hh_fec_EU28!AD11-SER_hh_fec_UK!AD11</f>
        <v>108.46341419275799</v>
      </c>
      <c r="AE11" s="30">
        <f>SER_hh_fec_EU28!AE11-SER_hh_fec_UK!AE11</f>
        <v>100.64909960766435</v>
      </c>
      <c r="AF11" s="30">
        <f>SER_hh_fec_EU28!AF11-SER_hh_fec_UK!AF11</f>
        <v>79.95438194312672</v>
      </c>
      <c r="AG11" s="30">
        <f>SER_hh_fec_EU28!AG11-SER_hh_fec_UK!AG11</f>
        <v>83.367688507910671</v>
      </c>
      <c r="AH11" s="30">
        <f>SER_hh_fec_EU28!AH11-SER_hh_fec_UK!AH11</f>
        <v>79.066199456473285</v>
      </c>
      <c r="AI11" s="30">
        <f>SER_hh_fec_EU28!AI11-SER_hh_fec_UK!AI11</f>
        <v>73.97757516979793</v>
      </c>
      <c r="AJ11" s="30">
        <f>SER_hh_fec_EU28!AJ11-SER_hh_fec_UK!AJ11</f>
        <v>74.6276645782646</v>
      </c>
      <c r="AK11" s="30">
        <f>SER_hh_fec_EU28!AK11-SER_hh_fec_UK!AK11</f>
        <v>77.654067441834499</v>
      </c>
      <c r="AL11" s="30">
        <f>SER_hh_fec_EU28!AL11-SER_hh_fec_UK!AL11</f>
        <v>82.373600045674849</v>
      </c>
      <c r="AM11" s="30">
        <f>SER_hh_fec_EU28!AM11-SER_hh_fec_UK!AM11</f>
        <v>85.74411709726246</v>
      </c>
      <c r="AN11" s="30">
        <f>SER_hh_fec_EU28!AN11-SER_hh_fec_UK!AN11</f>
        <v>89.519130064103308</v>
      </c>
      <c r="AO11" s="30">
        <f>SER_hh_fec_EU28!AO11-SER_hh_fec_UK!AO11</f>
        <v>93.180533241690526</v>
      </c>
      <c r="AP11" s="30">
        <f>SER_hh_fec_EU28!AP11-SER_hh_fec_UK!AP11</f>
        <v>95.767741598231581</v>
      </c>
      <c r="AQ11" s="30">
        <f>SER_hh_fec_EU28!AQ11-SER_hh_fec_UK!AQ11</f>
        <v>97.697849756443631</v>
      </c>
      <c r="AR11" s="30">
        <f>SER_hh_fec_EU28!AR11-SER_hh_fec_UK!AR11</f>
        <v>99.320313818663053</v>
      </c>
      <c r="AS11" s="30">
        <f>SER_hh_fec_EU28!AS11-SER_hh_fec_UK!AS11</f>
        <v>101.08530043578126</v>
      </c>
      <c r="AT11" s="30">
        <f>SER_hh_fec_EU28!AT11-SER_hh_fec_UK!AT11</f>
        <v>103.20926986416849</v>
      </c>
      <c r="AU11" s="30">
        <f>SER_hh_fec_EU28!AU11-SER_hh_fec_UK!AU11</f>
        <v>105.32360644191769</v>
      </c>
      <c r="AV11" s="30">
        <f>SER_hh_fec_EU28!AV11-SER_hh_fec_UK!AV11</f>
        <v>106.99199094729097</v>
      </c>
      <c r="AW11" s="30">
        <f>SER_hh_fec_EU28!AW11-SER_hh_fec_UK!AW11</f>
        <v>108.45594765297075</v>
      </c>
      <c r="AX11" s="30">
        <f>SER_hh_fec_EU28!AX11-SER_hh_fec_UK!AX11</f>
        <v>108.76914228413742</v>
      </c>
      <c r="AY11" s="30">
        <f>SER_hh_fec_EU28!AY11-SER_hh_fec_UK!AY11</f>
        <v>109.37544761073519</v>
      </c>
      <c r="AZ11" s="30">
        <f>SER_hh_fec_EU28!AZ11-SER_hh_fec_UK!AZ11</f>
        <v>110.10033239757308</v>
      </c>
    </row>
    <row r="12" spans="1:52" ht="12" customHeight="1" x14ac:dyDescent="0.25">
      <c r="A12" s="29" t="s">
        <v>756</v>
      </c>
      <c r="B12" s="30">
        <v>7516.1278127178975</v>
      </c>
      <c r="C12" s="30">
        <v>7992.4826726295705</v>
      </c>
      <c r="D12" s="30">
        <v>7552.7509519755095</v>
      </c>
      <c r="E12" s="30">
        <v>9746.643884015868</v>
      </c>
      <c r="F12" s="30">
        <v>10029.263142563683</v>
      </c>
      <c r="G12" s="30">
        <v>10041.244663589277</v>
      </c>
      <c r="H12" s="30">
        <v>9801.0594619241601</v>
      </c>
      <c r="I12" s="30">
        <v>9106.7396547225708</v>
      </c>
      <c r="J12" s="30">
        <v>9832.6162660695136</v>
      </c>
      <c r="K12" s="30">
        <v>9671.9719577123305</v>
      </c>
      <c r="L12" s="30">
        <v>11580.313003277241</v>
      </c>
      <c r="M12" s="30">
        <v>9342.8966854027676</v>
      </c>
      <c r="N12" s="30">
        <v>9461.9597029956822</v>
      </c>
      <c r="O12" s="30">
        <v>8436.0006001931033</v>
      </c>
      <c r="P12" s="30">
        <v>8048.5983530096082</v>
      </c>
      <c r="Q12" s="30">
        <v>7938.4965494556654</v>
      </c>
      <c r="R12" s="30">
        <v>8139.5861774812183</v>
      </c>
      <c r="S12" s="30">
        <v>8241.17931961879</v>
      </c>
      <c r="T12" s="30">
        <f>SER_hh_fec_EU28!T12-SER_hh_fec_UK!T12</f>
        <v>7794.3444694585442</v>
      </c>
      <c r="U12" s="30">
        <f>SER_hh_fec_EU28!U12-SER_hh_fec_UK!U12</f>
        <v>7240.8925577698628</v>
      </c>
      <c r="V12" s="30">
        <f>SER_hh_fec_EU28!V12-SER_hh_fec_UK!V12</f>
        <v>7143.3087041028084</v>
      </c>
      <c r="W12" s="30">
        <f>SER_hh_fec_EU28!W12-SER_hh_fec_UK!W12</f>
        <v>7478.9633489057824</v>
      </c>
      <c r="X12" s="30">
        <f>SER_hh_fec_EU28!X12-SER_hh_fec_UK!X12</f>
        <v>7688.6818671220644</v>
      </c>
      <c r="Y12" s="30">
        <f>SER_hh_fec_EU28!Y12-SER_hh_fec_UK!Y12</f>
        <v>7773.0957540902155</v>
      </c>
      <c r="Z12" s="30">
        <f>SER_hh_fec_EU28!Z12-SER_hh_fec_UK!Z12</f>
        <v>7967.7582221756311</v>
      </c>
      <c r="AA12" s="30">
        <f>SER_hh_fec_EU28!AA12-SER_hh_fec_UK!AA12</f>
        <v>8146.1965942514926</v>
      </c>
      <c r="AB12" s="30">
        <f>SER_hh_fec_EU28!AB12-SER_hh_fec_UK!AB12</f>
        <v>8047.1185561650573</v>
      </c>
      <c r="AC12" s="30">
        <f>SER_hh_fec_EU28!AC12-SER_hh_fec_UK!AC12</f>
        <v>8173.8771538857172</v>
      </c>
      <c r="AD12" s="30">
        <f>SER_hh_fec_EU28!AD12-SER_hh_fec_UK!AD12</f>
        <v>8441.635166934293</v>
      </c>
      <c r="AE12" s="30">
        <f>SER_hh_fec_EU28!AE12-SER_hh_fec_UK!AE12</f>
        <v>8646.1527719907863</v>
      </c>
      <c r="AF12" s="30">
        <f>SER_hh_fec_EU28!AF12-SER_hh_fec_UK!AF12</f>
        <v>8690.3064807327246</v>
      </c>
      <c r="AG12" s="30">
        <f>SER_hh_fec_EU28!AG12-SER_hh_fec_UK!AG12</f>
        <v>9013.2300369684399</v>
      </c>
      <c r="AH12" s="30">
        <f>SER_hh_fec_EU28!AH12-SER_hh_fec_UK!AH12</f>
        <v>9113.5288285828465</v>
      </c>
      <c r="AI12" s="30">
        <f>SER_hh_fec_EU28!AI12-SER_hh_fec_UK!AI12</f>
        <v>9183.3227494753319</v>
      </c>
      <c r="AJ12" s="30">
        <f>SER_hh_fec_EU28!AJ12-SER_hh_fec_UK!AJ12</f>
        <v>9225.7338658338595</v>
      </c>
      <c r="AK12" s="30">
        <f>SER_hh_fec_EU28!AK12-SER_hh_fec_UK!AK12</f>
        <v>9104.0713460359402</v>
      </c>
      <c r="AL12" s="30">
        <f>SER_hh_fec_EU28!AL12-SER_hh_fec_UK!AL12</f>
        <v>8980.6855206891541</v>
      </c>
      <c r="AM12" s="30">
        <f>SER_hh_fec_EU28!AM12-SER_hh_fec_UK!AM12</f>
        <v>8887.2753180314048</v>
      </c>
      <c r="AN12" s="30">
        <f>SER_hh_fec_EU28!AN12-SER_hh_fec_UK!AN12</f>
        <v>8752.3429895969439</v>
      </c>
      <c r="AO12" s="30">
        <f>SER_hh_fec_EU28!AO12-SER_hh_fec_UK!AO12</f>
        <v>8604.3435214105521</v>
      </c>
      <c r="AP12" s="30">
        <f>SER_hh_fec_EU28!AP12-SER_hh_fec_UK!AP12</f>
        <v>8487.0694137222399</v>
      </c>
      <c r="AQ12" s="30">
        <f>SER_hh_fec_EU28!AQ12-SER_hh_fec_UK!AQ12</f>
        <v>8406.0865729916441</v>
      </c>
      <c r="AR12" s="30">
        <f>SER_hh_fec_EU28!AR12-SER_hh_fec_UK!AR12</f>
        <v>8310.5348363240864</v>
      </c>
      <c r="AS12" s="30">
        <f>SER_hh_fec_EU28!AS12-SER_hh_fec_UK!AS12</f>
        <v>8229.7061110384875</v>
      </c>
      <c r="AT12" s="30">
        <f>SER_hh_fec_EU28!AT12-SER_hh_fec_UK!AT12</f>
        <v>8111.1123027890144</v>
      </c>
      <c r="AU12" s="30">
        <f>SER_hh_fec_EU28!AU12-SER_hh_fec_UK!AU12</f>
        <v>8042.1809803288879</v>
      </c>
      <c r="AV12" s="30">
        <f>SER_hh_fec_EU28!AV12-SER_hh_fec_UK!AV12</f>
        <v>7941.2986059996801</v>
      </c>
      <c r="AW12" s="30">
        <f>SER_hh_fec_EU28!AW12-SER_hh_fec_UK!AW12</f>
        <v>7879.9059806504702</v>
      </c>
      <c r="AX12" s="30">
        <f>SER_hh_fec_EU28!AX12-SER_hh_fec_UK!AX12</f>
        <v>7848.4297859656472</v>
      </c>
      <c r="AY12" s="30">
        <f>SER_hh_fec_EU28!AY12-SER_hh_fec_UK!AY12</f>
        <v>7811.7062634044933</v>
      </c>
      <c r="AZ12" s="30">
        <f>SER_hh_fec_EU28!AZ12-SER_hh_fec_UK!AZ12</f>
        <v>7759.7209935479677</v>
      </c>
    </row>
    <row r="13" spans="1:52" ht="12" customHeight="1" x14ac:dyDescent="0.25">
      <c r="A13" s="29" t="s">
        <v>749</v>
      </c>
      <c r="B13" s="30">
        <v>247.28373239696742</v>
      </c>
      <c r="C13" s="30">
        <v>343.68994057483633</v>
      </c>
      <c r="D13" s="30">
        <v>409.91509164360593</v>
      </c>
      <c r="E13" s="30">
        <v>538.45609010795113</v>
      </c>
      <c r="F13" s="30">
        <v>664.7940796845877</v>
      </c>
      <c r="G13" s="30">
        <v>873.58612777546773</v>
      </c>
      <c r="H13" s="30">
        <v>1065.9796037876833</v>
      </c>
      <c r="I13" s="30">
        <v>1164.2905568978899</v>
      </c>
      <c r="J13" s="30">
        <v>1443.2545878017227</v>
      </c>
      <c r="K13" s="30">
        <v>1605.071703226055</v>
      </c>
      <c r="L13" s="30">
        <v>1951.5348254384728</v>
      </c>
      <c r="M13" s="30">
        <v>1887.0515361519565</v>
      </c>
      <c r="N13" s="30">
        <v>2204.5601141905736</v>
      </c>
      <c r="O13" s="30">
        <v>2396.2290804916956</v>
      </c>
      <c r="P13" s="30">
        <v>2424.489292446513</v>
      </c>
      <c r="Q13" s="30">
        <v>3232.7549873607445</v>
      </c>
      <c r="R13" s="30">
        <v>3368.8017322078213</v>
      </c>
      <c r="S13" s="30">
        <v>3528.6073883348827</v>
      </c>
      <c r="T13" s="30">
        <f>SER_hh_fec_EU28!T13-SER_hh_fec_UK!T13</f>
        <v>3173.9866168462609</v>
      </c>
      <c r="U13" s="30">
        <f>SER_hh_fec_EU28!U13-SER_hh_fec_UK!U13</f>
        <v>3226.7237915873493</v>
      </c>
      <c r="V13" s="30">
        <f>SER_hh_fec_EU28!V13-SER_hh_fec_UK!V13</f>
        <v>3301.3650547880757</v>
      </c>
      <c r="W13" s="30">
        <f>SER_hh_fec_EU28!W13-SER_hh_fec_UK!W13</f>
        <v>3483.5886171852972</v>
      </c>
      <c r="X13" s="30">
        <f>SER_hh_fec_EU28!X13-SER_hh_fec_UK!X13</f>
        <v>3580.2157303136933</v>
      </c>
      <c r="Y13" s="30">
        <f>SER_hh_fec_EU28!Y13-SER_hh_fec_UK!Y13</f>
        <v>3602.3739702737507</v>
      </c>
      <c r="Z13" s="30">
        <f>SER_hh_fec_EU28!Z13-SER_hh_fec_UK!Z13</f>
        <v>3629.3245348724722</v>
      </c>
      <c r="AA13" s="30">
        <f>SER_hh_fec_EU28!AA13-SER_hh_fec_UK!AA13</f>
        <v>3642.1520844094744</v>
      </c>
      <c r="AB13" s="30">
        <f>SER_hh_fec_EU28!AB13-SER_hh_fec_UK!AB13</f>
        <v>3731.7092187216035</v>
      </c>
      <c r="AC13" s="30">
        <f>SER_hh_fec_EU28!AC13-SER_hh_fec_UK!AC13</f>
        <v>3789.8881170713503</v>
      </c>
      <c r="AD13" s="30">
        <f>SER_hh_fec_EU28!AD13-SER_hh_fec_UK!AD13</f>
        <v>3819.8225341271841</v>
      </c>
      <c r="AE13" s="30">
        <f>SER_hh_fec_EU28!AE13-SER_hh_fec_UK!AE13</f>
        <v>3886.2122781447597</v>
      </c>
      <c r="AF13" s="30">
        <f>SER_hh_fec_EU28!AF13-SER_hh_fec_UK!AF13</f>
        <v>3791.6950957154695</v>
      </c>
      <c r="AG13" s="30">
        <f>SER_hh_fec_EU28!AG13-SER_hh_fec_UK!AG13</f>
        <v>3635.0776013555783</v>
      </c>
      <c r="AH13" s="30">
        <f>SER_hh_fec_EU28!AH13-SER_hh_fec_UK!AH13</f>
        <v>3675.0463544043241</v>
      </c>
      <c r="AI13" s="30">
        <f>SER_hh_fec_EU28!AI13-SER_hh_fec_UK!AI13</f>
        <v>3688.9356661803204</v>
      </c>
      <c r="AJ13" s="30">
        <f>SER_hh_fec_EU28!AJ13-SER_hh_fec_UK!AJ13</f>
        <v>3692.1226400578566</v>
      </c>
      <c r="AK13" s="30">
        <f>SER_hh_fec_EU28!AK13-SER_hh_fec_UK!AK13</f>
        <v>3786.3425478944528</v>
      </c>
      <c r="AL13" s="30">
        <f>SER_hh_fec_EU28!AL13-SER_hh_fec_UK!AL13</f>
        <v>3855.5507394433334</v>
      </c>
      <c r="AM13" s="30">
        <f>SER_hh_fec_EU28!AM13-SER_hh_fec_UK!AM13</f>
        <v>3919.8614025476245</v>
      </c>
      <c r="AN13" s="30">
        <f>SER_hh_fec_EU28!AN13-SER_hh_fec_UK!AN13</f>
        <v>4000.8238865586359</v>
      </c>
      <c r="AO13" s="30">
        <f>SER_hh_fec_EU28!AO13-SER_hh_fec_UK!AO13</f>
        <v>4074.1062883624577</v>
      </c>
      <c r="AP13" s="30">
        <f>SER_hh_fec_EU28!AP13-SER_hh_fec_UK!AP13</f>
        <v>4153.9651957279011</v>
      </c>
      <c r="AQ13" s="30">
        <f>SER_hh_fec_EU28!AQ13-SER_hh_fec_UK!AQ13</f>
        <v>4241.7646243615709</v>
      </c>
      <c r="AR13" s="30">
        <f>SER_hh_fec_EU28!AR13-SER_hh_fec_UK!AR13</f>
        <v>4303.8190419704879</v>
      </c>
      <c r="AS13" s="30">
        <f>SER_hh_fec_EU28!AS13-SER_hh_fec_UK!AS13</f>
        <v>4353.6779233847938</v>
      </c>
      <c r="AT13" s="30">
        <f>SER_hh_fec_EU28!AT13-SER_hh_fec_UK!AT13</f>
        <v>4404.9286873151696</v>
      </c>
      <c r="AU13" s="30">
        <f>SER_hh_fec_EU28!AU13-SER_hh_fec_UK!AU13</f>
        <v>4459.5301772991852</v>
      </c>
      <c r="AV13" s="30">
        <f>SER_hh_fec_EU28!AV13-SER_hh_fec_UK!AV13</f>
        <v>4516.463153196024</v>
      </c>
      <c r="AW13" s="30">
        <f>SER_hh_fec_EU28!AW13-SER_hh_fec_UK!AW13</f>
        <v>4565.4545674736428</v>
      </c>
      <c r="AX13" s="30">
        <f>SER_hh_fec_EU28!AX13-SER_hh_fec_UK!AX13</f>
        <v>4591.439187738999</v>
      </c>
      <c r="AY13" s="30">
        <f>SER_hh_fec_EU28!AY13-SER_hh_fec_UK!AY13</f>
        <v>4625.1453178091961</v>
      </c>
      <c r="AZ13" s="30">
        <f>SER_hh_fec_EU28!AZ13-SER_hh_fec_UK!AZ13</f>
        <v>4649.7536433563937</v>
      </c>
    </row>
    <row r="14" spans="1:52" ht="12" customHeight="1" x14ac:dyDescent="0.25">
      <c r="A14" s="29" t="s">
        <v>750</v>
      </c>
      <c r="B14" s="31">
        <v>7683.1107378149381</v>
      </c>
      <c r="C14" s="31">
        <v>8652.265391945677</v>
      </c>
      <c r="D14" s="31">
        <v>8569.7850926481187</v>
      </c>
      <c r="E14" s="31">
        <v>9417.6038691797312</v>
      </c>
      <c r="F14" s="31">
        <v>9379.6823135584546</v>
      </c>
      <c r="G14" s="31">
        <v>9143.9399220285468</v>
      </c>
      <c r="H14" s="31">
        <v>10110.967247707422</v>
      </c>
      <c r="I14" s="31">
        <v>9059.3145299641601</v>
      </c>
      <c r="J14" s="31">
        <v>9743.873114769367</v>
      </c>
      <c r="K14" s="31">
        <v>9523.4306688605684</v>
      </c>
      <c r="L14" s="31">
        <v>10868.690262522588</v>
      </c>
      <c r="M14" s="31">
        <v>8842.5428085942222</v>
      </c>
      <c r="N14" s="31">
        <v>8834.1207418406757</v>
      </c>
      <c r="O14" s="31">
        <v>7745.0894314310463</v>
      </c>
      <c r="P14" s="31">
        <v>6651.3611215520523</v>
      </c>
      <c r="Q14" s="31">
        <v>8075.1163532377423</v>
      </c>
      <c r="R14" s="31">
        <v>8374.6800745753389</v>
      </c>
      <c r="S14" s="31">
        <v>8648.2095059228159</v>
      </c>
      <c r="T14" s="30">
        <f>SER_hh_fec_EU28!T14-SER_hh_fec_UK!T14</f>
        <v>7703.3412569866632</v>
      </c>
      <c r="U14" s="30">
        <f>SER_hh_fec_EU28!U14-SER_hh_fec_UK!U14</f>
        <v>7422.9731899837288</v>
      </c>
      <c r="V14" s="30">
        <f>SER_hh_fec_EU28!V14-SER_hh_fec_UK!V14</f>
        <v>7058.0651035407136</v>
      </c>
      <c r="W14" s="30">
        <f>SER_hh_fec_EU28!W14-SER_hh_fec_UK!W14</f>
        <v>7036.0492200692925</v>
      </c>
      <c r="X14" s="30">
        <f>SER_hh_fec_EU28!X14-SER_hh_fec_UK!X14</f>
        <v>6624.1431091336308</v>
      </c>
      <c r="Y14" s="30">
        <f>SER_hh_fec_EU28!Y14-SER_hh_fec_UK!Y14</f>
        <v>6395.7267961725638</v>
      </c>
      <c r="Z14" s="30">
        <f>SER_hh_fec_EU28!Z14-SER_hh_fec_UK!Z14</f>
        <v>6016.3605791958244</v>
      </c>
      <c r="AA14" s="30">
        <f>SER_hh_fec_EU28!AA14-SER_hh_fec_UK!AA14</f>
        <v>5717.7404138646189</v>
      </c>
      <c r="AB14" s="30">
        <f>SER_hh_fec_EU28!AB14-SER_hh_fec_UK!AB14</f>
        <v>5732.9366055471546</v>
      </c>
      <c r="AC14" s="30">
        <f>SER_hh_fec_EU28!AC14-SER_hh_fec_UK!AC14</f>
        <v>5589.2057806392304</v>
      </c>
      <c r="AD14" s="30">
        <f>SER_hh_fec_EU28!AD14-SER_hh_fec_UK!AD14</f>
        <v>5581.138127525388</v>
      </c>
      <c r="AE14" s="30">
        <f>SER_hh_fec_EU28!AE14-SER_hh_fec_UK!AE14</f>
        <v>5864.4660307984523</v>
      </c>
      <c r="AF14" s="30">
        <f>SER_hh_fec_EU28!AF14-SER_hh_fec_UK!AF14</f>
        <v>5630.2485661720057</v>
      </c>
      <c r="AG14" s="30">
        <f>SER_hh_fec_EU28!AG14-SER_hh_fec_UK!AG14</f>
        <v>5031.9395022429471</v>
      </c>
      <c r="AH14" s="30">
        <f>SER_hh_fec_EU28!AH14-SER_hh_fec_UK!AH14</f>
        <v>5044.2622517351374</v>
      </c>
      <c r="AI14" s="30">
        <f>SER_hh_fec_EU28!AI14-SER_hh_fec_UK!AI14</f>
        <v>5000.0134402872172</v>
      </c>
      <c r="AJ14" s="30">
        <f>SER_hh_fec_EU28!AJ14-SER_hh_fec_UK!AJ14</f>
        <v>4905.4591942097722</v>
      </c>
      <c r="AK14" s="30">
        <f>SER_hh_fec_EU28!AK14-SER_hh_fec_UK!AK14</f>
        <v>4997.7461580525178</v>
      </c>
      <c r="AL14" s="30">
        <f>SER_hh_fec_EU28!AL14-SER_hh_fec_UK!AL14</f>
        <v>5055.9479696677145</v>
      </c>
      <c r="AM14" s="30">
        <f>SER_hh_fec_EU28!AM14-SER_hh_fec_UK!AM14</f>
        <v>5118.9682876414727</v>
      </c>
      <c r="AN14" s="30">
        <f>SER_hh_fec_EU28!AN14-SER_hh_fec_UK!AN14</f>
        <v>5197.755434451291</v>
      </c>
      <c r="AO14" s="30">
        <f>SER_hh_fec_EU28!AO14-SER_hh_fec_UK!AO14</f>
        <v>5258.8528558526841</v>
      </c>
      <c r="AP14" s="30">
        <f>SER_hh_fec_EU28!AP14-SER_hh_fec_UK!AP14</f>
        <v>5331.5006175543294</v>
      </c>
      <c r="AQ14" s="30">
        <f>SER_hh_fec_EU28!AQ14-SER_hh_fec_UK!AQ14</f>
        <v>5401.7331578283374</v>
      </c>
      <c r="AR14" s="30">
        <f>SER_hh_fec_EU28!AR14-SER_hh_fec_UK!AR14</f>
        <v>5437.3392252642625</v>
      </c>
      <c r="AS14" s="30">
        <f>SER_hh_fec_EU28!AS14-SER_hh_fec_UK!AS14</f>
        <v>5448.7244606537688</v>
      </c>
      <c r="AT14" s="30">
        <f>SER_hh_fec_EU28!AT14-SER_hh_fec_UK!AT14</f>
        <v>5458.1294682134494</v>
      </c>
      <c r="AU14" s="30">
        <f>SER_hh_fec_EU28!AU14-SER_hh_fec_UK!AU14</f>
        <v>5456.2370907206287</v>
      </c>
      <c r="AV14" s="30">
        <f>SER_hh_fec_EU28!AV14-SER_hh_fec_UK!AV14</f>
        <v>5466.9631224300501</v>
      </c>
      <c r="AW14" s="30">
        <f>SER_hh_fec_EU28!AW14-SER_hh_fec_UK!AW14</f>
        <v>5468.7570874888397</v>
      </c>
      <c r="AX14" s="30">
        <f>SER_hh_fec_EU28!AX14-SER_hh_fec_UK!AX14</f>
        <v>5457.2340060525403</v>
      </c>
      <c r="AY14" s="30">
        <f>SER_hh_fec_EU28!AY14-SER_hh_fec_UK!AY14</f>
        <v>5433.5606616518398</v>
      </c>
      <c r="AZ14" s="30">
        <f>SER_hh_fec_EU28!AZ14-SER_hh_fec_UK!AZ14</f>
        <v>5402.684929434583</v>
      </c>
    </row>
    <row r="15" spans="1:52" ht="12" customHeight="1" x14ac:dyDescent="0.25">
      <c r="A15" s="32" t="s">
        <v>751</v>
      </c>
      <c r="B15" s="33">
        <v>687.5434667993328</v>
      </c>
      <c r="C15" s="33">
        <v>743.17702114131293</v>
      </c>
      <c r="D15" s="33">
        <v>689.86229125869079</v>
      </c>
      <c r="E15" s="33">
        <v>749.19364368393258</v>
      </c>
      <c r="F15" s="33">
        <v>766.91187720986557</v>
      </c>
      <c r="G15" s="33">
        <v>838.43609276502866</v>
      </c>
      <c r="H15" s="33">
        <v>874.93455365199213</v>
      </c>
      <c r="I15" s="33">
        <v>757.28427955652523</v>
      </c>
      <c r="J15" s="33">
        <v>868.40707176799469</v>
      </c>
      <c r="K15" s="33">
        <v>815.82143493633464</v>
      </c>
      <c r="L15" s="33">
        <v>896.13153971818406</v>
      </c>
      <c r="M15" s="33">
        <v>759.47692470783318</v>
      </c>
      <c r="N15" s="33">
        <v>784.84645730289503</v>
      </c>
      <c r="O15" s="33">
        <v>815.53478695147169</v>
      </c>
      <c r="P15" s="33">
        <v>688.95122507278654</v>
      </c>
      <c r="Q15" s="33">
        <v>728.50392565769528</v>
      </c>
      <c r="R15" s="33">
        <v>737.00615786902165</v>
      </c>
      <c r="S15" s="33">
        <v>726.84069824771348</v>
      </c>
      <c r="T15" s="30">
        <f>SER_hh_fec_EU28!T15-SER_hh_fec_UK!T15</f>
        <v>639.55409151141998</v>
      </c>
      <c r="U15" s="30">
        <f>SER_hh_fec_EU28!U15-SER_hh_fec_UK!U15</f>
        <v>640.7886473909391</v>
      </c>
      <c r="V15" s="30">
        <f>SER_hh_fec_EU28!V15-SER_hh_fec_UK!V15</f>
        <v>635.61648708324617</v>
      </c>
      <c r="W15" s="30">
        <f>SER_hh_fec_EU28!W15-SER_hh_fec_UK!W15</f>
        <v>617.15374570353902</v>
      </c>
      <c r="X15" s="30">
        <f>SER_hh_fec_EU28!X15-SER_hh_fec_UK!X15</f>
        <v>610.21818164544436</v>
      </c>
      <c r="Y15" s="30">
        <f>SER_hh_fec_EU28!Y15-SER_hh_fec_UK!Y15</f>
        <v>600.86094255642399</v>
      </c>
      <c r="Z15" s="30">
        <f>SER_hh_fec_EU28!Z15-SER_hh_fec_UK!Z15</f>
        <v>596.66232057291495</v>
      </c>
      <c r="AA15" s="30">
        <f>SER_hh_fec_EU28!AA15-SER_hh_fec_UK!AA15</f>
        <v>593.57916485459066</v>
      </c>
      <c r="AB15" s="30">
        <f>SER_hh_fec_EU28!AB15-SER_hh_fec_UK!AB15</f>
        <v>590.29604089543636</v>
      </c>
      <c r="AC15" s="30">
        <f>SER_hh_fec_EU28!AC15-SER_hh_fec_UK!AC15</f>
        <v>589.84778002505914</v>
      </c>
      <c r="AD15" s="30">
        <f>SER_hh_fec_EU28!AD15-SER_hh_fec_UK!AD15</f>
        <v>587.38544575752394</v>
      </c>
      <c r="AE15" s="30">
        <f>SER_hh_fec_EU28!AE15-SER_hh_fec_UK!AE15</f>
        <v>581.46870251867369</v>
      </c>
      <c r="AF15" s="30">
        <f>SER_hh_fec_EU28!AF15-SER_hh_fec_UK!AF15</f>
        <v>593.19351491439761</v>
      </c>
      <c r="AG15" s="30">
        <f>SER_hh_fec_EU28!AG15-SER_hh_fec_UK!AG15</f>
        <v>609.01077034846037</v>
      </c>
      <c r="AH15" s="30">
        <f>SER_hh_fec_EU28!AH15-SER_hh_fec_UK!AH15</f>
        <v>609.19664113693557</v>
      </c>
      <c r="AI15" s="30">
        <f>SER_hh_fec_EU28!AI15-SER_hh_fec_UK!AI15</f>
        <v>608.85201111381252</v>
      </c>
      <c r="AJ15" s="30">
        <f>SER_hh_fec_EU28!AJ15-SER_hh_fec_UK!AJ15</f>
        <v>607.91838954951504</v>
      </c>
      <c r="AK15" s="30">
        <f>SER_hh_fec_EU28!AK15-SER_hh_fec_UK!AK15</f>
        <v>603.20214905262958</v>
      </c>
      <c r="AL15" s="30">
        <f>SER_hh_fec_EU28!AL15-SER_hh_fec_UK!AL15</f>
        <v>599.01896681699566</v>
      </c>
      <c r="AM15" s="30">
        <f>SER_hh_fec_EU28!AM15-SER_hh_fec_UK!AM15</f>
        <v>594.39884372795802</v>
      </c>
      <c r="AN15" s="30">
        <f>SER_hh_fec_EU28!AN15-SER_hh_fec_UK!AN15</f>
        <v>589.6865598154036</v>
      </c>
      <c r="AO15" s="30">
        <f>SER_hh_fec_EU28!AO15-SER_hh_fec_UK!AO15</f>
        <v>584.65865516625536</v>
      </c>
      <c r="AP15" s="30">
        <f>SER_hh_fec_EU28!AP15-SER_hh_fec_UK!AP15</f>
        <v>580.70577180461305</v>
      </c>
      <c r="AQ15" s="30">
        <f>SER_hh_fec_EU28!AQ15-SER_hh_fec_UK!AQ15</f>
        <v>577.65474718717314</v>
      </c>
      <c r="AR15" s="30">
        <f>SER_hh_fec_EU28!AR15-SER_hh_fec_UK!AR15</f>
        <v>574.53656208000029</v>
      </c>
      <c r="AS15" s="30">
        <f>SER_hh_fec_EU28!AS15-SER_hh_fec_UK!AS15</f>
        <v>571.39141995922091</v>
      </c>
      <c r="AT15" s="30">
        <f>SER_hh_fec_EU28!AT15-SER_hh_fec_UK!AT15</f>
        <v>567.70781689526109</v>
      </c>
      <c r="AU15" s="30">
        <f>SER_hh_fec_EU28!AU15-SER_hh_fec_UK!AU15</f>
        <v>563.66190402374468</v>
      </c>
      <c r="AV15" s="30">
        <f>SER_hh_fec_EU28!AV15-SER_hh_fec_UK!AV15</f>
        <v>560.36769960542222</v>
      </c>
      <c r="AW15" s="30">
        <f>SER_hh_fec_EU28!AW15-SER_hh_fec_UK!AW15</f>
        <v>557.28522413135784</v>
      </c>
      <c r="AX15" s="30">
        <f>SER_hh_fec_EU28!AX15-SER_hh_fec_UK!AX15</f>
        <v>556.03045798151913</v>
      </c>
      <c r="AY15" s="30">
        <f>SER_hh_fec_EU28!AY15-SER_hh_fec_UK!AY15</f>
        <v>553.95260980695946</v>
      </c>
      <c r="AZ15" s="30">
        <f>SER_hh_fec_EU28!AZ15-SER_hh_fec_UK!AZ15</f>
        <v>551.76790148890279</v>
      </c>
    </row>
    <row r="16" spans="1:52" ht="12.95" customHeight="1" x14ac:dyDescent="0.25">
      <c r="A16" s="27" t="s">
        <v>763</v>
      </c>
      <c r="B16" s="28">
        <v>2198.6106537091623</v>
      </c>
      <c r="C16" s="28">
        <v>2385.0764540106966</v>
      </c>
      <c r="D16" s="28">
        <v>2626.3863566346918</v>
      </c>
      <c r="E16" s="28">
        <v>2776.3105070164329</v>
      </c>
      <c r="F16" s="28">
        <v>3000.2506598184827</v>
      </c>
      <c r="G16" s="28">
        <v>3218.5841237850291</v>
      </c>
      <c r="H16" s="28">
        <v>3555.4838921217129</v>
      </c>
      <c r="I16" s="28">
        <v>3938.7358443317794</v>
      </c>
      <c r="J16" s="28">
        <v>4176.0888456392522</v>
      </c>
      <c r="K16" s="28">
        <v>4400.9874661159538</v>
      </c>
      <c r="L16" s="28">
        <v>4598.0647972386014</v>
      </c>
      <c r="M16" s="28">
        <v>4634.0077613343656</v>
      </c>
      <c r="N16" s="28">
        <v>4632.3612011433488</v>
      </c>
      <c r="O16" s="28">
        <v>4622.8199866794848</v>
      </c>
      <c r="P16" s="28">
        <v>4661.1037107090397</v>
      </c>
      <c r="Q16" s="28">
        <v>4644.539040801239</v>
      </c>
      <c r="R16" s="28">
        <v>4792.9420724782003</v>
      </c>
      <c r="S16" s="28">
        <v>4907.1019810665703</v>
      </c>
      <c r="T16" s="28">
        <f>SER_hh_fec_EU28!T16-SER_hh_fec_UK!T16</f>
        <v>4615.1410855768454</v>
      </c>
      <c r="U16" s="28">
        <f>SER_hh_fec_EU28!U16-SER_hh_fec_UK!U16</f>
        <v>4624.6202686603747</v>
      </c>
      <c r="V16" s="28">
        <f>SER_hh_fec_EU28!V16-SER_hh_fec_UK!V16</f>
        <v>4640.6551817541604</v>
      </c>
      <c r="W16" s="28">
        <f>SER_hh_fec_EU28!W16-SER_hh_fec_UK!W16</f>
        <v>4659.1572438478233</v>
      </c>
      <c r="X16" s="28">
        <f>SER_hh_fec_EU28!X16-SER_hh_fec_UK!X16</f>
        <v>4691.7765461211829</v>
      </c>
      <c r="Y16" s="28">
        <f>SER_hh_fec_EU28!Y16-SER_hh_fec_UK!Y16</f>
        <v>4713.7607113956619</v>
      </c>
      <c r="Z16" s="28">
        <f>SER_hh_fec_EU28!Z16-SER_hh_fec_UK!Z16</f>
        <v>4777.0209522039086</v>
      </c>
      <c r="AA16" s="28">
        <f>SER_hh_fec_EU28!AA16-SER_hh_fec_UK!AA16</f>
        <v>4890.6717729237807</v>
      </c>
      <c r="AB16" s="28">
        <f>SER_hh_fec_EU28!AB16-SER_hh_fec_UK!AB16</f>
        <v>4935.0557507202238</v>
      </c>
      <c r="AC16" s="28">
        <f>SER_hh_fec_EU28!AC16-SER_hh_fec_UK!AC16</f>
        <v>4984.3116302934613</v>
      </c>
      <c r="AD16" s="28">
        <f>SER_hh_fec_EU28!AD16-SER_hh_fec_UK!AD16</f>
        <v>5028.5164962945782</v>
      </c>
      <c r="AE16" s="28">
        <f>SER_hh_fec_EU28!AE16-SER_hh_fec_UK!AE16</f>
        <v>5075.3276174485927</v>
      </c>
      <c r="AF16" s="28">
        <f>SER_hh_fec_EU28!AF16-SER_hh_fec_UK!AF16</f>
        <v>5109.0547938914187</v>
      </c>
      <c r="AG16" s="28">
        <f>SER_hh_fec_EU28!AG16-SER_hh_fec_UK!AG16</f>
        <v>5138.8666952654685</v>
      </c>
      <c r="AH16" s="28">
        <f>SER_hh_fec_EU28!AH16-SER_hh_fec_UK!AH16</f>
        <v>5181.3760392244267</v>
      </c>
      <c r="AI16" s="28">
        <f>SER_hh_fec_EU28!AI16-SER_hh_fec_UK!AI16</f>
        <v>5206.2455330941939</v>
      </c>
      <c r="AJ16" s="28">
        <f>SER_hh_fec_EU28!AJ16-SER_hh_fec_UK!AJ16</f>
        <v>5196.6295866878309</v>
      </c>
      <c r="AK16" s="28">
        <f>SER_hh_fec_EU28!AK16-SER_hh_fec_UK!AK16</f>
        <v>5194.1070021599708</v>
      </c>
      <c r="AL16" s="28">
        <f>SER_hh_fec_EU28!AL16-SER_hh_fec_UK!AL16</f>
        <v>5215.7865310114994</v>
      </c>
      <c r="AM16" s="28">
        <f>SER_hh_fec_EU28!AM16-SER_hh_fec_UK!AM16</f>
        <v>5239.8963792503073</v>
      </c>
      <c r="AN16" s="28">
        <f>SER_hh_fec_EU28!AN16-SER_hh_fec_UK!AN16</f>
        <v>5268.3311051454621</v>
      </c>
      <c r="AO16" s="28">
        <f>SER_hh_fec_EU28!AO16-SER_hh_fec_UK!AO16</f>
        <v>5295.90088283572</v>
      </c>
      <c r="AP16" s="28">
        <f>SER_hh_fec_EU28!AP16-SER_hh_fec_UK!AP16</f>
        <v>5336.0224010802322</v>
      </c>
      <c r="AQ16" s="28">
        <f>SER_hh_fec_EU28!AQ16-SER_hh_fec_UK!AQ16</f>
        <v>5385.1684605960227</v>
      </c>
      <c r="AR16" s="28">
        <f>SER_hh_fec_EU28!AR16-SER_hh_fec_UK!AR16</f>
        <v>5422.4180406331034</v>
      </c>
      <c r="AS16" s="28">
        <f>SER_hh_fec_EU28!AS16-SER_hh_fec_UK!AS16</f>
        <v>5455.2132930796834</v>
      </c>
      <c r="AT16" s="28">
        <f>SER_hh_fec_EU28!AT16-SER_hh_fec_UK!AT16</f>
        <v>5479.6542907789117</v>
      </c>
      <c r="AU16" s="28">
        <f>SER_hh_fec_EU28!AU16-SER_hh_fec_UK!AU16</f>
        <v>5502.398748254388</v>
      </c>
      <c r="AV16" s="28">
        <f>SER_hh_fec_EU28!AV16-SER_hh_fec_UK!AV16</f>
        <v>5553.1349507125306</v>
      </c>
      <c r="AW16" s="28">
        <f>SER_hh_fec_EU28!AW16-SER_hh_fec_UK!AW16</f>
        <v>5588.4942221192177</v>
      </c>
      <c r="AX16" s="28">
        <f>SER_hh_fec_EU28!AX16-SER_hh_fec_UK!AX16</f>
        <v>5608.866339462661</v>
      </c>
      <c r="AY16" s="28">
        <f>SER_hh_fec_EU28!AY16-SER_hh_fec_UK!AY16</f>
        <v>5634.5517133429803</v>
      </c>
      <c r="AZ16" s="28">
        <f>SER_hh_fec_EU28!AZ16-SER_hh_fec_UK!AZ16</f>
        <v>5671.1757742386753</v>
      </c>
    </row>
    <row r="17" spans="1:52" ht="12.95" customHeight="1" x14ac:dyDescent="0.25">
      <c r="A17" s="29" t="s">
        <v>754</v>
      </c>
      <c r="B17" s="34">
        <v>3.6162746911306956</v>
      </c>
      <c r="C17" s="34">
        <v>4.4914811186159458</v>
      </c>
      <c r="D17" s="34">
        <v>5.7523404447367525</v>
      </c>
      <c r="E17" s="34">
        <v>6.4933517262299718</v>
      </c>
      <c r="F17" s="34">
        <v>7.4127068539781673</v>
      </c>
      <c r="G17" s="34">
        <v>8.3792521088091227</v>
      </c>
      <c r="H17" s="34">
        <v>10.433851763472733</v>
      </c>
      <c r="I17" s="34">
        <v>14.455420177109646</v>
      </c>
      <c r="J17" s="34">
        <v>17.064644239408704</v>
      </c>
      <c r="K17" s="34">
        <v>20.509889434913934</v>
      </c>
      <c r="L17" s="34">
        <v>24.91126985778217</v>
      </c>
      <c r="M17" s="34">
        <v>30.404651712059934</v>
      </c>
      <c r="N17" s="34">
        <v>41.207520643928937</v>
      </c>
      <c r="O17" s="34">
        <v>58.646018413971717</v>
      </c>
      <c r="P17" s="34">
        <v>92.186465489395644</v>
      </c>
      <c r="Q17" s="34">
        <v>126.36663407666452</v>
      </c>
      <c r="R17" s="34">
        <v>129.3593780489758</v>
      </c>
      <c r="S17" s="34">
        <v>128.64367982202953</v>
      </c>
      <c r="T17" s="34">
        <f>SER_hh_fec_EU28!T17-SER_hh_fec_UK!T17</f>
        <v>124.71475424133617</v>
      </c>
      <c r="U17" s="34">
        <f>SER_hh_fec_EU28!U17-SER_hh_fec_UK!U17</f>
        <v>127.59218204488712</v>
      </c>
      <c r="V17" s="34">
        <f>SER_hh_fec_EU28!V17-SER_hh_fec_UK!V17</f>
        <v>128.48699199265269</v>
      </c>
      <c r="W17" s="34">
        <f>SER_hh_fec_EU28!W17-SER_hh_fec_UK!W17</f>
        <v>130.08117786594693</v>
      </c>
      <c r="X17" s="34">
        <f>SER_hh_fec_EU28!X17-SER_hh_fec_UK!X17</f>
        <v>128.00824189114363</v>
      </c>
      <c r="Y17" s="34">
        <f>SER_hh_fec_EU28!Y17-SER_hh_fec_UK!Y17</f>
        <v>117.8081442997803</v>
      </c>
      <c r="Z17" s="34">
        <f>SER_hh_fec_EU28!Z17-SER_hh_fec_UK!Z17</f>
        <v>98.673100828639832</v>
      </c>
      <c r="AA17" s="34">
        <f>SER_hh_fec_EU28!AA17-SER_hh_fec_UK!AA17</f>
        <v>83.825448765007977</v>
      </c>
      <c r="AB17" s="34">
        <f>SER_hh_fec_EU28!AB17-SER_hh_fec_UK!AB17</f>
        <v>84.677206672465488</v>
      </c>
      <c r="AC17" s="34">
        <f>SER_hh_fec_EU28!AC17-SER_hh_fec_UK!AC17</f>
        <v>86.197287014054353</v>
      </c>
      <c r="AD17" s="34">
        <f>SER_hh_fec_EU28!AD17-SER_hh_fec_UK!AD17</f>
        <v>89.277486936924973</v>
      </c>
      <c r="AE17" s="34">
        <f>SER_hh_fec_EU28!AE17-SER_hh_fec_UK!AE17</f>
        <v>91.235468810793549</v>
      </c>
      <c r="AF17" s="34">
        <f>SER_hh_fec_EU28!AF17-SER_hh_fec_UK!AF17</f>
        <v>93.222254712618764</v>
      </c>
      <c r="AG17" s="34">
        <f>SER_hh_fec_EU28!AG17-SER_hh_fec_UK!AG17</f>
        <v>95.705099565911524</v>
      </c>
      <c r="AH17" s="34">
        <f>SER_hh_fec_EU28!AH17-SER_hh_fec_UK!AH17</f>
        <v>96.619243361895869</v>
      </c>
      <c r="AI17" s="34">
        <f>SER_hh_fec_EU28!AI17-SER_hh_fec_UK!AI17</f>
        <v>97.689922997991744</v>
      </c>
      <c r="AJ17" s="34">
        <f>SER_hh_fec_EU28!AJ17-SER_hh_fec_UK!AJ17</f>
        <v>98.665992098719911</v>
      </c>
      <c r="AK17" s="34">
        <f>SER_hh_fec_EU28!AK17-SER_hh_fec_UK!AK17</f>
        <v>100.82541929992338</v>
      </c>
      <c r="AL17" s="34">
        <f>SER_hh_fec_EU28!AL17-SER_hh_fec_UK!AL17</f>
        <v>101.97519742458917</v>
      </c>
      <c r="AM17" s="34">
        <f>SER_hh_fec_EU28!AM17-SER_hh_fec_UK!AM17</f>
        <v>103.49951049237249</v>
      </c>
      <c r="AN17" s="34">
        <f>SER_hh_fec_EU28!AN17-SER_hh_fec_UK!AN17</f>
        <v>105.94563526690123</v>
      </c>
      <c r="AO17" s="34">
        <f>SER_hh_fec_EU28!AO17-SER_hh_fec_UK!AO17</f>
        <v>108.74991328882751</v>
      </c>
      <c r="AP17" s="34">
        <f>SER_hh_fec_EU28!AP17-SER_hh_fec_UK!AP17</f>
        <v>111.77124225062805</v>
      </c>
      <c r="AQ17" s="34">
        <f>SER_hh_fec_EU28!AQ17-SER_hh_fec_UK!AQ17</f>
        <v>115.58714231647846</v>
      </c>
      <c r="AR17" s="34">
        <f>SER_hh_fec_EU28!AR17-SER_hh_fec_UK!AR17</f>
        <v>120.51020542695069</v>
      </c>
      <c r="AS17" s="34">
        <f>SER_hh_fec_EU28!AS17-SER_hh_fec_UK!AS17</f>
        <v>124.80774282436541</v>
      </c>
      <c r="AT17" s="34">
        <f>SER_hh_fec_EU28!AT17-SER_hh_fec_UK!AT17</f>
        <v>130.15515752430764</v>
      </c>
      <c r="AU17" s="34">
        <f>SER_hh_fec_EU28!AU17-SER_hh_fec_UK!AU17</f>
        <v>135.73575509649993</v>
      </c>
      <c r="AV17" s="34">
        <f>SER_hh_fec_EU28!AV17-SER_hh_fec_UK!AV17</f>
        <v>137.95766236137749</v>
      </c>
      <c r="AW17" s="34">
        <f>SER_hh_fec_EU28!AW17-SER_hh_fec_UK!AW17</f>
        <v>140.52081397497196</v>
      </c>
      <c r="AX17" s="34">
        <f>SER_hh_fec_EU28!AX17-SER_hh_fec_UK!AX17</f>
        <v>144.24167604848219</v>
      </c>
      <c r="AY17" s="34">
        <f>SER_hh_fec_EU28!AY17-SER_hh_fec_UK!AY17</f>
        <v>148.14955695465102</v>
      </c>
      <c r="AZ17" s="34">
        <f>SER_hh_fec_EU28!AZ17-SER_hh_fec_UK!AZ17</f>
        <v>152.00050680483838</v>
      </c>
    </row>
    <row r="18" spans="1:52" ht="12" customHeight="1" x14ac:dyDescent="0.25">
      <c r="A18" s="29" t="s">
        <v>765</v>
      </c>
      <c r="B18" s="34">
        <v>2194.9943790180314</v>
      </c>
      <c r="C18" s="34">
        <v>2380.5849728920807</v>
      </c>
      <c r="D18" s="34">
        <v>2620.6340161899552</v>
      </c>
      <c r="E18" s="34">
        <v>2769.8171552902031</v>
      </c>
      <c r="F18" s="34">
        <v>2992.8379529645044</v>
      </c>
      <c r="G18" s="34">
        <v>3210.2048716762201</v>
      </c>
      <c r="H18" s="34">
        <v>3545.05004035824</v>
      </c>
      <c r="I18" s="34">
        <v>3924.2804241546696</v>
      </c>
      <c r="J18" s="34">
        <v>4159.0242013998432</v>
      </c>
      <c r="K18" s="34">
        <v>4380.4775766810399</v>
      </c>
      <c r="L18" s="34">
        <v>4573.1535273808195</v>
      </c>
      <c r="M18" s="34">
        <v>4603.603109622306</v>
      </c>
      <c r="N18" s="34">
        <v>4591.1536804994203</v>
      </c>
      <c r="O18" s="34">
        <v>4564.1739682655134</v>
      </c>
      <c r="P18" s="34">
        <v>4568.9172452196444</v>
      </c>
      <c r="Q18" s="34">
        <v>4518.1724067245741</v>
      </c>
      <c r="R18" s="34">
        <v>4663.5826944292248</v>
      </c>
      <c r="S18" s="34">
        <v>4778.458301244541</v>
      </c>
      <c r="T18" s="34">
        <f>SER_hh_fec_EU28!T18-SER_hh_fec_UK!T18</f>
        <v>4490.4263313355095</v>
      </c>
      <c r="U18" s="34">
        <f>SER_hh_fec_EU28!U18-SER_hh_fec_UK!U18</f>
        <v>4497.0280866154881</v>
      </c>
      <c r="V18" s="34">
        <f>SER_hh_fec_EU28!V18-SER_hh_fec_UK!V18</f>
        <v>4512.1681897615081</v>
      </c>
      <c r="W18" s="34">
        <f>SER_hh_fec_EU28!W18-SER_hh_fec_UK!W18</f>
        <v>4529.076065981877</v>
      </c>
      <c r="X18" s="34">
        <f>SER_hh_fec_EU28!X18-SER_hh_fec_UK!X18</f>
        <v>4563.7683042300396</v>
      </c>
      <c r="Y18" s="34">
        <f>SER_hh_fec_EU28!Y18-SER_hh_fec_UK!Y18</f>
        <v>4595.952567095881</v>
      </c>
      <c r="Z18" s="34">
        <f>SER_hh_fec_EU28!Z18-SER_hh_fec_UK!Z18</f>
        <v>4678.3478513752689</v>
      </c>
      <c r="AA18" s="34">
        <f>SER_hh_fec_EU28!AA18-SER_hh_fec_UK!AA18</f>
        <v>4806.8463241587724</v>
      </c>
      <c r="AB18" s="34">
        <f>SER_hh_fec_EU28!AB18-SER_hh_fec_UK!AB18</f>
        <v>4850.3785440477586</v>
      </c>
      <c r="AC18" s="34">
        <f>SER_hh_fec_EU28!AC18-SER_hh_fec_UK!AC18</f>
        <v>4898.114343279407</v>
      </c>
      <c r="AD18" s="34">
        <f>SER_hh_fec_EU28!AD18-SER_hh_fec_UK!AD18</f>
        <v>4939.2390093576532</v>
      </c>
      <c r="AE18" s="34">
        <f>SER_hh_fec_EU28!AE18-SER_hh_fec_UK!AE18</f>
        <v>4984.0921486377983</v>
      </c>
      <c r="AF18" s="34">
        <f>SER_hh_fec_EU28!AF18-SER_hh_fec_UK!AF18</f>
        <v>5015.8325391788003</v>
      </c>
      <c r="AG18" s="34">
        <f>SER_hh_fec_EU28!AG18-SER_hh_fec_UK!AG18</f>
        <v>5043.1615956995565</v>
      </c>
      <c r="AH18" s="34">
        <f>SER_hh_fec_EU28!AH18-SER_hh_fec_UK!AH18</f>
        <v>5084.7567958625314</v>
      </c>
      <c r="AI18" s="34">
        <f>SER_hh_fec_EU28!AI18-SER_hh_fec_UK!AI18</f>
        <v>5108.5556100962021</v>
      </c>
      <c r="AJ18" s="34">
        <f>SER_hh_fec_EU28!AJ18-SER_hh_fec_UK!AJ18</f>
        <v>5097.9635945891114</v>
      </c>
      <c r="AK18" s="34">
        <f>SER_hh_fec_EU28!AK18-SER_hh_fec_UK!AK18</f>
        <v>5093.2815828600469</v>
      </c>
      <c r="AL18" s="34">
        <f>SER_hh_fec_EU28!AL18-SER_hh_fec_UK!AL18</f>
        <v>5113.8113335869102</v>
      </c>
      <c r="AM18" s="34">
        <f>SER_hh_fec_EU28!AM18-SER_hh_fec_UK!AM18</f>
        <v>5136.3968687579345</v>
      </c>
      <c r="AN18" s="34">
        <f>SER_hh_fec_EU28!AN18-SER_hh_fec_UK!AN18</f>
        <v>5162.3854698785617</v>
      </c>
      <c r="AO18" s="34">
        <f>SER_hh_fec_EU28!AO18-SER_hh_fec_UK!AO18</f>
        <v>5187.1509695468922</v>
      </c>
      <c r="AP18" s="34">
        <f>SER_hh_fec_EU28!AP18-SER_hh_fec_UK!AP18</f>
        <v>5224.2511588296038</v>
      </c>
      <c r="AQ18" s="34">
        <f>SER_hh_fec_EU28!AQ18-SER_hh_fec_UK!AQ18</f>
        <v>5269.5813182795446</v>
      </c>
      <c r="AR18" s="34">
        <f>SER_hh_fec_EU28!AR18-SER_hh_fec_UK!AR18</f>
        <v>5301.9078352061515</v>
      </c>
      <c r="AS18" s="34">
        <f>SER_hh_fec_EU28!AS18-SER_hh_fec_UK!AS18</f>
        <v>5330.4055502553174</v>
      </c>
      <c r="AT18" s="34">
        <f>SER_hh_fec_EU28!AT18-SER_hh_fec_UK!AT18</f>
        <v>5349.4991332546033</v>
      </c>
      <c r="AU18" s="34">
        <f>SER_hh_fec_EU28!AU18-SER_hh_fec_UK!AU18</f>
        <v>5366.6629931578882</v>
      </c>
      <c r="AV18" s="34">
        <f>SER_hh_fec_EU28!AV18-SER_hh_fec_UK!AV18</f>
        <v>5415.177288351153</v>
      </c>
      <c r="AW18" s="34">
        <f>SER_hh_fec_EU28!AW18-SER_hh_fec_UK!AW18</f>
        <v>5447.9734081442457</v>
      </c>
      <c r="AX18" s="34">
        <f>SER_hh_fec_EU28!AX18-SER_hh_fec_UK!AX18</f>
        <v>5464.6246634141789</v>
      </c>
      <c r="AY18" s="34">
        <f>SER_hh_fec_EU28!AY18-SER_hh_fec_UK!AY18</f>
        <v>5486.4021563883289</v>
      </c>
      <c r="AZ18" s="34">
        <f>SER_hh_fec_EU28!AZ18-SER_hh_fec_UK!AZ18</f>
        <v>5519.1752674338368</v>
      </c>
    </row>
    <row r="19" spans="1:52" ht="12.95" customHeight="1" x14ac:dyDescent="0.25">
      <c r="A19" s="27" t="s">
        <v>766</v>
      </c>
      <c r="B19" s="28">
        <v>12624.427605000934</v>
      </c>
      <c r="C19" s="28">
        <v>12894.863898031143</v>
      </c>
      <c r="D19" s="28">
        <v>13093.166410641548</v>
      </c>
      <c r="E19" s="28">
        <v>13394.79305998273</v>
      </c>
      <c r="F19" s="28">
        <v>13660.819607614474</v>
      </c>
      <c r="G19" s="28">
        <v>13851.775633649593</v>
      </c>
      <c r="H19" s="28">
        <v>14157.90786717075</v>
      </c>
      <c r="I19" s="28">
        <v>14421.295142669846</v>
      </c>
      <c r="J19" s="28">
        <v>14603.943932898794</v>
      </c>
      <c r="K19" s="28">
        <v>14614.950030653827</v>
      </c>
      <c r="L19" s="28">
        <v>14632.095614856489</v>
      </c>
      <c r="M19" s="28">
        <v>14807.590008386353</v>
      </c>
      <c r="N19" s="28">
        <v>14981.296177473865</v>
      </c>
      <c r="O19" s="28">
        <v>15085.182311769844</v>
      </c>
      <c r="P19" s="28">
        <v>15310.844119852398</v>
      </c>
      <c r="Q19" s="28">
        <v>15573.477736380082</v>
      </c>
      <c r="R19" s="28">
        <v>15881.393807652721</v>
      </c>
      <c r="S19" s="28">
        <v>15855.278017224122</v>
      </c>
      <c r="T19" s="28">
        <f>SER_hh_fec_EU28!T19-SER_hh_fec_UK!T19</f>
        <v>13618.795549914366</v>
      </c>
      <c r="U19" s="28">
        <f>SER_hh_fec_EU28!U19-SER_hh_fec_UK!U19</f>
        <v>13361.083459031453</v>
      </c>
      <c r="V19" s="28">
        <f>SER_hh_fec_EU28!V19-SER_hh_fec_UK!V19</f>
        <v>13173.787758150022</v>
      </c>
      <c r="W19" s="28">
        <f>SER_hh_fec_EU28!W19-SER_hh_fec_UK!W19</f>
        <v>13163.848999921471</v>
      </c>
      <c r="X19" s="28">
        <f>SER_hh_fec_EU28!X19-SER_hh_fec_UK!X19</f>
        <v>13138.266326634286</v>
      </c>
      <c r="Y19" s="28">
        <f>SER_hh_fec_EU28!Y19-SER_hh_fec_UK!Y19</f>
        <v>13070.655696442131</v>
      </c>
      <c r="Z19" s="28">
        <f>SER_hh_fec_EU28!Z19-SER_hh_fec_UK!Z19</f>
        <v>13053.503544046625</v>
      </c>
      <c r="AA19" s="28">
        <f>SER_hh_fec_EU28!AA19-SER_hh_fec_UK!AA19</f>
        <v>13063.879965620627</v>
      </c>
      <c r="AB19" s="28">
        <f>SER_hh_fec_EU28!AB19-SER_hh_fec_UK!AB19</f>
        <v>13125.971724198209</v>
      </c>
      <c r="AC19" s="28">
        <f>SER_hh_fec_EU28!AC19-SER_hh_fec_UK!AC19</f>
        <v>13183.871016514866</v>
      </c>
      <c r="AD19" s="28">
        <f>SER_hh_fec_EU28!AD19-SER_hh_fec_UK!AD19</f>
        <v>13245.943414872425</v>
      </c>
      <c r="AE19" s="28">
        <f>SER_hh_fec_EU28!AE19-SER_hh_fec_UK!AE19</f>
        <v>13313.365151203994</v>
      </c>
      <c r="AF19" s="28">
        <f>SER_hh_fec_EU28!AF19-SER_hh_fec_UK!AF19</f>
        <v>13344.054841100857</v>
      </c>
      <c r="AG19" s="28">
        <f>SER_hh_fec_EU28!AG19-SER_hh_fec_UK!AG19</f>
        <v>13346.758075269952</v>
      </c>
      <c r="AH19" s="28">
        <f>SER_hh_fec_EU28!AH19-SER_hh_fec_UK!AH19</f>
        <v>13423.148849661669</v>
      </c>
      <c r="AI19" s="28">
        <f>SER_hh_fec_EU28!AI19-SER_hh_fec_UK!AI19</f>
        <v>13427.82837756675</v>
      </c>
      <c r="AJ19" s="28">
        <f>SER_hh_fec_EU28!AJ19-SER_hh_fec_UK!AJ19</f>
        <v>13359.589453488365</v>
      </c>
      <c r="AK19" s="28">
        <f>SER_hh_fec_EU28!AK19-SER_hh_fec_UK!AK19</f>
        <v>13301.04841429216</v>
      </c>
      <c r="AL19" s="28">
        <f>SER_hh_fec_EU28!AL19-SER_hh_fec_UK!AL19</f>
        <v>13246.449728420968</v>
      </c>
      <c r="AM19" s="28">
        <f>SER_hh_fec_EU28!AM19-SER_hh_fec_UK!AM19</f>
        <v>13188.84261022797</v>
      </c>
      <c r="AN19" s="28">
        <f>SER_hh_fec_EU28!AN19-SER_hh_fec_UK!AN19</f>
        <v>13133.572162978624</v>
      </c>
      <c r="AO19" s="28">
        <f>SER_hh_fec_EU28!AO19-SER_hh_fec_UK!AO19</f>
        <v>13069.48411634002</v>
      </c>
      <c r="AP19" s="28">
        <f>SER_hh_fec_EU28!AP19-SER_hh_fec_UK!AP19</f>
        <v>13036.231856279415</v>
      </c>
      <c r="AQ19" s="28">
        <f>SER_hh_fec_EU28!AQ19-SER_hh_fec_UK!AQ19</f>
        <v>13049.044430018801</v>
      </c>
      <c r="AR19" s="28">
        <f>SER_hh_fec_EU28!AR19-SER_hh_fec_UK!AR19</f>
        <v>13022.967751143418</v>
      </c>
      <c r="AS19" s="28">
        <f>SER_hh_fec_EU28!AS19-SER_hh_fec_UK!AS19</f>
        <v>12983.225187388498</v>
      </c>
      <c r="AT19" s="28">
        <f>SER_hh_fec_EU28!AT19-SER_hh_fec_UK!AT19</f>
        <v>12941.756308064487</v>
      </c>
      <c r="AU19" s="28">
        <f>SER_hh_fec_EU28!AU19-SER_hh_fec_UK!AU19</f>
        <v>12907.794257444977</v>
      </c>
      <c r="AV19" s="28">
        <f>SER_hh_fec_EU28!AV19-SER_hh_fec_UK!AV19</f>
        <v>12868.326896863522</v>
      </c>
      <c r="AW19" s="28">
        <f>SER_hh_fec_EU28!AW19-SER_hh_fec_UK!AW19</f>
        <v>12839.478215180809</v>
      </c>
      <c r="AX19" s="28">
        <f>SER_hh_fec_EU28!AX19-SER_hh_fec_UK!AX19</f>
        <v>12810.597076488746</v>
      </c>
      <c r="AY19" s="28">
        <f>SER_hh_fec_EU28!AY19-SER_hh_fec_UK!AY19</f>
        <v>12769.657898128913</v>
      </c>
      <c r="AZ19" s="28">
        <f>SER_hh_fec_EU28!AZ19-SER_hh_fec_UK!AZ19</f>
        <v>12728.090282055546</v>
      </c>
    </row>
    <row r="20" spans="1:52" ht="12" customHeight="1" x14ac:dyDescent="0.25">
      <c r="A20" s="29" t="s">
        <v>752</v>
      </c>
      <c r="B20" s="30">
        <v>16.976664349642068</v>
      </c>
      <c r="C20" s="30">
        <v>26.678333144944162</v>
      </c>
      <c r="D20" s="30">
        <v>33.621483396128184</v>
      </c>
      <c r="E20" s="30">
        <v>33.113311721081324</v>
      </c>
      <c r="F20" s="30">
        <v>33.434917943072477</v>
      </c>
      <c r="G20" s="30">
        <v>30.901922919804335</v>
      </c>
      <c r="H20" s="30">
        <v>29.67453645019928</v>
      </c>
      <c r="I20" s="30">
        <v>39.157389774460412</v>
      </c>
      <c r="J20" s="30">
        <v>41.93869503750539</v>
      </c>
      <c r="K20" s="30">
        <v>44.162594480923104</v>
      </c>
      <c r="L20" s="30">
        <v>46.263103406804603</v>
      </c>
      <c r="M20" s="30">
        <v>46.914994885384736</v>
      </c>
      <c r="N20" s="30">
        <v>48.029446970351728</v>
      </c>
      <c r="O20" s="30">
        <v>49.326702105070403</v>
      </c>
      <c r="P20" s="30">
        <v>50.329720269236539</v>
      </c>
      <c r="Q20" s="30">
        <v>51.65650499879343</v>
      </c>
      <c r="R20" s="30">
        <v>56.264471393986881</v>
      </c>
      <c r="S20" s="30">
        <v>41.67989486542352</v>
      </c>
      <c r="T20" s="30">
        <f>SER_hh_fec_EU28!T20-SER_hh_fec_UK!T20</f>
        <v>37.218879922505366</v>
      </c>
      <c r="U20" s="30">
        <f>SER_hh_fec_EU28!U20-SER_hh_fec_UK!U20</f>
        <v>36.986138159516877</v>
      </c>
      <c r="V20" s="30">
        <f>SER_hh_fec_EU28!V20-SER_hh_fec_UK!V20</f>
        <v>38.162314013432137</v>
      </c>
      <c r="W20" s="30">
        <f>SER_hh_fec_EU28!W20-SER_hh_fec_UK!W20</f>
        <v>39.384201863461151</v>
      </c>
      <c r="X20" s="30">
        <f>SER_hh_fec_EU28!X20-SER_hh_fec_UK!X20</f>
        <v>40.538259029634801</v>
      </c>
      <c r="Y20" s="30">
        <f>SER_hh_fec_EU28!Y20-SER_hh_fec_UK!Y20</f>
        <v>32.901865329688299</v>
      </c>
      <c r="Z20" s="30">
        <f>SER_hh_fec_EU28!Z20-SER_hh_fec_UK!Z20</f>
        <v>30.818847518738803</v>
      </c>
      <c r="AA20" s="30">
        <f>SER_hh_fec_EU28!AA20-SER_hh_fec_UK!AA20</f>
        <v>29.095130122396565</v>
      </c>
      <c r="AB20" s="30">
        <f>SER_hh_fec_EU28!AB20-SER_hh_fec_UK!AB20</f>
        <v>25.418136541581802</v>
      </c>
      <c r="AC20" s="30">
        <f>SER_hh_fec_EU28!AC20-SER_hh_fec_UK!AC20</f>
        <v>24.047084491206387</v>
      </c>
      <c r="AD20" s="30">
        <f>SER_hh_fec_EU28!AD20-SER_hh_fec_UK!AD20</f>
        <v>22.307720828024792</v>
      </c>
      <c r="AE20" s="30">
        <f>SER_hh_fec_EU28!AE20-SER_hh_fec_UK!AE20</f>
        <v>21.044170205784184</v>
      </c>
      <c r="AF20" s="30">
        <f>SER_hh_fec_EU28!AF20-SER_hh_fec_UK!AF20</f>
        <v>18.861029786345885</v>
      </c>
      <c r="AG20" s="30">
        <f>SER_hh_fec_EU28!AG20-SER_hh_fec_UK!AG20</f>
        <v>17.552516290261146</v>
      </c>
      <c r="AH20" s="30">
        <f>SER_hh_fec_EU28!AH20-SER_hh_fec_UK!AH20</f>
        <v>16.701159979771102</v>
      </c>
      <c r="AI20" s="30">
        <f>SER_hh_fec_EU28!AI20-SER_hh_fec_UK!AI20</f>
        <v>15.061543627984783</v>
      </c>
      <c r="AJ20" s="30">
        <f>SER_hh_fec_EU28!AJ20-SER_hh_fec_UK!AJ20</f>
        <v>13.827476747943098</v>
      </c>
      <c r="AK20" s="30">
        <f>SER_hh_fec_EU28!AK20-SER_hh_fec_UK!AK20</f>
        <v>13.169001210725687</v>
      </c>
      <c r="AL20" s="30">
        <f>SER_hh_fec_EU28!AL20-SER_hh_fec_UK!AL20</f>
        <v>12.022181321487791</v>
      </c>
      <c r="AM20" s="30">
        <f>SER_hh_fec_EU28!AM20-SER_hh_fec_UK!AM20</f>
        <v>10.881777173850089</v>
      </c>
      <c r="AN20" s="30">
        <f>SER_hh_fec_EU28!AN20-SER_hh_fec_UK!AN20</f>
        <v>9.9419649821282476</v>
      </c>
      <c r="AO20" s="30">
        <f>SER_hh_fec_EU28!AO20-SER_hh_fec_UK!AO20</f>
        <v>8.7395732824259511</v>
      </c>
      <c r="AP20" s="30">
        <f>SER_hh_fec_EU28!AP20-SER_hh_fec_UK!AP20</f>
        <v>7.673539337758994</v>
      </c>
      <c r="AQ20" s="30">
        <f>SER_hh_fec_EU28!AQ20-SER_hh_fec_UK!AQ20</f>
        <v>6.7593666253340627</v>
      </c>
      <c r="AR20" s="30">
        <f>SER_hh_fec_EU28!AR20-SER_hh_fec_UK!AR20</f>
        <v>6.0647267766230009</v>
      </c>
      <c r="AS20" s="30">
        <f>SER_hh_fec_EU28!AS20-SER_hh_fec_UK!AS20</f>
        <v>5.4436249572007567</v>
      </c>
      <c r="AT20" s="30">
        <f>SER_hh_fec_EU28!AT20-SER_hh_fec_UK!AT20</f>
        <v>4.8577349848071458</v>
      </c>
      <c r="AU20" s="30">
        <f>SER_hh_fec_EU28!AU20-SER_hh_fec_UK!AU20</f>
        <v>4.2571472867793796</v>
      </c>
      <c r="AV20" s="30">
        <f>SER_hh_fec_EU28!AV20-SER_hh_fec_UK!AV20</f>
        <v>3.7482473719516767</v>
      </c>
      <c r="AW20" s="30">
        <f>SER_hh_fec_EU28!AW20-SER_hh_fec_UK!AW20</f>
        <v>3.2795260987768855</v>
      </c>
      <c r="AX20" s="30">
        <f>SER_hh_fec_EU28!AX20-SER_hh_fec_UK!AX20</f>
        <v>3.0690400182167492</v>
      </c>
      <c r="AY20" s="30">
        <f>SER_hh_fec_EU28!AY20-SER_hh_fec_UK!AY20</f>
        <v>2.7749310249945824</v>
      </c>
      <c r="AZ20" s="30">
        <f>SER_hh_fec_EU28!AZ20-SER_hh_fec_UK!AZ20</f>
        <v>2.5238378148541041</v>
      </c>
    </row>
    <row r="21" spans="1:52" ht="12" customHeight="1" x14ac:dyDescent="0.25">
      <c r="A21" s="29" t="s">
        <v>758</v>
      </c>
      <c r="B21" s="30">
        <v>358.9790697689134</v>
      </c>
      <c r="C21" s="30">
        <v>383.79677446498789</v>
      </c>
      <c r="D21" s="30">
        <v>411.77525563710657</v>
      </c>
      <c r="E21" s="30">
        <v>462.49255502382573</v>
      </c>
      <c r="F21" s="30">
        <v>473.43760330359987</v>
      </c>
      <c r="G21" s="30">
        <v>481.48441405031258</v>
      </c>
      <c r="H21" s="30">
        <v>502.96505870423556</v>
      </c>
      <c r="I21" s="30">
        <v>482.58652152763517</v>
      </c>
      <c r="J21" s="30">
        <v>469.43682647625604</v>
      </c>
      <c r="K21" s="30">
        <v>442.07825526544229</v>
      </c>
      <c r="L21" s="30">
        <v>418.27822082221797</v>
      </c>
      <c r="M21" s="30">
        <v>402.90127722898433</v>
      </c>
      <c r="N21" s="30">
        <v>398.87312821957806</v>
      </c>
      <c r="O21" s="30">
        <v>344.44255658147983</v>
      </c>
      <c r="P21" s="30">
        <v>421.89090336087105</v>
      </c>
      <c r="Q21" s="30">
        <v>397.84325834905638</v>
      </c>
      <c r="R21" s="30">
        <v>420.3059723027896</v>
      </c>
      <c r="S21" s="30">
        <v>414.73893235848351</v>
      </c>
      <c r="T21" s="30">
        <f>SER_hh_fec_EU28!T21-SER_hh_fec_UK!T21</f>
        <v>320.57844058098169</v>
      </c>
      <c r="U21" s="30">
        <f>SER_hh_fec_EU28!U21-SER_hh_fec_UK!U21</f>
        <v>304.61058998840576</v>
      </c>
      <c r="V21" s="30">
        <f>SER_hh_fec_EU28!V21-SER_hh_fec_UK!V21</f>
        <v>272.73251716823887</v>
      </c>
      <c r="W21" s="30">
        <f>SER_hh_fec_EU28!W21-SER_hh_fec_UK!W21</f>
        <v>252.14224092334098</v>
      </c>
      <c r="X21" s="30">
        <f>SER_hh_fec_EU28!X21-SER_hh_fec_UK!X21</f>
        <v>237.26541177441266</v>
      </c>
      <c r="Y21" s="30">
        <f>SER_hh_fec_EU28!Y21-SER_hh_fec_UK!Y21</f>
        <v>237.51604331125429</v>
      </c>
      <c r="Z21" s="30">
        <f>SER_hh_fec_EU28!Z21-SER_hh_fec_UK!Z21</f>
        <v>236.85043066195823</v>
      </c>
      <c r="AA21" s="30">
        <f>SER_hh_fec_EU28!AA21-SER_hh_fec_UK!AA21</f>
        <v>238.75684125510469</v>
      </c>
      <c r="AB21" s="30">
        <f>SER_hh_fec_EU28!AB21-SER_hh_fec_UK!AB21</f>
        <v>243.11268133216598</v>
      </c>
      <c r="AC21" s="30">
        <f>SER_hh_fec_EU28!AC21-SER_hh_fec_UK!AC21</f>
        <v>247.44793054183316</v>
      </c>
      <c r="AD21" s="30">
        <f>SER_hh_fec_EU28!AD21-SER_hh_fec_UK!AD21</f>
        <v>236.24300475604693</v>
      </c>
      <c r="AE21" s="30">
        <f>SER_hh_fec_EU28!AE21-SER_hh_fec_UK!AE21</f>
        <v>240.35057736476256</v>
      </c>
      <c r="AF21" s="30">
        <f>SER_hh_fec_EU28!AF21-SER_hh_fec_UK!AF21</f>
        <v>227.69183763131679</v>
      </c>
      <c r="AG21" s="30">
        <f>SER_hh_fec_EU28!AG21-SER_hh_fec_UK!AG21</f>
        <v>228.56743882853104</v>
      </c>
      <c r="AH21" s="30">
        <f>SER_hh_fec_EU28!AH21-SER_hh_fec_UK!AH21</f>
        <v>225.50736614278605</v>
      </c>
      <c r="AI21" s="30">
        <f>SER_hh_fec_EU28!AI21-SER_hh_fec_UK!AI21</f>
        <v>221.61235427182882</v>
      </c>
      <c r="AJ21" s="30">
        <f>SER_hh_fec_EU28!AJ21-SER_hh_fec_UK!AJ21</f>
        <v>217.58799859540483</v>
      </c>
      <c r="AK21" s="30">
        <f>SER_hh_fec_EU28!AK21-SER_hh_fec_UK!AK21</f>
        <v>213.20075042956182</v>
      </c>
      <c r="AL21" s="30">
        <f>SER_hh_fec_EU28!AL21-SER_hh_fec_UK!AL21</f>
        <v>209.93432937491372</v>
      </c>
      <c r="AM21" s="30">
        <f>SER_hh_fec_EU28!AM21-SER_hh_fec_UK!AM21</f>
        <v>205.64929480789303</v>
      </c>
      <c r="AN21" s="30">
        <f>SER_hh_fec_EU28!AN21-SER_hh_fec_UK!AN21</f>
        <v>201.61660185259058</v>
      </c>
      <c r="AO21" s="30">
        <f>SER_hh_fec_EU28!AO21-SER_hh_fec_UK!AO21</f>
        <v>197.71785652493219</v>
      </c>
      <c r="AP21" s="30">
        <f>SER_hh_fec_EU28!AP21-SER_hh_fec_UK!AP21</f>
        <v>193.94207577204114</v>
      </c>
      <c r="AQ21" s="30">
        <f>SER_hh_fec_EU28!AQ21-SER_hh_fec_UK!AQ21</f>
        <v>191.58719685069826</v>
      </c>
      <c r="AR21" s="30">
        <f>SER_hh_fec_EU28!AR21-SER_hh_fec_UK!AR21</f>
        <v>188.98286346696474</v>
      </c>
      <c r="AS21" s="30">
        <f>SER_hh_fec_EU28!AS21-SER_hh_fec_UK!AS21</f>
        <v>186.66706065360904</v>
      </c>
      <c r="AT21" s="30">
        <f>SER_hh_fec_EU28!AT21-SER_hh_fec_UK!AT21</f>
        <v>184.15113653709551</v>
      </c>
      <c r="AU21" s="30">
        <f>SER_hh_fec_EU28!AU21-SER_hh_fec_UK!AU21</f>
        <v>181.92524197726198</v>
      </c>
      <c r="AV21" s="30">
        <f>SER_hh_fec_EU28!AV21-SER_hh_fec_UK!AV21</f>
        <v>178.97330401664792</v>
      </c>
      <c r="AW21" s="30">
        <f>SER_hh_fec_EU28!AW21-SER_hh_fec_UK!AW21</f>
        <v>176.83406595394536</v>
      </c>
      <c r="AX21" s="30">
        <f>SER_hh_fec_EU28!AX21-SER_hh_fec_UK!AX21</f>
        <v>175.72298194473905</v>
      </c>
      <c r="AY21" s="30">
        <f>SER_hh_fec_EU28!AY21-SER_hh_fec_UK!AY21</f>
        <v>173.67916437565526</v>
      </c>
      <c r="AZ21" s="30">
        <f>SER_hh_fec_EU28!AZ21-SER_hh_fec_UK!AZ21</f>
        <v>171.74565911306283</v>
      </c>
    </row>
    <row r="22" spans="1:52" ht="12" customHeight="1" x14ac:dyDescent="0.25">
      <c r="A22" s="29" t="s">
        <v>755</v>
      </c>
      <c r="B22" s="30">
        <v>2718.6946910573815</v>
      </c>
      <c r="C22" s="30">
        <v>2766.9053234571711</v>
      </c>
      <c r="D22" s="30">
        <v>2779.1736441816001</v>
      </c>
      <c r="E22" s="30">
        <v>2715.5641898013541</v>
      </c>
      <c r="F22" s="30">
        <v>2642.7662662295074</v>
      </c>
      <c r="G22" s="30">
        <v>2595.4576810977373</v>
      </c>
      <c r="H22" s="30">
        <v>2517.2238249663719</v>
      </c>
      <c r="I22" s="30">
        <v>2449.7066722177615</v>
      </c>
      <c r="J22" s="30">
        <v>2411.629514376717</v>
      </c>
      <c r="K22" s="30">
        <v>2361.0459792602733</v>
      </c>
      <c r="L22" s="30">
        <v>2285.9053100816677</v>
      </c>
      <c r="M22" s="30">
        <v>2277.2601720801335</v>
      </c>
      <c r="N22" s="30">
        <v>2240.7047531776716</v>
      </c>
      <c r="O22" s="30">
        <v>2225.9307853550181</v>
      </c>
      <c r="P22" s="30">
        <v>2202.8313969708947</v>
      </c>
      <c r="Q22" s="30">
        <v>2165.9097892927621</v>
      </c>
      <c r="R22" s="30">
        <v>2111.296624693699</v>
      </c>
      <c r="S22" s="30">
        <v>1986.6287335051404</v>
      </c>
      <c r="T22" s="30">
        <f>SER_hh_fec_EU28!T22-SER_hh_fec_UK!T22</f>
        <v>1836.7220923410046</v>
      </c>
      <c r="U22" s="30">
        <f>SER_hh_fec_EU28!U22-SER_hh_fec_UK!U22</f>
        <v>1840.307671133241</v>
      </c>
      <c r="V22" s="30">
        <f>SER_hh_fec_EU28!V22-SER_hh_fec_UK!V22</f>
        <v>1786.2567432467765</v>
      </c>
      <c r="W22" s="30">
        <f>SER_hh_fec_EU28!W22-SER_hh_fec_UK!W22</f>
        <v>1732.9431131882213</v>
      </c>
      <c r="X22" s="30">
        <f>SER_hh_fec_EU28!X22-SER_hh_fec_UK!X22</f>
        <v>1714.4367143723252</v>
      </c>
      <c r="Y22" s="30">
        <f>SER_hh_fec_EU28!Y22-SER_hh_fec_UK!Y22</f>
        <v>1688.180046853467</v>
      </c>
      <c r="Z22" s="30">
        <f>SER_hh_fec_EU28!Z22-SER_hh_fec_UK!Z22</f>
        <v>1644.5378495346429</v>
      </c>
      <c r="AA22" s="30">
        <f>SER_hh_fec_EU28!AA22-SER_hh_fec_UK!AA22</f>
        <v>1609.8270768319414</v>
      </c>
      <c r="AB22" s="30">
        <f>SER_hh_fec_EU28!AB22-SER_hh_fec_UK!AB22</f>
        <v>1596.2451402753238</v>
      </c>
      <c r="AC22" s="30">
        <f>SER_hh_fec_EU28!AC22-SER_hh_fec_UK!AC22</f>
        <v>1547.4203382397225</v>
      </c>
      <c r="AD22" s="30">
        <f>SER_hh_fec_EU28!AD22-SER_hh_fec_UK!AD22</f>
        <v>1518.4154214350506</v>
      </c>
      <c r="AE22" s="30">
        <f>SER_hh_fec_EU28!AE22-SER_hh_fec_UK!AE22</f>
        <v>1491.6236293550053</v>
      </c>
      <c r="AF22" s="30">
        <f>SER_hh_fec_EU28!AF22-SER_hh_fec_UK!AF22</f>
        <v>1470.7572928824798</v>
      </c>
      <c r="AG22" s="30">
        <f>SER_hh_fec_EU28!AG22-SER_hh_fec_UK!AG22</f>
        <v>1433.3087298203916</v>
      </c>
      <c r="AH22" s="30">
        <f>SER_hh_fec_EU28!AH22-SER_hh_fec_UK!AH22</f>
        <v>1411.3723055416481</v>
      </c>
      <c r="AI22" s="30">
        <f>SER_hh_fec_EU28!AI22-SER_hh_fec_UK!AI22</f>
        <v>1381.8580088930385</v>
      </c>
      <c r="AJ22" s="30">
        <f>SER_hh_fec_EU28!AJ22-SER_hh_fec_UK!AJ22</f>
        <v>1353.8036217043282</v>
      </c>
      <c r="AK22" s="30">
        <f>SER_hh_fec_EU28!AK22-SER_hh_fec_UK!AK22</f>
        <v>1321.4565833956588</v>
      </c>
      <c r="AL22" s="30">
        <f>SER_hh_fec_EU28!AL22-SER_hh_fec_UK!AL22</f>
        <v>1302.0257584637409</v>
      </c>
      <c r="AM22" s="30">
        <f>SER_hh_fec_EU28!AM22-SER_hh_fec_UK!AM22</f>
        <v>1274.2380313188646</v>
      </c>
      <c r="AN22" s="30">
        <f>SER_hh_fec_EU28!AN22-SER_hh_fec_UK!AN22</f>
        <v>1247.2061020364902</v>
      </c>
      <c r="AO22" s="30">
        <f>SER_hh_fec_EU28!AO22-SER_hh_fec_UK!AO22</f>
        <v>1221.4815307746778</v>
      </c>
      <c r="AP22" s="30">
        <f>SER_hh_fec_EU28!AP22-SER_hh_fec_UK!AP22</f>
        <v>1194.803186728429</v>
      </c>
      <c r="AQ22" s="30">
        <f>SER_hh_fec_EU28!AQ22-SER_hh_fec_UK!AQ22</f>
        <v>1176.1833554813315</v>
      </c>
      <c r="AR22" s="30">
        <f>SER_hh_fec_EU28!AR22-SER_hh_fec_UK!AR22</f>
        <v>1153.8664628483803</v>
      </c>
      <c r="AS22" s="30">
        <f>SER_hh_fec_EU28!AS22-SER_hh_fec_UK!AS22</f>
        <v>1133.2651205643422</v>
      </c>
      <c r="AT22" s="30">
        <f>SER_hh_fec_EU28!AT22-SER_hh_fec_UK!AT22</f>
        <v>1113.0812377976019</v>
      </c>
      <c r="AU22" s="30">
        <f>SER_hh_fec_EU28!AU22-SER_hh_fec_UK!AU22</f>
        <v>1092.9616561975192</v>
      </c>
      <c r="AV22" s="30">
        <f>SER_hh_fec_EU28!AV22-SER_hh_fec_UK!AV22</f>
        <v>1065.9429759489351</v>
      </c>
      <c r="AW22" s="30">
        <f>SER_hh_fec_EU28!AW22-SER_hh_fec_UK!AW22</f>
        <v>1048.3566380112127</v>
      </c>
      <c r="AX22" s="30">
        <f>SER_hh_fec_EU28!AX22-SER_hh_fec_UK!AX22</f>
        <v>1036.3689426064211</v>
      </c>
      <c r="AY22" s="30">
        <f>SER_hh_fec_EU28!AY22-SER_hh_fec_UK!AY22</f>
        <v>1018.2496932116039</v>
      </c>
      <c r="AZ22" s="30">
        <f>SER_hh_fec_EU28!AZ22-SER_hh_fec_UK!AZ22</f>
        <v>1001.6985305320711</v>
      </c>
    </row>
    <row r="23" spans="1:52" ht="12" customHeight="1" x14ac:dyDescent="0.25">
      <c r="A23" s="29" t="s">
        <v>761</v>
      </c>
      <c r="B23" s="30">
        <v>4266.5655226856179</v>
      </c>
      <c r="C23" s="30">
        <v>4409.3691156282339</v>
      </c>
      <c r="D23" s="30">
        <v>4504.2866924222881</v>
      </c>
      <c r="E23" s="30">
        <v>4612.6648489001254</v>
      </c>
      <c r="F23" s="30">
        <v>4723.5351351751569</v>
      </c>
      <c r="G23" s="30">
        <v>4805.9919270938062</v>
      </c>
      <c r="H23" s="30">
        <v>5020.9969061787024</v>
      </c>
      <c r="I23" s="30">
        <v>5029.1452030353921</v>
      </c>
      <c r="J23" s="30">
        <v>5054.4197147438726</v>
      </c>
      <c r="K23" s="30">
        <v>5153.4364401195362</v>
      </c>
      <c r="L23" s="30">
        <v>5208.7639695247381</v>
      </c>
      <c r="M23" s="30">
        <v>5260.0355191893514</v>
      </c>
      <c r="N23" s="30">
        <v>5349.3587895886076</v>
      </c>
      <c r="O23" s="30">
        <v>5433.6162152405695</v>
      </c>
      <c r="P23" s="30">
        <v>5766.3109852973976</v>
      </c>
      <c r="Q23" s="30">
        <v>5935.0343550721836</v>
      </c>
      <c r="R23" s="30">
        <v>6021.2787337053951</v>
      </c>
      <c r="S23" s="30">
        <v>5891.4547957009063</v>
      </c>
      <c r="T23" s="30">
        <f>SER_hh_fec_EU28!T23-SER_hh_fec_UK!T23</f>
        <v>4876.7907618911704</v>
      </c>
      <c r="U23" s="30">
        <f>SER_hh_fec_EU28!U23-SER_hh_fec_UK!U23</f>
        <v>4877.4850001569594</v>
      </c>
      <c r="V23" s="30">
        <f>SER_hh_fec_EU28!V23-SER_hh_fec_UK!V23</f>
        <v>4820.4763291482213</v>
      </c>
      <c r="W23" s="30">
        <f>SER_hh_fec_EU28!W23-SER_hh_fec_UK!W23</f>
        <v>4807.86276083952</v>
      </c>
      <c r="X23" s="30">
        <f>SER_hh_fec_EU28!X23-SER_hh_fec_UK!X23</f>
        <v>4671.8003750848075</v>
      </c>
      <c r="Y23" s="30">
        <f>SER_hh_fec_EU28!Y23-SER_hh_fec_UK!Y23</f>
        <v>4681.5982678994515</v>
      </c>
      <c r="Z23" s="30">
        <f>SER_hh_fec_EU28!Z23-SER_hh_fec_UK!Z23</f>
        <v>4695.3382023314189</v>
      </c>
      <c r="AA23" s="30">
        <f>SER_hh_fec_EU28!AA23-SER_hh_fec_UK!AA23</f>
        <v>4651.3172228094545</v>
      </c>
      <c r="AB23" s="30">
        <f>SER_hh_fec_EU28!AB23-SER_hh_fec_UK!AB23</f>
        <v>4646.9790189864452</v>
      </c>
      <c r="AC23" s="30">
        <f>SER_hh_fec_EU28!AC23-SER_hh_fec_UK!AC23</f>
        <v>4659.5580998026944</v>
      </c>
      <c r="AD23" s="30">
        <f>SER_hh_fec_EU28!AD23-SER_hh_fec_UK!AD23</f>
        <v>4654.0639224431006</v>
      </c>
      <c r="AE23" s="30">
        <f>SER_hh_fec_EU28!AE23-SER_hh_fec_UK!AE23</f>
        <v>4663.504982768206</v>
      </c>
      <c r="AF23" s="30">
        <f>SER_hh_fec_EU28!AF23-SER_hh_fec_UK!AF23</f>
        <v>4477.165845874878</v>
      </c>
      <c r="AG23" s="30">
        <f>SER_hh_fec_EU28!AG23-SER_hh_fec_UK!AG23</f>
        <v>4362.0331827720292</v>
      </c>
      <c r="AH23" s="30">
        <f>SER_hh_fec_EU28!AH23-SER_hh_fec_UK!AH23</f>
        <v>4319.3982772611052</v>
      </c>
      <c r="AI23" s="30">
        <f>SER_hh_fec_EU28!AI23-SER_hh_fec_UK!AI23</f>
        <v>4266.656203307648</v>
      </c>
      <c r="AJ23" s="30">
        <f>SER_hh_fec_EU28!AJ23-SER_hh_fec_UK!AJ23</f>
        <v>4214.3167127784554</v>
      </c>
      <c r="AK23" s="30">
        <f>SER_hh_fec_EU28!AK23-SER_hh_fec_UK!AK23</f>
        <v>4161.0083616662687</v>
      </c>
      <c r="AL23" s="30">
        <f>SER_hh_fec_EU28!AL23-SER_hh_fec_UK!AL23</f>
        <v>4123.6379532126939</v>
      </c>
      <c r="AM23" s="30">
        <f>SER_hh_fec_EU28!AM23-SER_hh_fec_UK!AM23</f>
        <v>4071.2376550009872</v>
      </c>
      <c r="AN23" s="30">
        <f>SER_hh_fec_EU28!AN23-SER_hh_fec_UK!AN23</f>
        <v>4017.0882391258738</v>
      </c>
      <c r="AO23" s="30">
        <f>SER_hh_fec_EU28!AO23-SER_hh_fec_UK!AO23</f>
        <v>3963.2539598523995</v>
      </c>
      <c r="AP23" s="30">
        <f>SER_hh_fec_EU28!AP23-SER_hh_fec_UK!AP23</f>
        <v>3917.9677766188706</v>
      </c>
      <c r="AQ23" s="30">
        <f>SER_hh_fec_EU28!AQ23-SER_hh_fec_UK!AQ23</f>
        <v>3878.3011651718125</v>
      </c>
      <c r="AR23" s="30">
        <f>SER_hh_fec_EU28!AR23-SER_hh_fec_UK!AR23</f>
        <v>3834.1002164006718</v>
      </c>
      <c r="AS23" s="30">
        <f>SER_hh_fec_EU28!AS23-SER_hh_fec_UK!AS23</f>
        <v>3790.5823801091851</v>
      </c>
      <c r="AT23" s="30">
        <f>SER_hh_fec_EU28!AT23-SER_hh_fec_UK!AT23</f>
        <v>3745.2657964463606</v>
      </c>
      <c r="AU23" s="30">
        <f>SER_hh_fec_EU28!AU23-SER_hh_fec_UK!AU23</f>
        <v>3704.382911983249</v>
      </c>
      <c r="AV23" s="30">
        <f>SER_hh_fec_EU28!AV23-SER_hh_fec_UK!AV23</f>
        <v>3650.4275948799182</v>
      </c>
      <c r="AW23" s="30">
        <f>SER_hh_fec_EU28!AW23-SER_hh_fec_UK!AW23</f>
        <v>3613.401148994978</v>
      </c>
      <c r="AX23" s="30">
        <f>SER_hh_fec_EU28!AX23-SER_hh_fec_UK!AX23</f>
        <v>3590.951568413846</v>
      </c>
      <c r="AY23" s="30">
        <f>SER_hh_fec_EU28!AY23-SER_hh_fec_UK!AY23</f>
        <v>3555.2034302966449</v>
      </c>
      <c r="AZ23" s="30">
        <f>SER_hh_fec_EU28!AZ23-SER_hh_fec_UK!AZ23</f>
        <v>3522.9643036115003</v>
      </c>
    </row>
    <row r="24" spans="1:52" ht="12" customHeight="1" x14ac:dyDescent="0.25">
      <c r="A24" s="29" t="s">
        <v>757</v>
      </c>
      <c r="B24" s="30">
        <v>55.149012293476353</v>
      </c>
      <c r="C24" s="30">
        <v>63.474813179293612</v>
      </c>
      <c r="D24" s="30">
        <v>70.056040051931888</v>
      </c>
      <c r="E24" s="30">
        <v>68.944207209000098</v>
      </c>
      <c r="F24" s="30">
        <v>67.965277066766021</v>
      </c>
      <c r="G24" s="30">
        <v>66.995326582817952</v>
      </c>
      <c r="H24" s="30">
        <v>67.02337499833142</v>
      </c>
      <c r="I24" s="30">
        <v>68.408671574998777</v>
      </c>
      <c r="J24" s="30">
        <v>69.470354005550007</v>
      </c>
      <c r="K24" s="30">
        <v>71.033345849278163</v>
      </c>
      <c r="L24" s="30">
        <v>72.401873329905442</v>
      </c>
      <c r="M24" s="30">
        <v>74.689675917115963</v>
      </c>
      <c r="N24" s="30">
        <v>80.606023554570299</v>
      </c>
      <c r="O24" s="30">
        <v>81.356989187133806</v>
      </c>
      <c r="P24" s="30">
        <v>82.114631224830035</v>
      </c>
      <c r="Q24" s="30">
        <v>82.529496661105426</v>
      </c>
      <c r="R24" s="30">
        <v>80.236511613796779</v>
      </c>
      <c r="S24" s="30">
        <v>81.245945830480963</v>
      </c>
      <c r="T24" s="30">
        <f>SER_hh_fec_EU28!T24-SER_hh_fec_UK!T24</f>
        <v>82.030603636022946</v>
      </c>
      <c r="U24" s="30">
        <f>SER_hh_fec_EU28!U24-SER_hh_fec_UK!U24</f>
        <v>80.832799369421735</v>
      </c>
      <c r="V24" s="30">
        <f>SER_hh_fec_EU28!V24-SER_hh_fec_UK!V24</f>
        <v>81.164149789223544</v>
      </c>
      <c r="W24" s="30">
        <f>SER_hh_fec_EU28!W24-SER_hh_fec_UK!W24</f>
        <v>80.999120271519317</v>
      </c>
      <c r="X24" s="30">
        <f>SER_hh_fec_EU28!X24-SER_hh_fec_UK!X24</f>
        <v>81.968934184302697</v>
      </c>
      <c r="Y24" s="30">
        <f>SER_hh_fec_EU28!Y24-SER_hh_fec_UK!Y24</f>
        <v>82.620224696564705</v>
      </c>
      <c r="Z24" s="30">
        <f>SER_hh_fec_EU28!Z24-SER_hh_fec_UK!Z24</f>
        <v>82.910480027335623</v>
      </c>
      <c r="AA24" s="30">
        <f>SER_hh_fec_EU28!AA24-SER_hh_fec_UK!AA24</f>
        <v>83.4459241079919</v>
      </c>
      <c r="AB24" s="30">
        <f>SER_hh_fec_EU28!AB24-SER_hh_fec_UK!AB24</f>
        <v>83.49618874702378</v>
      </c>
      <c r="AC24" s="30">
        <f>SER_hh_fec_EU28!AC24-SER_hh_fec_UK!AC24</f>
        <v>83.546497388760073</v>
      </c>
      <c r="AD24" s="30">
        <f>SER_hh_fec_EU28!AD24-SER_hh_fec_UK!AD24</f>
        <v>79.261315599112336</v>
      </c>
      <c r="AE24" s="30">
        <f>SER_hh_fec_EU28!AE24-SER_hh_fec_UK!AE24</f>
        <v>80.1896017244662</v>
      </c>
      <c r="AF24" s="30">
        <f>SER_hh_fec_EU28!AF24-SER_hh_fec_UK!AF24</f>
        <v>80.13222559629601</v>
      </c>
      <c r="AG24" s="30">
        <f>SER_hh_fec_EU28!AG24-SER_hh_fec_UK!AG24</f>
        <v>80.536767564319874</v>
      </c>
      <c r="AH24" s="30">
        <f>SER_hh_fec_EU28!AH24-SER_hh_fec_UK!AH24</f>
        <v>80.245190181070555</v>
      </c>
      <c r="AI24" s="30">
        <f>SER_hh_fec_EU28!AI24-SER_hh_fec_UK!AI24</f>
        <v>79.988171460089731</v>
      </c>
      <c r="AJ24" s="30">
        <f>SER_hh_fec_EU28!AJ24-SER_hh_fec_UK!AJ24</f>
        <v>79.562444198915742</v>
      </c>
      <c r="AK24" s="30">
        <f>SER_hh_fec_EU28!AK24-SER_hh_fec_UK!AK24</f>
        <v>79.247276756369658</v>
      </c>
      <c r="AL24" s="30">
        <f>SER_hh_fec_EU28!AL24-SER_hh_fec_UK!AL24</f>
        <v>78.87803832441017</v>
      </c>
      <c r="AM24" s="30">
        <f>SER_hh_fec_EU28!AM24-SER_hh_fec_UK!AM24</f>
        <v>78.379331953174201</v>
      </c>
      <c r="AN24" s="30">
        <f>SER_hh_fec_EU28!AN24-SER_hh_fec_UK!AN24</f>
        <v>77.958517498928373</v>
      </c>
      <c r="AO24" s="30">
        <f>SER_hh_fec_EU28!AO24-SER_hh_fec_UK!AO24</f>
        <v>77.417866938899692</v>
      </c>
      <c r="AP24" s="30">
        <f>SER_hh_fec_EU28!AP24-SER_hh_fec_UK!AP24</f>
        <v>76.892785257815689</v>
      </c>
      <c r="AQ24" s="30">
        <f>SER_hh_fec_EU28!AQ24-SER_hh_fec_UK!AQ24</f>
        <v>76.399803604078386</v>
      </c>
      <c r="AR24" s="30">
        <f>SER_hh_fec_EU28!AR24-SER_hh_fec_UK!AR24</f>
        <v>75.808854798098253</v>
      </c>
      <c r="AS24" s="30">
        <f>SER_hh_fec_EU28!AS24-SER_hh_fec_UK!AS24</f>
        <v>75.172875179120908</v>
      </c>
      <c r="AT24" s="30">
        <f>SER_hh_fec_EU28!AT24-SER_hh_fec_UK!AT24</f>
        <v>74.713923493158532</v>
      </c>
      <c r="AU24" s="30">
        <f>SER_hh_fec_EU28!AU24-SER_hh_fec_UK!AU24</f>
        <v>74.390110354429694</v>
      </c>
      <c r="AV24" s="30">
        <f>SER_hh_fec_EU28!AV24-SER_hh_fec_UK!AV24</f>
        <v>73.940476129632501</v>
      </c>
      <c r="AW24" s="30">
        <f>SER_hh_fec_EU28!AW24-SER_hh_fec_UK!AW24</f>
        <v>73.556004920760472</v>
      </c>
      <c r="AX24" s="30">
        <f>SER_hh_fec_EU28!AX24-SER_hh_fec_UK!AX24</f>
        <v>73.295523922355798</v>
      </c>
      <c r="AY24" s="30">
        <f>SER_hh_fec_EU28!AY24-SER_hh_fec_UK!AY24</f>
        <v>72.93077332385532</v>
      </c>
      <c r="AZ24" s="30">
        <f>SER_hh_fec_EU28!AZ24-SER_hh_fec_UK!AZ24</f>
        <v>72.545842914129992</v>
      </c>
    </row>
    <row r="25" spans="1:52" ht="12" customHeight="1" x14ac:dyDescent="0.25">
      <c r="A25" s="29" t="s">
        <v>756</v>
      </c>
      <c r="B25" s="30">
        <v>749.57145906117091</v>
      </c>
      <c r="C25" s="30">
        <v>745.95098844764311</v>
      </c>
      <c r="D25" s="30">
        <v>758.38329965649109</v>
      </c>
      <c r="E25" s="30">
        <v>1099.7613704238042</v>
      </c>
      <c r="F25" s="30">
        <v>1155.9525972939239</v>
      </c>
      <c r="G25" s="30">
        <v>1192.3488582925154</v>
      </c>
      <c r="H25" s="30">
        <v>1212.8455894895892</v>
      </c>
      <c r="I25" s="30">
        <v>1253.6117073104726</v>
      </c>
      <c r="J25" s="30">
        <v>1280.9713063104755</v>
      </c>
      <c r="K25" s="30">
        <v>1310.960591992246</v>
      </c>
      <c r="L25" s="30">
        <v>1328.7840216011973</v>
      </c>
      <c r="M25" s="30">
        <v>1359.0915170627393</v>
      </c>
      <c r="N25" s="30">
        <v>1361.8855842234886</v>
      </c>
      <c r="O25" s="30">
        <v>1263.26592704275</v>
      </c>
      <c r="P25" s="30">
        <v>1276.4752980447361</v>
      </c>
      <c r="Q25" s="30">
        <v>1267.6891765402911</v>
      </c>
      <c r="R25" s="30">
        <v>1303.9762064136162</v>
      </c>
      <c r="S25" s="30">
        <v>1327.4135781290004</v>
      </c>
      <c r="T25" s="30">
        <f>SER_hh_fec_EU28!T25-SER_hh_fec_UK!T25</f>
        <v>1270.0002841437972</v>
      </c>
      <c r="U25" s="30">
        <f>SER_hh_fec_EU28!U25-SER_hh_fec_UK!U25</f>
        <v>1100.9784541652875</v>
      </c>
      <c r="V25" s="30">
        <f>SER_hh_fec_EU28!V25-SER_hh_fec_UK!V25</f>
        <v>1071.0715125274223</v>
      </c>
      <c r="W25" s="30">
        <f>SER_hh_fec_EU28!W25-SER_hh_fec_UK!W25</f>
        <v>1080.5338389501378</v>
      </c>
      <c r="X25" s="30">
        <f>SER_hh_fec_EU28!X25-SER_hh_fec_UK!X25</f>
        <v>1099.8782786908519</v>
      </c>
      <c r="Y25" s="30">
        <f>SER_hh_fec_EU28!Y25-SER_hh_fec_UK!Y25</f>
        <v>1107.0373572972996</v>
      </c>
      <c r="Z25" s="30">
        <f>SER_hh_fec_EU28!Z25-SER_hh_fec_UK!Z25</f>
        <v>1117.1217757928516</v>
      </c>
      <c r="AA25" s="30">
        <f>SER_hh_fec_EU28!AA25-SER_hh_fec_UK!AA25</f>
        <v>1127.4215130605451</v>
      </c>
      <c r="AB25" s="30">
        <f>SER_hh_fec_EU28!AB25-SER_hh_fec_UK!AB25</f>
        <v>1134.7832204613319</v>
      </c>
      <c r="AC25" s="30">
        <f>SER_hh_fec_EU28!AC25-SER_hh_fec_UK!AC25</f>
        <v>1146.2858471298289</v>
      </c>
      <c r="AD25" s="30">
        <f>SER_hh_fec_EU28!AD25-SER_hh_fec_UK!AD25</f>
        <v>1156.6650567033403</v>
      </c>
      <c r="AE25" s="30">
        <f>SER_hh_fec_EU28!AE25-SER_hh_fec_UK!AE25</f>
        <v>1177.4885198133616</v>
      </c>
      <c r="AF25" s="30">
        <f>SER_hh_fec_EU28!AF25-SER_hh_fec_UK!AF25</f>
        <v>1208.1231543707868</v>
      </c>
      <c r="AG25" s="30">
        <f>SER_hh_fec_EU28!AG25-SER_hh_fec_UK!AG25</f>
        <v>1229.9397728563017</v>
      </c>
      <c r="AH25" s="30">
        <f>SER_hh_fec_EU28!AH25-SER_hh_fec_UK!AH25</f>
        <v>1236.6030793567184</v>
      </c>
      <c r="AI25" s="30">
        <f>SER_hh_fec_EU28!AI25-SER_hh_fec_UK!AI25</f>
        <v>1234.0408286410227</v>
      </c>
      <c r="AJ25" s="30">
        <f>SER_hh_fec_EU28!AJ25-SER_hh_fec_UK!AJ25</f>
        <v>1228.1014022815525</v>
      </c>
      <c r="AK25" s="30">
        <f>SER_hh_fec_EU28!AK25-SER_hh_fec_UK!AK25</f>
        <v>1218.7086913864944</v>
      </c>
      <c r="AL25" s="30">
        <f>SER_hh_fec_EU28!AL25-SER_hh_fec_UK!AL25</f>
        <v>1209.6644219350376</v>
      </c>
      <c r="AM25" s="30">
        <f>SER_hh_fec_EU28!AM25-SER_hh_fec_UK!AM25</f>
        <v>1201.5633412697048</v>
      </c>
      <c r="AN25" s="30">
        <f>SER_hh_fec_EU28!AN25-SER_hh_fec_UK!AN25</f>
        <v>1189.5567490722526</v>
      </c>
      <c r="AO25" s="30">
        <f>SER_hh_fec_EU28!AO25-SER_hh_fec_UK!AO25</f>
        <v>1175.1278773929257</v>
      </c>
      <c r="AP25" s="30">
        <f>SER_hh_fec_EU28!AP25-SER_hh_fec_UK!AP25</f>
        <v>1165.6416552087635</v>
      </c>
      <c r="AQ25" s="30">
        <f>SER_hh_fec_EU28!AQ25-SER_hh_fec_UK!AQ25</f>
        <v>1160.0491302022083</v>
      </c>
      <c r="AR25" s="30">
        <f>SER_hh_fec_EU28!AR25-SER_hh_fec_UK!AR25</f>
        <v>1148.7021149323079</v>
      </c>
      <c r="AS25" s="30">
        <f>SER_hh_fec_EU28!AS25-SER_hh_fec_UK!AS25</f>
        <v>1137.6272229755684</v>
      </c>
      <c r="AT25" s="30">
        <f>SER_hh_fec_EU28!AT25-SER_hh_fec_UK!AT25</f>
        <v>1126.7195650027465</v>
      </c>
      <c r="AU25" s="30">
        <f>SER_hh_fec_EU28!AU25-SER_hh_fec_UK!AU25</f>
        <v>1118.2605568811955</v>
      </c>
      <c r="AV25" s="30">
        <f>SER_hh_fec_EU28!AV25-SER_hh_fec_UK!AV25</f>
        <v>1104.8546846108982</v>
      </c>
      <c r="AW25" s="30">
        <f>SER_hh_fec_EU28!AW25-SER_hh_fec_UK!AW25</f>
        <v>1098.1452682178228</v>
      </c>
      <c r="AX25" s="30">
        <f>SER_hh_fec_EU28!AX25-SER_hh_fec_UK!AX25</f>
        <v>1091.864456746418</v>
      </c>
      <c r="AY25" s="30">
        <f>SER_hh_fec_EU28!AY25-SER_hh_fec_UK!AY25</f>
        <v>1084.2768461354956</v>
      </c>
      <c r="AZ25" s="30">
        <f>SER_hh_fec_EU28!AZ25-SER_hh_fec_UK!AZ25</f>
        <v>1074.8493386652328</v>
      </c>
    </row>
    <row r="26" spans="1:52" ht="12" customHeight="1" x14ac:dyDescent="0.25">
      <c r="A26" s="29" t="s">
        <v>733</v>
      </c>
      <c r="B26" s="31">
        <v>4398.3259190714425</v>
      </c>
      <c r="C26" s="31">
        <v>4435.3261197088696</v>
      </c>
      <c r="D26" s="31">
        <v>4467.6064552960024</v>
      </c>
      <c r="E26" s="31">
        <v>4325.2211769035384</v>
      </c>
      <c r="F26" s="31">
        <v>4480.5374306024469</v>
      </c>
      <c r="G26" s="31">
        <v>4590.0312852426232</v>
      </c>
      <c r="H26" s="31">
        <v>4713.1624963833174</v>
      </c>
      <c r="I26" s="31">
        <v>4983.1340472291258</v>
      </c>
      <c r="J26" s="31">
        <v>5141.002121948417</v>
      </c>
      <c r="K26" s="31">
        <v>5092.6275136861277</v>
      </c>
      <c r="L26" s="31">
        <v>5085.6387411498827</v>
      </c>
      <c r="M26" s="31">
        <v>5184.8477149181444</v>
      </c>
      <c r="N26" s="31">
        <v>5278.6643346504279</v>
      </c>
      <c r="O26" s="31">
        <v>5452.3862662561396</v>
      </c>
      <c r="P26" s="31">
        <v>5255.4049423977267</v>
      </c>
      <c r="Q26" s="31">
        <v>5409.5832560259696</v>
      </c>
      <c r="R26" s="31">
        <v>5613.7017870340569</v>
      </c>
      <c r="S26" s="31">
        <v>5825.2661495993752</v>
      </c>
      <c r="T26" s="30">
        <f>SER_hh_fec_EU28!T26-SER_hh_fec_UK!T26</f>
        <v>4896.3455677360234</v>
      </c>
      <c r="U26" s="30">
        <f>SER_hh_fec_EU28!U26-SER_hh_fec_UK!U26</f>
        <v>4801.112082421595</v>
      </c>
      <c r="V26" s="30">
        <f>SER_hh_fec_EU28!V26-SER_hh_fec_UK!V26</f>
        <v>4766.8861328443109</v>
      </c>
      <c r="W26" s="30">
        <f>SER_hh_fec_EU28!W26-SER_hh_fec_UK!W26</f>
        <v>4809.6368709031058</v>
      </c>
      <c r="X26" s="30">
        <f>SER_hh_fec_EU28!X26-SER_hh_fec_UK!X26</f>
        <v>4889.3951805515526</v>
      </c>
      <c r="Y26" s="30">
        <f>SER_hh_fec_EU28!Y26-SER_hh_fec_UK!Y26</f>
        <v>4805.8706401347254</v>
      </c>
      <c r="Z26" s="30">
        <f>SER_hh_fec_EU28!Z26-SER_hh_fec_UK!Z26</f>
        <v>4772.2166041925575</v>
      </c>
      <c r="AA26" s="30">
        <f>SER_hh_fec_EU28!AA26-SER_hh_fec_UK!AA26</f>
        <v>4820.3550196563792</v>
      </c>
      <c r="AB26" s="30">
        <f>SER_hh_fec_EU28!AB26-SER_hh_fec_UK!AB26</f>
        <v>4863.4272178254114</v>
      </c>
      <c r="AC26" s="30">
        <f>SER_hh_fec_EU28!AC26-SER_hh_fec_UK!AC26</f>
        <v>4901.9224911162573</v>
      </c>
      <c r="AD26" s="30">
        <f>SER_hh_fec_EU28!AD26-SER_hh_fec_UK!AD26</f>
        <v>4958.4795730593441</v>
      </c>
      <c r="AE26" s="30">
        <f>SER_hh_fec_EU28!AE26-SER_hh_fec_UK!AE26</f>
        <v>4966.3648567718856</v>
      </c>
      <c r="AF26" s="30">
        <f>SER_hh_fec_EU28!AF26-SER_hh_fec_UK!AF26</f>
        <v>5114.3540037461144</v>
      </c>
      <c r="AG26" s="30">
        <f>SER_hh_fec_EU28!AG26-SER_hh_fec_UK!AG26</f>
        <v>5178.2819163082786</v>
      </c>
      <c r="AH26" s="30">
        <f>SER_hh_fec_EU28!AH26-SER_hh_fec_UK!AH26</f>
        <v>5258.6838353060339</v>
      </c>
      <c r="AI26" s="30">
        <f>SER_hh_fec_EU28!AI26-SER_hh_fec_UK!AI26</f>
        <v>5281.168303506568</v>
      </c>
      <c r="AJ26" s="30">
        <f>SER_hh_fec_EU28!AJ26-SER_hh_fec_UK!AJ26</f>
        <v>5233.669238778426</v>
      </c>
      <c r="AK26" s="30">
        <f>SER_hh_fec_EU28!AK26-SER_hh_fec_UK!AK26</f>
        <v>5194.0305145087805</v>
      </c>
      <c r="AL26" s="30">
        <f>SER_hh_fec_EU28!AL26-SER_hh_fec_UK!AL26</f>
        <v>5147.531142480686</v>
      </c>
      <c r="AM26" s="30">
        <f>SER_hh_fec_EU28!AM26-SER_hh_fec_UK!AM26</f>
        <v>5112.7672713534621</v>
      </c>
      <c r="AN26" s="30">
        <f>SER_hh_fec_EU28!AN26-SER_hh_fec_UK!AN26</f>
        <v>5075.50916756486</v>
      </c>
      <c r="AO26" s="30">
        <f>SER_hh_fec_EU28!AO26-SER_hh_fec_UK!AO26</f>
        <v>5037.8936218763465</v>
      </c>
      <c r="AP26" s="30">
        <f>SER_hh_fec_EU28!AP26-SER_hh_fec_UK!AP26</f>
        <v>5020.3744293508807</v>
      </c>
      <c r="AQ26" s="30">
        <f>SER_hh_fec_EU28!AQ26-SER_hh_fec_UK!AQ26</f>
        <v>5038.9088801365178</v>
      </c>
      <c r="AR26" s="30">
        <f>SER_hh_fec_EU28!AR26-SER_hh_fec_UK!AR26</f>
        <v>5030.6159780431235</v>
      </c>
      <c r="AS26" s="30">
        <f>SER_hh_fec_EU28!AS26-SER_hh_fec_UK!AS26</f>
        <v>5010.871728135955</v>
      </c>
      <c r="AT26" s="30">
        <f>SER_hh_fec_EU28!AT26-SER_hh_fec_UK!AT26</f>
        <v>4991.7692135254238</v>
      </c>
      <c r="AU26" s="30">
        <f>SER_hh_fec_EU28!AU26-SER_hh_fec_UK!AU26</f>
        <v>4973.1883773776917</v>
      </c>
      <c r="AV26" s="30">
        <f>SER_hh_fec_EU28!AV26-SER_hh_fec_UK!AV26</f>
        <v>4962.3675293898941</v>
      </c>
      <c r="AW26" s="30">
        <f>SER_hh_fec_EU28!AW26-SER_hh_fec_UK!AW26</f>
        <v>4944.3377582371813</v>
      </c>
      <c r="AX26" s="30">
        <f>SER_hh_fec_EU28!AX26-SER_hh_fec_UK!AX26</f>
        <v>4923.3416931583897</v>
      </c>
      <c r="AY26" s="30">
        <f>SER_hh_fec_EU28!AY26-SER_hh_fec_UK!AY26</f>
        <v>4897.6957997638983</v>
      </c>
      <c r="AZ26" s="30">
        <f>SER_hh_fec_EU28!AZ26-SER_hh_fec_UK!AZ26</f>
        <v>4867.9879209779829</v>
      </c>
    </row>
    <row r="27" spans="1:52" ht="12" customHeight="1" x14ac:dyDescent="0.25">
      <c r="A27" s="37" t="s">
        <v>764</v>
      </c>
      <c r="B27" s="38">
        <v>60.165266713288766</v>
      </c>
      <c r="C27" s="38">
        <v>63.362429999999989</v>
      </c>
      <c r="D27" s="38">
        <v>68.263540000000006</v>
      </c>
      <c r="E27" s="38">
        <v>77.031399999999991</v>
      </c>
      <c r="F27" s="38">
        <v>83.19037999999999</v>
      </c>
      <c r="G27" s="38">
        <v>88.564218369976658</v>
      </c>
      <c r="H27" s="38">
        <v>94.016080000000599</v>
      </c>
      <c r="I27" s="38">
        <v>115.54492999999999</v>
      </c>
      <c r="J27" s="38">
        <v>135.07539999999997</v>
      </c>
      <c r="K27" s="38">
        <v>139.60530999999997</v>
      </c>
      <c r="L27" s="38">
        <v>186.06037494007379</v>
      </c>
      <c r="M27" s="38">
        <v>201.84913710449865</v>
      </c>
      <c r="N27" s="38">
        <v>223.17411708916833</v>
      </c>
      <c r="O27" s="38">
        <v>234.85687000168431</v>
      </c>
      <c r="P27" s="38">
        <v>255.48624228670678</v>
      </c>
      <c r="Q27" s="38">
        <v>263.2318994399219</v>
      </c>
      <c r="R27" s="38">
        <v>274.33350049538143</v>
      </c>
      <c r="S27" s="38">
        <v>286.84998723531299</v>
      </c>
      <c r="T27" s="41">
        <f>SER_hh_fec_EU28!T27-SER_hh_fec_UK!T27</f>
        <v>299.10891966286181</v>
      </c>
      <c r="U27" s="41">
        <f>SER_hh_fec_EU28!U27-SER_hh_fec_UK!U27</f>
        <v>318.77072363702359</v>
      </c>
      <c r="V27" s="41">
        <f>SER_hh_fec_EU28!V27-SER_hh_fec_UK!V27</f>
        <v>337.03805941239568</v>
      </c>
      <c r="W27" s="41">
        <f>SER_hh_fec_EU28!W27-SER_hh_fec_UK!W27</f>
        <v>360.34685298216374</v>
      </c>
      <c r="X27" s="41">
        <f>SER_hh_fec_EU28!X27-SER_hh_fec_UK!X27</f>
        <v>402.9831729463981</v>
      </c>
      <c r="Y27" s="41">
        <f>SER_hh_fec_EU28!Y27-SER_hh_fec_UK!Y27</f>
        <v>434.93125091967937</v>
      </c>
      <c r="Z27" s="41">
        <f>SER_hh_fec_EU28!Z27-SER_hh_fec_UK!Z27</f>
        <v>473.70935398712197</v>
      </c>
      <c r="AA27" s="41">
        <f>SER_hh_fec_EU28!AA27-SER_hh_fec_UK!AA27</f>
        <v>503.6612377768127</v>
      </c>
      <c r="AB27" s="41">
        <f>SER_hh_fec_EU28!AB27-SER_hh_fec_UK!AB27</f>
        <v>532.51012002892514</v>
      </c>
      <c r="AC27" s="41">
        <f>SER_hh_fec_EU28!AC27-SER_hh_fec_UK!AC27</f>
        <v>573.64272780456554</v>
      </c>
      <c r="AD27" s="41">
        <f>SER_hh_fec_EU28!AD27-SER_hh_fec_UK!AD27</f>
        <v>620.50740004840418</v>
      </c>
      <c r="AE27" s="41">
        <f>SER_hh_fec_EU28!AE27-SER_hh_fec_UK!AE27</f>
        <v>672.79881320052164</v>
      </c>
      <c r="AF27" s="41">
        <f>SER_hh_fec_EU28!AF27-SER_hh_fec_UK!AF27</f>
        <v>746.96945121263968</v>
      </c>
      <c r="AG27" s="41">
        <f>SER_hh_fec_EU28!AG27-SER_hh_fec_UK!AG27</f>
        <v>816.53775082983873</v>
      </c>
      <c r="AH27" s="41">
        <f>SER_hh_fec_EU28!AH27-SER_hh_fec_UK!AH27</f>
        <v>874.63763589253642</v>
      </c>
      <c r="AI27" s="41">
        <f>SER_hh_fec_EU28!AI27-SER_hh_fec_UK!AI27</f>
        <v>947.44296385856876</v>
      </c>
      <c r="AJ27" s="41">
        <f>SER_hh_fec_EU28!AJ27-SER_hh_fec_UK!AJ27</f>
        <v>1018.7205584033379</v>
      </c>
      <c r="AK27" s="41">
        <f>SER_hh_fec_EU28!AK27-SER_hh_fec_UK!AK27</f>
        <v>1100.2272349382999</v>
      </c>
      <c r="AL27" s="41">
        <f>SER_hh_fec_EU28!AL27-SER_hh_fec_UK!AL27</f>
        <v>1162.7559033079999</v>
      </c>
      <c r="AM27" s="41">
        <f>SER_hh_fec_EU28!AM27-SER_hh_fec_UK!AM27</f>
        <v>1234.1259073500344</v>
      </c>
      <c r="AN27" s="41">
        <f>SER_hh_fec_EU28!AN27-SER_hh_fec_UK!AN27</f>
        <v>1314.6948208454994</v>
      </c>
      <c r="AO27" s="41">
        <f>SER_hh_fec_EU28!AO27-SER_hh_fec_UK!AO27</f>
        <v>1387.8518296974116</v>
      </c>
      <c r="AP27" s="41">
        <f>SER_hh_fec_EU28!AP27-SER_hh_fec_UK!AP27</f>
        <v>1458.936408004854</v>
      </c>
      <c r="AQ27" s="41">
        <f>SER_hh_fec_EU28!AQ27-SER_hh_fec_UK!AQ27</f>
        <v>1520.8555319468196</v>
      </c>
      <c r="AR27" s="41">
        <f>SER_hh_fec_EU28!AR27-SER_hh_fec_UK!AR27</f>
        <v>1584.8265338772499</v>
      </c>
      <c r="AS27" s="41">
        <f>SER_hh_fec_EU28!AS27-SER_hh_fec_UK!AS27</f>
        <v>1643.5951748135174</v>
      </c>
      <c r="AT27" s="41">
        <f>SER_hh_fec_EU28!AT27-SER_hh_fec_UK!AT27</f>
        <v>1701.1977002772926</v>
      </c>
      <c r="AU27" s="41">
        <f>SER_hh_fec_EU28!AU27-SER_hh_fec_UK!AU27</f>
        <v>1758.4282553868507</v>
      </c>
      <c r="AV27" s="41">
        <f>SER_hh_fec_EU28!AV27-SER_hh_fec_UK!AV27</f>
        <v>1828.0720845156447</v>
      </c>
      <c r="AW27" s="41">
        <f>SER_hh_fec_EU28!AW27-SER_hh_fec_UK!AW27</f>
        <v>1881.5678047461297</v>
      </c>
      <c r="AX27" s="41">
        <f>SER_hh_fec_EU28!AX27-SER_hh_fec_UK!AX27</f>
        <v>1915.9828696783604</v>
      </c>
      <c r="AY27" s="41">
        <f>SER_hh_fec_EU28!AY27-SER_hh_fec_UK!AY27</f>
        <v>1964.8472599967665</v>
      </c>
      <c r="AZ27" s="41">
        <f>SER_hh_fec_EU28!AZ27-SER_hh_fec_UK!AZ27</f>
        <v>2013.7748484267104</v>
      </c>
    </row>
    <row r="28" spans="1:52" ht="12" hidden="1" customHeight="1" x14ac:dyDescent="0.25">
      <c r="A28" s="39" t="s">
        <v>764</v>
      </c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</row>
    <row r="29" spans="1:52" ht="12.95" customHeight="1" x14ac:dyDescent="0.25">
      <c r="A29" s="27" t="s">
        <v>767</v>
      </c>
      <c r="B29" s="28">
        <v>14559.273645352565</v>
      </c>
      <c r="C29" s="28">
        <v>15002.728121360266</v>
      </c>
      <c r="D29" s="28">
        <v>15119.174147173871</v>
      </c>
      <c r="E29" s="28">
        <v>15542.837923725789</v>
      </c>
      <c r="F29" s="28">
        <v>15894.673091024993</v>
      </c>
      <c r="G29" s="28">
        <v>16183.385347992778</v>
      </c>
      <c r="H29" s="28">
        <v>16425.958106228754</v>
      </c>
      <c r="I29" s="28">
        <v>16777.017157147311</v>
      </c>
      <c r="J29" s="28">
        <v>16972.766806531734</v>
      </c>
      <c r="K29" s="28">
        <v>16951.32012689998</v>
      </c>
      <c r="L29" s="28">
        <v>17070.605025586701</v>
      </c>
      <c r="M29" s="28">
        <v>17096.293415904402</v>
      </c>
      <c r="N29" s="28">
        <v>17286.423591621315</v>
      </c>
      <c r="O29" s="28">
        <v>17428.614002043047</v>
      </c>
      <c r="P29" s="28">
        <v>17600.984910407802</v>
      </c>
      <c r="Q29" s="28">
        <v>17702.990903156868</v>
      </c>
      <c r="R29" s="28">
        <v>18107.111996698652</v>
      </c>
      <c r="S29" s="28">
        <v>18285.482824456474</v>
      </c>
      <c r="T29" s="28">
        <f>SER_hh_fec_EU28!T29-SER_hh_fec_UK!T29</f>
        <v>16022.216172448159</v>
      </c>
      <c r="U29" s="28">
        <f>SER_hh_fec_EU28!U29-SER_hh_fec_UK!U29</f>
        <v>16025.224773660126</v>
      </c>
      <c r="V29" s="28">
        <f>SER_hh_fec_EU28!V29-SER_hh_fec_UK!V29</f>
        <v>16013.813990598956</v>
      </c>
      <c r="W29" s="28">
        <f>SER_hh_fec_EU28!W29-SER_hh_fec_UK!W29</f>
        <v>16084.27263020954</v>
      </c>
      <c r="X29" s="28">
        <f>SER_hh_fec_EU28!X29-SER_hh_fec_UK!X29</f>
        <v>16184.226361848085</v>
      </c>
      <c r="Y29" s="28">
        <f>SER_hh_fec_EU28!Y29-SER_hh_fec_UK!Y29</f>
        <v>16251.125975288334</v>
      </c>
      <c r="Z29" s="28">
        <f>SER_hh_fec_EU28!Z29-SER_hh_fec_UK!Z29</f>
        <v>16266.386109892832</v>
      </c>
      <c r="AA29" s="28">
        <f>SER_hh_fec_EU28!AA29-SER_hh_fec_UK!AA29</f>
        <v>16332.174289696486</v>
      </c>
      <c r="AB29" s="28">
        <f>SER_hh_fec_EU28!AB29-SER_hh_fec_UK!AB29</f>
        <v>16399.637183227947</v>
      </c>
      <c r="AC29" s="28">
        <f>SER_hh_fec_EU28!AC29-SER_hh_fec_UK!AC29</f>
        <v>16454.860982127902</v>
      </c>
      <c r="AD29" s="28">
        <f>SER_hh_fec_EU28!AD29-SER_hh_fec_UK!AD29</f>
        <v>16588.844961885581</v>
      </c>
      <c r="AE29" s="28">
        <f>SER_hh_fec_EU28!AE29-SER_hh_fec_UK!AE29</f>
        <v>16722.160413578844</v>
      </c>
      <c r="AF29" s="28">
        <f>SER_hh_fec_EU28!AF29-SER_hh_fec_UK!AF29</f>
        <v>16847.620172766467</v>
      </c>
      <c r="AG29" s="28">
        <f>SER_hh_fec_EU28!AG29-SER_hh_fec_UK!AG29</f>
        <v>16965.968433908944</v>
      </c>
      <c r="AH29" s="28">
        <f>SER_hh_fec_EU28!AH29-SER_hh_fec_UK!AH29</f>
        <v>17096.266970502456</v>
      </c>
      <c r="AI29" s="28">
        <f>SER_hh_fec_EU28!AI29-SER_hh_fec_UK!AI29</f>
        <v>17202.2410567962</v>
      </c>
      <c r="AJ29" s="28">
        <f>SER_hh_fec_EU28!AJ29-SER_hh_fec_UK!AJ29</f>
        <v>17255.176984871534</v>
      </c>
      <c r="AK29" s="28">
        <f>SER_hh_fec_EU28!AK29-SER_hh_fec_UK!AK29</f>
        <v>17301.02580906784</v>
      </c>
      <c r="AL29" s="28">
        <f>SER_hh_fec_EU28!AL29-SER_hh_fec_UK!AL29</f>
        <v>17351.073976336775</v>
      </c>
      <c r="AM29" s="28">
        <f>SER_hh_fec_EU28!AM29-SER_hh_fec_UK!AM29</f>
        <v>17414.722727572276</v>
      </c>
      <c r="AN29" s="28">
        <f>SER_hh_fec_EU28!AN29-SER_hh_fec_UK!AN29</f>
        <v>17476.3248668173</v>
      </c>
      <c r="AO29" s="28">
        <f>SER_hh_fec_EU28!AO29-SER_hh_fec_UK!AO29</f>
        <v>17530.372754266478</v>
      </c>
      <c r="AP29" s="28">
        <f>SER_hh_fec_EU28!AP29-SER_hh_fec_UK!AP29</f>
        <v>17608.064254150038</v>
      </c>
      <c r="AQ29" s="28">
        <f>SER_hh_fec_EU28!AQ29-SER_hh_fec_UK!AQ29</f>
        <v>17697.997925327796</v>
      </c>
      <c r="AR29" s="28">
        <f>SER_hh_fec_EU28!AR29-SER_hh_fec_UK!AR29</f>
        <v>17772.158595260913</v>
      </c>
      <c r="AS29" s="28">
        <f>SER_hh_fec_EU28!AS29-SER_hh_fec_UK!AS29</f>
        <v>17821.943274368721</v>
      </c>
      <c r="AT29" s="28">
        <f>SER_hh_fec_EU28!AT29-SER_hh_fec_UK!AT29</f>
        <v>17870.283879796178</v>
      </c>
      <c r="AU29" s="28">
        <f>SER_hh_fec_EU28!AU29-SER_hh_fec_UK!AU29</f>
        <v>17925.148478753032</v>
      </c>
      <c r="AV29" s="28">
        <f>SER_hh_fec_EU28!AV29-SER_hh_fec_UK!AV29</f>
        <v>17978.406880497478</v>
      </c>
      <c r="AW29" s="28">
        <f>SER_hh_fec_EU28!AW29-SER_hh_fec_UK!AW29</f>
        <v>18024.848358852403</v>
      </c>
      <c r="AX29" s="28">
        <f>SER_hh_fec_EU28!AX29-SER_hh_fec_UK!AX29</f>
        <v>18050.435240727318</v>
      </c>
      <c r="AY29" s="28">
        <f>SER_hh_fec_EU28!AY29-SER_hh_fec_UK!AY29</f>
        <v>18072.538184228142</v>
      </c>
      <c r="AZ29" s="28">
        <f>SER_hh_fec_EU28!AZ29-SER_hh_fec_UK!AZ29</f>
        <v>18100.693331379185</v>
      </c>
    </row>
    <row r="30" spans="1:52" ht="12" customHeight="1" x14ac:dyDescent="0.25">
      <c r="A30" s="29" t="s">
        <v>758</v>
      </c>
      <c r="B30" s="30">
        <v>1262.7536697691767</v>
      </c>
      <c r="C30" s="30">
        <v>1536.2619380196074</v>
      </c>
      <c r="D30" s="30">
        <v>1347.0951147185833</v>
      </c>
      <c r="E30" s="30">
        <v>1617.1977700887689</v>
      </c>
      <c r="F30" s="30">
        <v>1753.2151597566651</v>
      </c>
      <c r="G30" s="30">
        <v>1806.3418296447678</v>
      </c>
      <c r="H30" s="30">
        <v>1455.2651273485899</v>
      </c>
      <c r="I30" s="30">
        <v>1490.3520368920276</v>
      </c>
      <c r="J30" s="30">
        <v>1458.2216094165362</v>
      </c>
      <c r="K30" s="30">
        <v>1443.6068821788544</v>
      </c>
      <c r="L30" s="30">
        <v>1462.9528892891608</v>
      </c>
      <c r="M30" s="30">
        <v>1282.0646532705546</v>
      </c>
      <c r="N30" s="30">
        <v>1262.7841925474518</v>
      </c>
      <c r="O30" s="30">
        <v>1254.6227386551257</v>
      </c>
      <c r="P30" s="30">
        <v>1278.1306377766666</v>
      </c>
      <c r="Q30" s="30">
        <v>1437.4276402275823</v>
      </c>
      <c r="R30" s="30">
        <v>1489.6717128057946</v>
      </c>
      <c r="S30" s="30">
        <v>1571.6485264903083</v>
      </c>
      <c r="T30" s="30">
        <f>SER_hh_fec_EU28!T30-SER_hh_fec_UK!T30</f>
        <v>1462.6801756975524</v>
      </c>
      <c r="U30" s="30">
        <f>SER_hh_fec_EU28!U30-SER_hh_fec_UK!U30</f>
        <v>1502.9044286077237</v>
      </c>
      <c r="V30" s="30">
        <f>SER_hh_fec_EU28!V30-SER_hh_fec_UK!V30</f>
        <v>1446.0401860679831</v>
      </c>
      <c r="W30" s="30">
        <f>SER_hh_fec_EU28!W30-SER_hh_fec_UK!W30</f>
        <v>1429.8272538801818</v>
      </c>
      <c r="X30" s="30">
        <f>SER_hh_fec_EU28!X30-SER_hh_fec_UK!X30</f>
        <v>1407.2748771039942</v>
      </c>
      <c r="Y30" s="30">
        <f>SER_hh_fec_EU28!Y30-SER_hh_fec_UK!Y30</f>
        <v>1446.0484862137741</v>
      </c>
      <c r="Z30" s="30">
        <f>SER_hh_fec_EU28!Z30-SER_hh_fec_UK!Z30</f>
        <v>1411.3575499172184</v>
      </c>
      <c r="AA30" s="30">
        <f>SER_hh_fec_EU28!AA30-SER_hh_fec_UK!AA30</f>
        <v>1445.5619799039396</v>
      </c>
      <c r="AB30" s="30">
        <f>SER_hh_fec_EU28!AB30-SER_hh_fec_UK!AB30</f>
        <v>1463.4583976585861</v>
      </c>
      <c r="AC30" s="30">
        <f>SER_hh_fec_EU28!AC30-SER_hh_fec_UK!AC30</f>
        <v>1156.5668872427314</v>
      </c>
      <c r="AD30" s="30">
        <f>SER_hh_fec_EU28!AD30-SER_hh_fec_UK!AD30</f>
        <v>1158.389176689052</v>
      </c>
      <c r="AE30" s="30">
        <f>SER_hh_fec_EU28!AE30-SER_hh_fec_UK!AE30</f>
        <v>1154.4705595859375</v>
      </c>
      <c r="AF30" s="30">
        <f>SER_hh_fec_EU28!AF30-SER_hh_fec_UK!AF30</f>
        <v>1152.8344738495139</v>
      </c>
      <c r="AG30" s="30">
        <f>SER_hh_fec_EU28!AG30-SER_hh_fec_UK!AG30</f>
        <v>1154.4922303706303</v>
      </c>
      <c r="AH30" s="30">
        <f>SER_hh_fec_EU28!AH30-SER_hh_fec_UK!AH30</f>
        <v>1156.8793044097933</v>
      </c>
      <c r="AI30" s="30">
        <f>SER_hh_fec_EU28!AI30-SER_hh_fec_UK!AI30</f>
        <v>1155.9010622337091</v>
      </c>
      <c r="AJ30" s="30">
        <f>SER_hh_fec_EU28!AJ30-SER_hh_fec_UK!AJ30</f>
        <v>1152.9353788327564</v>
      </c>
      <c r="AK30" s="30">
        <f>SER_hh_fec_EU28!AK30-SER_hh_fec_UK!AK30</f>
        <v>1148.6788805484098</v>
      </c>
      <c r="AL30" s="30">
        <f>SER_hh_fec_EU28!AL30-SER_hh_fec_UK!AL30</f>
        <v>1145.0036491200265</v>
      </c>
      <c r="AM30" s="30">
        <f>SER_hh_fec_EU28!AM30-SER_hh_fec_UK!AM30</f>
        <v>1138.9850281717731</v>
      </c>
      <c r="AN30" s="30">
        <f>SER_hh_fec_EU28!AN30-SER_hh_fec_UK!AN30</f>
        <v>1136.1113159185932</v>
      </c>
      <c r="AO30" s="30">
        <f>SER_hh_fec_EU28!AO30-SER_hh_fec_UK!AO30</f>
        <v>1127.5844146861743</v>
      </c>
      <c r="AP30" s="30">
        <f>SER_hh_fec_EU28!AP30-SER_hh_fec_UK!AP30</f>
        <v>1128.2232774418517</v>
      </c>
      <c r="AQ30" s="30">
        <f>SER_hh_fec_EU28!AQ30-SER_hh_fec_UK!AQ30</f>
        <v>1127.9007039968269</v>
      </c>
      <c r="AR30" s="30">
        <f>SER_hh_fec_EU28!AR30-SER_hh_fec_UK!AR30</f>
        <v>1125.8574701094935</v>
      </c>
      <c r="AS30" s="30">
        <f>SER_hh_fec_EU28!AS30-SER_hh_fec_UK!AS30</f>
        <v>1122.9942450966018</v>
      </c>
      <c r="AT30" s="30">
        <f>SER_hh_fec_EU28!AT30-SER_hh_fec_UK!AT30</f>
        <v>1119.8122331517161</v>
      </c>
      <c r="AU30" s="30">
        <f>SER_hh_fec_EU28!AU30-SER_hh_fec_UK!AU30</f>
        <v>1118.1036062103453</v>
      </c>
      <c r="AV30" s="30">
        <f>SER_hh_fec_EU28!AV30-SER_hh_fec_UK!AV30</f>
        <v>1114.9346518532734</v>
      </c>
      <c r="AW30" s="30">
        <f>SER_hh_fec_EU28!AW30-SER_hh_fec_UK!AW30</f>
        <v>1112.3966608910289</v>
      </c>
      <c r="AX30" s="30">
        <f>SER_hh_fec_EU28!AX30-SER_hh_fec_UK!AX30</f>
        <v>1108.9596102014841</v>
      </c>
      <c r="AY30" s="30">
        <f>SER_hh_fec_EU28!AY30-SER_hh_fec_UK!AY30</f>
        <v>1104.3349728115093</v>
      </c>
      <c r="AZ30" s="30">
        <f>SER_hh_fec_EU28!AZ30-SER_hh_fec_UK!AZ30</f>
        <v>1101.0299453391281</v>
      </c>
    </row>
    <row r="31" spans="1:52" ht="12" customHeight="1" x14ac:dyDescent="0.25">
      <c r="A31" s="29" t="s">
        <v>761</v>
      </c>
      <c r="B31" s="30">
        <v>6743.5537604942092</v>
      </c>
      <c r="C31" s="30">
        <v>6852.9513767242252</v>
      </c>
      <c r="D31" s="30">
        <v>6877.3779298791278</v>
      </c>
      <c r="E31" s="30">
        <v>6510.8464753239696</v>
      </c>
      <c r="F31" s="30">
        <v>6650.549199472759</v>
      </c>
      <c r="G31" s="30">
        <v>6663.067710025879</v>
      </c>
      <c r="H31" s="30">
        <v>6732.6097437782219</v>
      </c>
      <c r="I31" s="30">
        <v>6710.5803154924442</v>
      </c>
      <c r="J31" s="30">
        <v>6850.8499051647659</v>
      </c>
      <c r="K31" s="30">
        <v>6849.1964854694634</v>
      </c>
      <c r="L31" s="30">
        <v>6836.6472197304975</v>
      </c>
      <c r="M31" s="30">
        <v>6885.4260264462418</v>
      </c>
      <c r="N31" s="30">
        <v>7011.24075044037</v>
      </c>
      <c r="O31" s="30">
        <v>7180.3838438882904</v>
      </c>
      <c r="P31" s="30">
        <v>7511.6593535002285</v>
      </c>
      <c r="Q31" s="30">
        <v>7717.1776281968014</v>
      </c>
      <c r="R31" s="30">
        <v>7751.7363103099988</v>
      </c>
      <c r="S31" s="30">
        <v>7866.7228524001721</v>
      </c>
      <c r="T31" s="30">
        <f>SER_hh_fec_EU28!T31-SER_hh_fec_UK!T31</f>
        <v>6846.5252823873352</v>
      </c>
      <c r="U31" s="30">
        <f>SER_hh_fec_EU28!U31-SER_hh_fec_UK!U31</f>
        <v>6930.3884404750788</v>
      </c>
      <c r="V31" s="30">
        <f>SER_hh_fec_EU28!V31-SER_hh_fec_UK!V31</f>
        <v>6921.2561414151751</v>
      </c>
      <c r="W31" s="30">
        <f>SER_hh_fec_EU28!W31-SER_hh_fec_UK!W31</f>
        <v>6937.121760747088</v>
      </c>
      <c r="X31" s="30">
        <f>SER_hh_fec_EU28!X31-SER_hh_fec_UK!X31</f>
        <v>7019.9430248230983</v>
      </c>
      <c r="Y31" s="30">
        <f>SER_hh_fec_EU28!Y31-SER_hh_fec_UK!Y31</f>
        <v>7060.6821809369048</v>
      </c>
      <c r="Z31" s="30">
        <f>SER_hh_fec_EU28!Z31-SER_hh_fec_UK!Z31</f>
        <v>7015.3660727134375</v>
      </c>
      <c r="AA31" s="30">
        <f>SER_hh_fec_EU28!AA31-SER_hh_fec_UK!AA31</f>
        <v>6993.0119845744284</v>
      </c>
      <c r="AB31" s="30">
        <f>SER_hh_fec_EU28!AB31-SER_hh_fec_UK!AB31</f>
        <v>6761.0497972230824</v>
      </c>
      <c r="AC31" s="30">
        <f>SER_hh_fec_EU28!AC31-SER_hh_fec_UK!AC31</f>
        <v>6870.1770429991093</v>
      </c>
      <c r="AD31" s="30">
        <f>SER_hh_fec_EU28!AD31-SER_hh_fec_UK!AD31</f>
        <v>6915.5542691267156</v>
      </c>
      <c r="AE31" s="30">
        <f>SER_hh_fec_EU28!AE31-SER_hh_fec_UK!AE31</f>
        <v>6957.0204126357849</v>
      </c>
      <c r="AF31" s="30">
        <f>SER_hh_fec_EU28!AF31-SER_hh_fec_UK!AF31</f>
        <v>7004.8284375926323</v>
      </c>
      <c r="AG31" s="30">
        <f>SER_hh_fec_EU28!AG31-SER_hh_fec_UK!AG31</f>
        <v>7054.8994327181172</v>
      </c>
      <c r="AH31" s="30">
        <f>SER_hh_fec_EU28!AH31-SER_hh_fec_UK!AH31</f>
        <v>7099.710104940873</v>
      </c>
      <c r="AI31" s="30">
        <f>SER_hh_fec_EU28!AI31-SER_hh_fec_UK!AI31</f>
        <v>7136.5928547147678</v>
      </c>
      <c r="AJ31" s="30">
        <f>SER_hh_fec_EU28!AJ31-SER_hh_fec_UK!AJ31</f>
        <v>7161.1524631115371</v>
      </c>
      <c r="AK31" s="30">
        <f>SER_hh_fec_EU28!AK31-SER_hh_fec_UK!AK31</f>
        <v>7180.4962007273098</v>
      </c>
      <c r="AL31" s="30">
        <f>SER_hh_fec_EU28!AL31-SER_hh_fec_UK!AL31</f>
        <v>7196.8657280394564</v>
      </c>
      <c r="AM31" s="30">
        <f>SER_hh_fec_EU28!AM31-SER_hh_fec_UK!AM31</f>
        <v>7220.7442580953866</v>
      </c>
      <c r="AN31" s="30">
        <f>SER_hh_fec_EU28!AN31-SER_hh_fec_UK!AN31</f>
        <v>7244.2928910365463</v>
      </c>
      <c r="AO31" s="30">
        <f>SER_hh_fec_EU28!AO31-SER_hh_fec_UK!AO31</f>
        <v>7252.9672792744541</v>
      </c>
      <c r="AP31" s="30">
        <f>SER_hh_fec_EU28!AP31-SER_hh_fec_UK!AP31</f>
        <v>7282.357090228581</v>
      </c>
      <c r="AQ31" s="30">
        <f>SER_hh_fec_EU28!AQ31-SER_hh_fec_UK!AQ31</f>
        <v>7305.6587365589594</v>
      </c>
      <c r="AR31" s="30">
        <f>SER_hh_fec_EU28!AR31-SER_hh_fec_UK!AR31</f>
        <v>7328.5159445196041</v>
      </c>
      <c r="AS31" s="30">
        <f>SER_hh_fec_EU28!AS31-SER_hh_fec_UK!AS31</f>
        <v>7344.3851458958998</v>
      </c>
      <c r="AT31" s="30">
        <f>SER_hh_fec_EU28!AT31-SER_hh_fec_UK!AT31</f>
        <v>7358.770903830422</v>
      </c>
      <c r="AU31" s="30">
        <f>SER_hh_fec_EU28!AU31-SER_hh_fec_UK!AU31</f>
        <v>7372.6364487029168</v>
      </c>
      <c r="AV31" s="30">
        <f>SER_hh_fec_EU28!AV31-SER_hh_fec_UK!AV31</f>
        <v>7381.1065152772499</v>
      </c>
      <c r="AW31" s="30">
        <f>SER_hh_fec_EU28!AW31-SER_hh_fec_UK!AW31</f>
        <v>7390.2475544264616</v>
      </c>
      <c r="AX31" s="30">
        <f>SER_hh_fec_EU28!AX31-SER_hh_fec_UK!AX31</f>
        <v>7392.7271170763561</v>
      </c>
      <c r="AY31" s="30">
        <f>SER_hh_fec_EU28!AY31-SER_hh_fec_UK!AY31</f>
        <v>7398.7253769797844</v>
      </c>
      <c r="AZ31" s="30">
        <f>SER_hh_fec_EU28!AZ31-SER_hh_fec_UK!AZ31</f>
        <v>7406.5308017888583</v>
      </c>
    </row>
    <row r="32" spans="1:52" ht="12" customHeight="1" x14ac:dyDescent="0.25">
      <c r="A32" s="29" t="s">
        <v>757</v>
      </c>
      <c r="B32" s="30">
        <v>2.9616891181809497</v>
      </c>
      <c r="C32" s="30">
        <v>2.9635199999999995</v>
      </c>
      <c r="D32" s="30">
        <v>3.6980999999999993</v>
      </c>
      <c r="E32" s="30">
        <v>4.4003699999999997</v>
      </c>
      <c r="F32" s="30">
        <v>4.4426200000000007</v>
      </c>
      <c r="G32" s="30">
        <v>4.3470108321329946</v>
      </c>
      <c r="H32" s="30">
        <v>8.1000499999999978</v>
      </c>
      <c r="I32" s="30">
        <v>9.570409999999999</v>
      </c>
      <c r="J32" s="30">
        <v>15.343399999999999</v>
      </c>
      <c r="K32" s="30">
        <v>13.148930000000002</v>
      </c>
      <c r="L32" s="30">
        <v>12.900029077927126</v>
      </c>
      <c r="M32" s="30">
        <v>11.464754404742175</v>
      </c>
      <c r="N32" s="30">
        <v>49.372460279829269</v>
      </c>
      <c r="O32" s="30">
        <v>33.873213795488148</v>
      </c>
      <c r="P32" s="30">
        <v>33.799887922800927</v>
      </c>
      <c r="Q32" s="30">
        <v>35.987466430971708</v>
      </c>
      <c r="R32" s="30">
        <v>38.19004361058181</v>
      </c>
      <c r="S32" s="30">
        <v>41.377804273352716</v>
      </c>
      <c r="T32" s="30">
        <f>SER_hh_fec_EU28!T32-SER_hh_fec_UK!T32</f>
        <v>40.058063030134257</v>
      </c>
      <c r="U32" s="30">
        <f>SER_hh_fec_EU28!U32-SER_hh_fec_UK!U32</f>
        <v>41.125807802320757</v>
      </c>
      <c r="V32" s="30">
        <f>SER_hh_fec_EU28!V32-SER_hh_fec_UK!V32</f>
        <v>42.628663197280048</v>
      </c>
      <c r="W32" s="30">
        <f>SER_hh_fec_EU28!W32-SER_hh_fec_UK!W32</f>
        <v>45.865258357245118</v>
      </c>
      <c r="X32" s="30">
        <f>SER_hh_fec_EU28!X32-SER_hh_fec_UK!X32</f>
        <v>50.858201560718065</v>
      </c>
      <c r="Y32" s="30">
        <f>SER_hh_fec_EU28!Y32-SER_hh_fec_UK!Y32</f>
        <v>54.561747488672204</v>
      </c>
      <c r="Z32" s="30">
        <f>SER_hh_fec_EU28!Z32-SER_hh_fec_UK!Z32</f>
        <v>37.457145258424411</v>
      </c>
      <c r="AA32" s="30">
        <f>SER_hh_fec_EU28!AA32-SER_hh_fec_UK!AA32</f>
        <v>42.497600759145051</v>
      </c>
      <c r="AB32" s="30">
        <f>SER_hh_fec_EU28!AB32-SER_hh_fec_UK!AB32</f>
        <v>45.175633354846077</v>
      </c>
      <c r="AC32" s="30">
        <f>SER_hh_fec_EU28!AC32-SER_hh_fec_UK!AC32</f>
        <v>44.968401302150397</v>
      </c>
      <c r="AD32" s="30">
        <f>SER_hh_fec_EU28!AD32-SER_hh_fec_UK!AD32</f>
        <v>44.867777383811621</v>
      </c>
      <c r="AE32" s="30">
        <f>SER_hh_fec_EU28!AE32-SER_hh_fec_UK!AE32</f>
        <v>44.817996494506865</v>
      </c>
      <c r="AF32" s="30">
        <f>SER_hh_fec_EU28!AF32-SER_hh_fec_UK!AF32</f>
        <v>45.110736488725706</v>
      </c>
      <c r="AG32" s="30">
        <f>SER_hh_fec_EU28!AG32-SER_hh_fec_UK!AG32</f>
        <v>45.42185099121523</v>
      </c>
      <c r="AH32" s="30">
        <f>SER_hh_fec_EU28!AH32-SER_hh_fec_UK!AH32</f>
        <v>45.85631620822533</v>
      </c>
      <c r="AI32" s="30">
        <f>SER_hh_fec_EU28!AI32-SER_hh_fec_UK!AI32</f>
        <v>45.979561660942416</v>
      </c>
      <c r="AJ32" s="30">
        <f>SER_hh_fec_EU28!AJ32-SER_hh_fec_UK!AJ32</f>
        <v>45.358381764941669</v>
      </c>
      <c r="AK32" s="30">
        <f>SER_hh_fec_EU28!AK32-SER_hh_fec_UK!AK32</f>
        <v>45.541704090915914</v>
      </c>
      <c r="AL32" s="30">
        <f>SER_hh_fec_EU28!AL32-SER_hh_fec_UK!AL32</f>
        <v>45.933824342692745</v>
      </c>
      <c r="AM32" s="30">
        <f>SER_hh_fec_EU28!AM32-SER_hh_fec_UK!AM32</f>
        <v>46.273172346142971</v>
      </c>
      <c r="AN32" s="30">
        <f>SER_hh_fec_EU28!AN32-SER_hh_fec_UK!AN32</f>
        <v>46.936949574625032</v>
      </c>
      <c r="AO32" s="30">
        <f>SER_hh_fec_EU28!AO32-SER_hh_fec_UK!AO32</f>
        <v>48.358233068492723</v>
      </c>
      <c r="AP32" s="30">
        <f>SER_hh_fec_EU28!AP32-SER_hh_fec_UK!AP32</f>
        <v>48.948689334368645</v>
      </c>
      <c r="AQ32" s="30">
        <f>SER_hh_fec_EU28!AQ32-SER_hh_fec_UK!AQ32</f>
        <v>49.982188550794177</v>
      </c>
      <c r="AR32" s="30">
        <f>SER_hh_fec_EU28!AR32-SER_hh_fec_UK!AR32</f>
        <v>51.48120204184039</v>
      </c>
      <c r="AS32" s="30">
        <f>SER_hh_fec_EU28!AS32-SER_hh_fec_UK!AS32</f>
        <v>52.832268868293468</v>
      </c>
      <c r="AT32" s="30">
        <f>SER_hh_fec_EU28!AT32-SER_hh_fec_UK!AT32</f>
        <v>54.36533656394645</v>
      </c>
      <c r="AU32" s="30">
        <f>SER_hh_fec_EU28!AU32-SER_hh_fec_UK!AU32</f>
        <v>55.800453428050055</v>
      </c>
      <c r="AV32" s="30">
        <f>SER_hh_fec_EU28!AV32-SER_hh_fec_UK!AV32</f>
        <v>56.818733636067464</v>
      </c>
      <c r="AW32" s="30">
        <f>SER_hh_fec_EU28!AW32-SER_hh_fec_UK!AW32</f>
        <v>58.343541544455441</v>
      </c>
      <c r="AX32" s="30">
        <f>SER_hh_fec_EU28!AX32-SER_hh_fec_UK!AX32</f>
        <v>60.054426146507964</v>
      </c>
      <c r="AY32" s="30">
        <f>SER_hh_fec_EU28!AY32-SER_hh_fec_UK!AY32</f>
        <v>62.108486942054071</v>
      </c>
      <c r="AZ32" s="30">
        <f>SER_hh_fec_EU28!AZ32-SER_hh_fec_UK!AZ32</f>
        <v>64.324515504191709</v>
      </c>
    </row>
    <row r="33" spans="1:52" ht="12" customHeight="1" x14ac:dyDescent="0.25">
      <c r="A33" s="35" t="s">
        <v>733</v>
      </c>
      <c r="B33" s="36">
        <v>6550.0045259709977</v>
      </c>
      <c r="C33" s="36">
        <v>6610.5512866164345</v>
      </c>
      <c r="D33" s="36">
        <v>6891.0030025761607</v>
      </c>
      <c r="E33" s="36">
        <v>7410.3933083130496</v>
      </c>
      <c r="F33" s="36">
        <v>7486.4661117955684</v>
      </c>
      <c r="G33" s="36">
        <v>7709.6287974899979</v>
      </c>
      <c r="H33" s="36">
        <v>8229.9831851019444</v>
      </c>
      <c r="I33" s="36">
        <v>8566.5143947628403</v>
      </c>
      <c r="J33" s="36">
        <v>8648.3518919504331</v>
      </c>
      <c r="K33" s="36">
        <v>8645.3678292516634</v>
      </c>
      <c r="L33" s="36">
        <v>8758.1048874891167</v>
      </c>
      <c r="M33" s="36">
        <v>8917.3379817828627</v>
      </c>
      <c r="N33" s="36">
        <v>8963.0261883536659</v>
      </c>
      <c r="O33" s="36">
        <v>8959.7342057041405</v>
      </c>
      <c r="P33" s="36">
        <v>8777.3950312081051</v>
      </c>
      <c r="Q33" s="36">
        <v>8512.3981683015118</v>
      </c>
      <c r="R33" s="36">
        <v>8827.5139299722759</v>
      </c>
      <c r="S33" s="36">
        <v>8805.7336412926416</v>
      </c>
      <c r="T33" s="36">
        <f>SER_hh_fec_EU28!T33-SER_hh_fec_UK!T33</f>
        <v>7672.9526513331366</v>
      </c>
      <c r="U33" s="36">
        <f>SER_hh_fec_EU28!U33-SER_hh_fec_UK!U33</f>
        <v>7550.8060967750043</v>
      </c>
      <c r="V33" s="36">
        <f>SER_hh_fec_EU28!V33-SER_hh_fec_UK!V33</f>
        <v>7603.8889999185158</v>
      </c>
      <c r="W33" s="36">
        <f>SER_hh_fec_EU28!W33-SER_hh_fec_UK!W33</f>
        <v>7671.458357225024</v>
      </c>
      <c r="X33" s="36">
        <f>SER_hh_fec_EU28!X33-SER_hh_fec_UK!X33</f>
        <v>7706.1502583602705</v>
      </c>
      <c r="Y33" s="36">
        <f>SER_hh_fec_EU28!Y33-SER_hh_fec_UK!Y33</f>
        <v>7689.8335606489818</v>
      </c>
      <c r="Z33" s="36">
        <f>SER_hh_fec_EU28!Z33-SER_hh_fec_UK!Z33</f>
        <v>7802.205342003751</v>
      </c>
      <c r="AA33" s="36">
        <f>SER_hh_fec_EU28!AA33-SER_hh_fec_UK!AA33</f>
        <v>7851.1027244589723</v>
      </c>
      <c r="AB33" s="36">
        <f>SER_hh_fec_EU28!AB33-SER_hh_fec_UK!AB33</f>
        <v>8129.953354991434</v>
      </c>
      <c r="AC33" s="36">
        <f>SER_hh_fec_EU28!AC33-SER_hh_fec_UK!AC33</f>
        <v>8383.1486505839075</v>
      </c>
      <c r="AD33" s="36">
        <f>SER_hh_fec_EU28!AD33-SER_hh_fec_UK!AD33</f>
        <v>8470.0337386860028</v>
      </c>
      <c r="AE33" s="36">
        <f>SER_hh_fec_EU28!AE33-SER_hh_fec_UK!AE33</f>
        <v>8565.8514448626138</v>
      </c>
      <c r="AF33" s="36">
        <f>SER_hh_fec_EU28!AF33-SER_hh_fec_UK!AF33</f>
        <v>8644.8465248355915</v>
      </c>
      <c r="AG33" s="36">
        <f>SER_hh_fec_EU28!AG33-SER_hh_fec_UK!AG33</f>
        <v>8711.1549198289795</v>
      </c>
      <c r="AH33" s="36">
        <f>SER_hh_fec_EU28!AH33-SER_hh_fec_UK!AH33</f>
        <v>8793.8212449435669</v>
      </c>
      <c r="AI33" s="36">
        <f>SER_hh_fec_EU28!AI33-SER_hh_fec_UK!AI33</f>
        <v>8863.7675781867802</v>
      </c>
      <c r="AJ33" s="36">
        <f>SER_hh_fec_EU28!AJ33-SER_hh_fec_UK!AJ33</f>
        <v>8895.7307611622982</v>
      </c>
      <c r="AK33" s="36">
        <f>SER_hh_fec_EU28!AK33-SER_hh_fec_UK!AK33</f>
        <v>8926.3090237012038</v>
      </c>
      <c r="AL33" s="36">
        <f>SER_hh_fec_EU28!AL33-SER_hh_fec_UK!AL33</f>
        <v>8963.2707748345983</v>
      </c>
      <c r="AM33" s="36">
        <f>SER_hh_fec_EU28!AM33-SER_hh_fec_UK!AM33</f>
        <v>9008.7202689589722</v>
      </c>
      <c r="AN33" s="36">
        <f>SER_hh_fec_EU28!AN33-SER_hh_fec_UK!AN33</f>
        <v>9048.9837102875354</v>
      </c>
      <c r="AO33" s="36">
        <f>SER_hh_fec_EU28!AO33-SER_hh_fec_UK!AO33</f>
        <v>9101.4628272373575</v>
      </c>
      <c r="AP33" s="36">
        <f>SER_hh_fec_EU28!AP33-SER_hh_fec_UK!AP33</f>
        <v>9148.5351971452383</v>
      </c>
      <c r="AQ33" s="36">
        <f>SER_hh_fec_EU28!AQ33-SER_hh_fec_UK!AQ33</f>
        <v>9214.4562962212185</v>
      </c>
      <c r="AR33" s="36">
        <f>SER_hh_fec_EU28!AR33-SER_hh_fec_UK!AR33</f>
        <v>9266.3039785899746</v>
      </c>
      <c r="AS33" s="36">
        <f>SER_hh_fec_EU28!AS33-SER_hh_fec_UK!AS33</f>
        <v>9301.7316145079276</v>
      </c>
      <c r="AT33" s="36">
        <f>SER_hh_fec_EU28!AT33-SER_hh_fec_UK!AT33</f>
        <v>9337.3354062500948</v>
      </c>
      <c r="AU33" s="36">
        <f>SER_hh_fec_EU28!AU33-SER_hh_fec_UK!AU33</f>
        <v>9378.6079704117201</v>
      </c>
      <c r="AV33" s="36">
        <f>SER_hh_fec_EU28!AV33-SER_hh_fec_UK!AV33</f>
        <v>9425.5469797308851</v>
      </c>
      <c r="AW33" s="36">
        <f>SER_hh_fec_EU28!AW33-SER_hh_fec_UK!AW33</f>
        <v>9463.8606019904564</v>
      </c>
      <c r="AX33" s="36">
        <f>SER_hh_fec_EU28!AX33-SER_hh_fec_UK!AX33</f>
        <v>9488.6940873029707</v>
      </c>
      <c r="AY33" s="36">
        <f>SER_hh_fec_EU28!AY33-SER_hh_fec_UK!AY33</f>
        <v>9507.3693474947941</v>
      </c>
      <c r="AZ33" s="36">
        <f>SER_hh_fec_EU28!AZ33-SER_hh_fec_UK!AZ33</f>
        <v>9528.8080687470065</v>
      </c>
    </row>
    <row r="39" spans="1:52" ht="12" customHeight="1" x14ac:dyDescent="0.25">
      <c r="A39" s="47" t="s">
        <v>770</v>
      </c>
      <c r="W39" s="24" t="s">
        <v>774</v>
      </c>
    </row>
    <row r="40" spans="1:52" ht="12" customHeight="1" x14ac:dyDescent="0.25">
      <c r="A40" s="25" t="s">
        <v>773</v>
      </c>
      <c r="B40" s="42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4">
        <v>2018</v>
      </c>
      <c r="U40" s="44">
        <v>2019</v>
      </c>
      <c r="V40" s="44">
        <v>2020</v>
      </c>
      <c r="W40" s="44">
        <v>2021</v>
      </c>
      <c r="X40" s="44">
        <v>2022</v>
      </c>
      <c r="Y40" s="44">
        <v>2023</v>
      </c>
      <c r="Z40" s="44">
        <v>2024</v>
      </c>
      <c r="AA40" s="44">
        <v>2025</v>
      </c>
      <c r="AB40" s="44">
        <v>2026</v>
      </c>
      <c r="AC40" s="44">
        <v>2027</v>
      </c>
      <c r="AD40" s="44">
        <v>2028</v>
      </c>
      <c r="AE40" s="44">
        <v>2029</v>
      </c>
      <c r="AF40" s="44">
        <v>2030</v>
      </c>
      <c r="AG40" s="44">
        <v>2031</v>
      </c>
      <c r="AH40" s="44">
        <v>2032</v>
      </c>
      <c r="AI40" s="44">
        <v>2033</v>
      </c>
      <c r="AJ40" s="44">
        <v>2034</v>
      </c>
      <c r="AK40" s="44">
        <v>2035</v>
      </c>
      <c r="AL40" s="44">
        <v>2036</v>
      </c>
      <c r="AM40" s="44">
        <v>2037</v>
      </c>
      <c r="AN40" s="44">
        <v>2038</v>
      </c>
      <c r="AO40" s="44">
        <v>2039</v>
      </c>
      <c r="AP40" s="44">
        <v>2040</v>
      </c>
      <c r="AQ40" s="44">
        <v>2041</v>
      </c>
      <c r="AR40" s="44">
        <v>2042</v>
      </c>
      <c r="AS40" s="44">
        <v>2043</v>
      </c>
      <c r="AT40" s="44">
        <v>2044</v>
      </c>
      <c r="AU40" s="44">
        <v>2045</v>
      </c>
      <c r="AV40" s="44">
        <v>2046</v>
      </c>
      <c r="AW40" s="44">
        <v>2047</v>
      </c>
      <c r="AX40" s="44">
        <v>2048</v>
      </c>
      <c r="AY40" s="44">
        <v>2049</v>
      </c>
      <c r="AZ40" s="44">
        <v>2050</v>
      </c>
    </row>
    <row r="41" spans="1:52" ht="12" customHeight="1" x14ac:dyDescent="0.2">
      <c r="A41" s="45" t="s">
        <v>752</v>
      </c>
      <c r="B41" s="42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6">
        <f t="shared" ref="T41:AZ41" si="0">T20/(T20+T5)</f>
        <v>3.6065176987072699E-2</v>
      </c>
      <c r="U41" s="46">
        <f t="shared" si="0"/>
        <v>3.6260581310316328E-2</v>
      </c>
      <c r="V41" s="46">
        <f t="shared" si="0"/>
        <v>3.854332717631645E-2</v>
      </c>
      <c r="W41" s="48">
        <f t="shared" si="0"/>
        <v>4.020638115521126E-2</v>
      </c>
      <c r="X41" s="46">
        <f t="shared" si="0"/>
        <v>4.2345776517259966E-2</v>
      </c>
      <c r="Y41" s="46">
        <f t="shared" si="0"/>
        <v>3.5669430352764528E-2</v>
      </c>
      <c r="Z41" s="46">
        <f t="shared" si="0"/>
        <v>3.6087864753599437E-2</v>
      </c>
      <c r="AA41" s="46">
        <f t="shared" si="0"/>
        <v>3.8844544694885845E-2</v>
      </c>
      <c r="AB41" s="46">
        <f t="shared" si="0"/>
        <v>3.5675861273076412E-2</v>
      </c>
      <c r="AC41" s="46">
        <f t="shared" si="0"/>
        <v>3.3605644388823318E-2</v>
      </c>
      <c r="AD41" s="46">
        <f t="shared" si="0"/>
        <v>3.0900524704322089E-2</v>
      </c>
      <c r="AE41" s="46">
        <f t="shared" si="0"/>
        <v>2.8491530049451284E-2</v>
      </c>
      <c r="AF41" s="46">
        <f t="shared" si="0"/>
        <v>2.5129971766295008E-2</v>
      </c>
      <c r="AG41" s="46">
        <f t="shared" si="0"/>
        <v>2.419937599742077E-2</v>
      </c>
      <c r="AH41" s="46">
        <f t="shared" si="0"/>
        <v>2.3434345441550535E-2</v>
      </c>
      <c r="AI41" s="46">
        <f t="shared" si="0"/>
        <v>2.1647991922812297E-2</v>
      </c>
      <c r="AJ41" s="46">
        <f t="shared" si="0"/>
        <v>2.0517351949247104E-2</v>
      </c>
      <c r="AK41" s="46">
        <f t="shared" si="0"/>
        <v>1.9677878694695086E-2</v>
      </c>
      <c r="AL41" s="46">
        <f t="shared" si="0"/>
        <v>1.8358508452010893E-2</v>
      </c>
      <c r="AM41" s="46">
        <f t="shared" si="0"/>
        <v>1.7241226647039698E-2</v>
      </c>
      <c r="AN41" s="46">
        <f t="shared" si="0"/>
        <v>1.6330397940423225E-2</v>
      </c>
      <c r="AO41" s="46">
        <f t="shared" si="0"/>
        <v>1.5049784928968118E-2</v>
      </c>
      <c r="AP41" s="46">
        <f t="shared" si="0"/>
        <v>1.381569420700449E-2</v>
      </c>
      <c r="AQ41" s="46">
        <f t="shared" si="0"/>
        <v>1.2780413774968864E-2</v>
      </c>
      <c r="AR41" s="46">
        <f t="shared" si="0"/>
        <v>1.1817869238110219E-2</v>
      </c>
      <c r="AS41" s="46">
        <f t="shared" si="0"/>
        <v>1.1030078030388231E-2</v>
      </c>
      <c r="AT41" s="46">
        <f t="shared" si="0"/>
        <v>1.0331438851855898E-2</v>
      </c>
      <c r="AU41" s="46">
        <f t="shared" si="0"/>
        <v>9.4954926735197447E-3</v>
      </c>
      <c r="AV41" s="46">
        <f t="shared" si="0"/>
        <v>8.6373507870284132E-3</v>
      </c>
      <c r="AW41" s="46">
        <f t="shared" si="0"/>
        <v>7.8420653031960261E-3</v>
      </c>
      <c r="AX41" s="46">
        <f t="shared" si="0"/>
        <v>7.4823003858371035E-3</v>
      </c>
      <c r="AY41" s="46">
        <f t="shared" si="0"/>
        <v>6.9581034864976739E-3</v>
      </c>
      <c r="AZ41" s="46">
        <f t="shared" si="0"/>
        <v>6.5553423984854274E-3</v>
      </c>
    </row>
    <row r="42" spans="1:52" ht="12" customHeight="1" x14ac:dyDescent="0.2">
      <c r="A42" s="45" t="s">
        <v>758</v>
      </c>
      <c r="B42" s="42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6">
        <f t="shared" ref="T42:AZ42" si="1">(T30+T21)/(T30+T21+T6)</f>
        <v>0.91159127124362416</v>
      </c>
      <c r="U42" s="46">
        <f t="shared" si="1"/>
        <v>0.91024355654760858</v>
      </c>
      <c r="V42" s="46">
        <f t="shared" si="1"/>
        <v>0.90608841526892048</v>
      </c>
      <c r="W42" s="48">
        <f t="shared" si="1"/>
        <v>0.90037646322214582</v>
      </c>
      <c r="X42" s="46">
        <f t="shared" si="1"/>
        <v>0.89586217746907704</v>
      </c>
      <c r="Y42" s="46">
        <f t="shared" si="1"/>
        <v>0.90829532400219859</v>
      </c>
      <c r="Z42" s="46">
        <f t="shared" si="1"/>
        <v>0.90498092207886294</v>
      </c>
      <c r="AA42" s="46">
        <f t="shared" si="1"/>
        <v>0.91767852897185187</v>
      </c>
      <c r="AB42" s="46">
        <f t="shared" si="1"/>
        <v>0.92986086847424498</v>
      </c>
      <c r="AC42" s="46">
        <f t="shared" si="1"/>
        <v>0.92708214046309645</v>
      </c>
      <c r="AD42" s="46">
        <f t="shared" si="1"/>
        <v>0.92435251858610268</v>
      </c>
      <c r="AE42" s="46">
        <f t="shared" si="1"/>
        <v>0.9351881656427885</v>
      </c>
      <c r="AF42" s="46">
        <f t="shared" si="1"/>
        <v>0.94547279524994388</v>
      </c>
      <c r="AG42" s="46">
        <f t="shared" si="1"/>
        <v>0.94150719229792768</v>
      </c>
      <c r="AH42" s="46">
        <f t="shared" si="1"/>
        <v>0.94198336620966971</v>
      </c>
      <c r="AI42" s="46">
        <f t="shared" si="1"/>
        <v>0.94342139770630939</v>
      </c>
      <c r="AJ42" s="46">
        <f t="shared" si="1"/>
        <v>0.94402378791415997</v>
      </c>
      <c r="AK42" s="46">
        <f t="shared" si="1"/>
        <v>0.94531104473149186</v>
      </c>
      <c r="AL42" s="46">
        <f t="shared" si="1"/>
        <v>0.94542275371122764</v>
      </c>
      <c r="AM42" s="46">
        <f t="shared" si="1"/>
        <v>0.94641647660385586</v>
      </c>
      <c r="AN42" s="46">
        <f t="shared" si="1"/>
        <v>0.9475935975419546</v>
      </c>
      <c r="AO42" s="46">
        <f t="shared" si="1"/>
        <v>0.94841337496894973</v>
      </c>
      <c r="AP42" s="46">
        <f t="shared" si="1"/>
        <v>0.94941655023865568</v>
      </c>
      <c r="AQ42" s="46">
        <f t="shared" si="1"/>
        <v>0.95030514291531576</v>
      </c>
      <c r="AR42" s="46">
        <f t="shared" si="1"/>
        <v>0.95093846608195465</v>
      </c>
      <c r="AS42" s="46">
        <f t="shared" si="1"/>
        <v>0.95136191450695218</v>
      </c>
      <c r="AT42" s="46">
        <f t="shared" si="1"/>
        <v>0.95187698047852176</v>
      </c>
      <c r="AU42" s="46">
        <f t="shared" si="1"/>
        <v>0.95243037100024019</v>
      </c>
      <c r="AV42" s="46">
        <f t="shared" si="1"/>
        <v>0.95290595088141372</v>
      </c>
      <c r="AW42" s="46">
        <f t="shared" si="1"/>
        <v>0.95349604495734841</v>
      </c>
      <c r="AX42" s="46">
        <f t="shared" si="1"/>
        <v>0.95353940508273716</v>
      </c>
      <c r="AY42" s="46">
        <f t="shared" si="1"/>
        <v>0.95387677989730557</v>
      </c>
      <c r="AZ42" s="46">
        <f t="shared" si="1"/>
        <v>0.95402315296392792</v>
      </c>
    </row>
    <row r="43" spans="1:52" ht="12" customHeight="1" x14ac:dyDescent="0.2">
      <c r="A43" s="45" t="s">
        <v>771</v>
      </c>
      <c r="B43" s="42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6">
        <f t="shared" ref="T43:AZ43" si="2">(T22+T23+T31)/(T22+T23+T31+T7+T9+T8)</f>
        <v>0.25504957338969469</v>
      </c>
      <c r="U43" s="46">
        <f t="shared" si="2"/>
        <v>0.25518151738834843</v>
      </c>
      <c r="V43" s="46">
        <f t="shared" si="2"/>
        <v>0.25482546971856873</v>
      </c>
      <c r="W43" s="48">
        <f t="shared" si="2"/>
        <v>0.26067766331810405</v>
      </c>
      <c r="X43" s="46">
        <f t="shared" si="2"/>
        <v>0.26251518743594532</v>
      </c>
      <c r="Y43" s="46">
        <f t="shared" si="2"/>
        <v>0.2657662239689752</v>
      </c>
      <c r="Z43" s="46">
        <f t="shared" si="2"/>
        <v>0.26699644208453233</v>
      </c>
      <c r="AA43" s="46">
        <f t="shared" si="2"/>
        <v>0.26679419427219753</v>
      </c>
      <c r="AB43" s="46">
        <f t="shared" si="2"/>
        <v>0.26409091038106913</v>
      </c>
      <c r="AC43" s="46">
        <f t="shared" si="2"/>
        <v>0.26580962058542279</v>
      </c>
      <c r="AD43" s="46">
        <f t="shared" si="2"/>
        <v>0.26738838061429654</v>
      </c>
      <c r="AE43" s="46">
        <f t="shared" si="2"/>
        <v>0.27051836829463832</v>
      </c>
      <c r="AF43" s="46">
        <f t="shared" si="2"/>
        <v>0.26246685271342873</v>
      </c>
      <c r="AG43" s="46">
        <f t="shared" si="2"/>
        <v>0.25531263691138156</v>
      </c>
      <c r="AH43" s="46">
        <f t="shared" si="2"/>
        <v>0.25506544287212884</v>
      </c>
      <c r="AI43" s="46">
        <f t="shared" si="2"/>
        <v>0.25456045752717171</v>
      </c>
      <c r="AJ43" s="46">
        <f t="shared" si="2"/>
        <v>0.25406889527534826</v>
      </c>
      <c r="AK43" s="46">
        <f t="shared" si="2"/>
        <v>0.25454366366610987</v>
      </c>
      <c r="AL43" s="46">
        <f t="shared" si="2"/>
        <v>0.25523328431649595</v>
      </c>
      <c r="AM43" s="46">
        <f t="shared" si="2"/>
        <v>0.25582566801715895</v>
      </c>
      <c r="AN43" s="46">
        <f t="shared" si="2"/>
        <v>0.25639463879451618</v>
      </c>
      <c r="AO43" s="46">
        <f t="shared" si="2"/>
        <v>0.25680279845598286</v>
      </c>
      <c r="AP43" s="46">
        <f t="shared" si="2"/>
        <v>0.25731505842433189</v>
      </c>
      <c r="AQ43" s="46">
        <f t="shared" si="2"/>
        <v>0.25766288988474545</v>
      </c>
      <c r="AR43" s="46">
        <f t="shared" si="2"/>
        <v>0.2578963214994125</v>
      </c>
      <c r="AS43" s="46">
        <f t="shared" si="2"/>
        <v>0.25805720820012668</v>
      </c>
      <c r="AT43" s="46">
        <f t="shared" si="2"/>
        <v>0.25830987821641882</v>
      </c>
      <c r="AU43" s="46">
        <f t="shared" si="2"/>
        <v>0.25881765058119299</v>
      </c>
      <c r="AV43" s="46">
        <f t="shared" si="2"/>
        <v>0.2586168977600577</v>
      </c>
      <c r="AW43" s="46">
        <f t="shared" si="2"/>
        <v>0.25884405571361235</v>
      </c>
      <c r="AX43" s="46">
        <f t="shared" si="2"/>
        <v>0.25867189744814739</v>
      </c>
      <c r="AY43" s="46">
        <f t="shared" si="2"/>
        <v>0.25851275374478883</v>
      </c>
      <c r="AZ43" s="46">
        <f t="shared" si="2"/>
        <v>0.25848781198953413</v>
      </c>
    </row>
    <row r="44" spans="1:52" ht="12" customHeight="1" x14ac:dyDescent="0.2">
      <c r="A44" s="45" t="s">
        <v>757</v>
      </c>
      <c r="B44" s="42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6">
        <f t="shared" ref="T44:AZ44" si="3">(T32+T24)/(T32+T24+T10)</f>
        <v>4.2199903492925135E-2</v>
      </c>
      <c r="U44" s="46">
        <f t="shared" si="3"/>
        <v>4.2646018287641974E-2</v>
      </c>
      <c r="V44" s="46">
        <f t="shared" si="3"/>
        <v>4.5008358040923346E-2</v>
      </c>
      <c r="W44" s="48">
        <f t="shared" si="3"/>
        <v>4.4795580990312132E-2</v>
      </c>
      <c r="X44" s="46">
        <f t="shared" si="3"/>
        <v>4.6205373289901382E-2</v>
      </c>
      <c r="Y44" s="46">
        <f t="shared" si="3"/>
        <v>4.8218952258865237E-2</v>
      </c>
      <c r="Z44" s="46">
        <f t="shared" si="3"/>
        <v>4.2492715738594741E-2</v>
      </c>
      <c r="AA44" s="46">
        <f t="shared" si="3"/>
        <v>4.4934359334720404E-2</v>
      </c>
      <c r="AB44" s="46">
        <f t="shared" si="3"/>
        <v>4.5339029378689256E-2</v>
      </c>
      <c r="AC44" s="46">
        <f t="shared" si="3"/>
        <v>4.4813937164919354E-2</v>
      </c>
      <c r="AD44" s="46">
        <f t="shared" si="3"/>
        <v>4.3352758668759976E-2</v>
      </c>
      <c r="AE44" s="46">
        <f t="shared" si="3"/>
        <v>4.293185934518487E-2</v>
      </c>
      <c r="AF44" s="46">
        <f t="shared" si="3"/>
        <v>5.3685863024655125E-2</v>
      </c>
      <c r="AG44" s="46">
        <f t="shared" si="3"/>
        <v>5.9286138128842286E-2</v>
      </c>
      <c r="AH44" s="46">
        <f t="shared" si="3"/>
        <v>5.9610286955811026E-2</v>
      </c>
      <c r="AI44" s="46">
        <f t="shared" si="3"/>
        <v>5.993136928480549E-2</v>
      </c>
      <c r="AJ44" s="46">
        <f t="shared" si="3"/>
        <v>5.9822068126852576E-2</v>
      </c>
      <c r="AK44" s="46">
        <f t="shared" si="3"/>
        <v>5.9143590095850997E-2</v>
      </c>
      <c r="AL44" s="46">
        <f t="shared" si="3"/>
        <v>5.8484422745061694E-2</v>
      </c>
      <c r="AM44" s="46">
        <f t="shared" si="3"/>
        <v>5.784778914736817E-2</v>
      </c>
      <c r="AN44" s="46">
        <f t="shared" si="3"/>
        <v>5.7400054060110298E-2</v>
      </c>
      <c r="AO44" s="46">
        <f t="shared" si="3"/>
        <v>5.742904341220173E-2</v>
      </c>
      <c r="AP44" s="46">
        <f t="shared" si="3"/>
        <v>5.7134650938483633E-2</v>
      </c>
      <c r="AQ44" s="46">
        <f t="shared" si="3"/>
        <v>5.7124880059986796E-2</v>
      </c>
      <c r="AR44" s="46">
        <f t="shared" si="3"/>
        <v>5.7345652991439094E-2</v>
      </c>
      <c r="AS44" s="46">
        <f t="shared" si="3"/>
        <v>5.7664556865906859E-2</v>
      </c>
      <c r="AT44" s="46">
        <f t="shared" si="3"/>
        <v>5.7902265507997396E-2</v>
      </c>
      <c r="AU44" s="46">
        <f t="shared" si="3"/>
        <v>5.8507677619807755E-2</v>
      </c>
      <c r="AV44" s="46">
        <f t="shared" si="3"/>
        <v>5.863733859835104E-2</v>
      </c>
      <c r="AW44" s="46">
        <f t="shared" si="3"/>
        <v>5.9041323493591973E-2</v>
      </c>
      <c r="AX44" s="46">
        <f t="shared" si="3"/>
        <v>5.967150788378147E-2</v>
      </c>
      <c r="AY44" s="46">
        <f t="shared" si="3"/>
        <v>6.0483885152495767E-2</v>
      </c>
      <c r="AZ44" s="46">
        <f t="shared" si="3"/>
        <v>6.1324852401068802E-2</v>
      </c>
    </row>
    <row r="45" spans="1:52" ht="12" customHeight="1" x14ac:dyDescent="0.2">
      <c r="A45" s="45" t="s">
        <v>762</v>
      </c>
      <c r="B45" s="42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6">
        <v>0</v>
      </c>
      <c r="U45" s="46">
        <v>0</v>
      </c>
      <c r="V45" s="46">
        <v>0</v>
      </c>
      <c r="W45" s="48">
        <v>0</v>
      </c>
      <c r="X45" s="46">
        <v>0</v>
      </c>
      <c r="Y45" s="46">
        <v>0</v>
      </c>
      <c r="Z45" s="46">
        <v>0</v>
      </c>
      <c r="AA45" s="46">
        <v>0</v>
      </c>
      <c r="AB45" s="46">
        <v>0</v>
      </c>
      <c r="AC45" s="46">
        <v>0</v>
      </c>
      <c r="AD45" s="46">
        <v>0</v>
      </c>
      <c r="AE45" s="46">
        <v>0</v>
      </c>
      <c r="AF45" s="46">
        <v>0</v>
      </c>
      <c r="AG45" s="46">
        <v>0</v>
      </c>
      <c r="AH45" s="46">
        <v>0</v>
      </c>
      <c r="AI45" s="46">
        <v>0</v>
      </c>
      <c r="AJ45" s="46">
        <v>0</v>
      </c>
      <c r="AK45" s="46">
        <v>0</v>
      </c>
      <c r="AL45" s="46">
        <v>0</v>
      </c>
      <c r="AM45" s="46">
        <v>0</v>
      </c>
      <c r="AN45" s="46">
        <v>0</v>
      </c>
      <c r="AO45" s="46">
        <v>0</v>
      </c>
      <c r="AP45" s="46">
        <v>0</v>
      </c>
      <c r="AQ45" s="46">
        <v>0</v>
      </c>
      <c r="AR45" s="46">
        <v>0</v>
      </c>
      <c r="AS45" s="46">
        <v>0</v>
      </c>
      <c r="AT45" s="46">
        <v>0</v>
      </c>
      <c r="AU45" s="46">
        <v>0</v>
      </c>
      <c r="AV45" s="46">
        <v>0</v>
      </c>
      <c r="AW45" s="46">
        <v>0</v>
      </c>
      <c r="AX45" s="46">
        <v>0</v>
      </c>
      <c r="AY45" s="46">
        <v>0</v>
      </c>
      <c r="AZ45" s="46">
        <v>0</v>
      </c>
    </row>
    <row r="46" spans="1:52" ht="12" customHeight="1" x14ac:dyDescent="0.2">
      <c r="A46" s="45" t="s">
        <v>756</v>
      </c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6">
        <f t="shared" ref="T46:AZ46" si="4">T25/(T25+T12)</f>
        <v>0.14010944184785945</v>
      </c>
      <c r="U46" s="46">
        <f t="shared" si="4"/>
        <v>0.13198219591145202</v>
      </c>
      <c r="V46" s="46">
        <f t="shared" si="4"/>
        <v>0.1303898144815612</v>
      </c>
      <c r="W46" s="48">
        <f t="shared" si="4"/>
        <v>0.12623800384947637</v>
      </c>
      <c r="X46" s="46">
        <f t="shared" si="4"/>
        <v>0.12514885947669829</v>
      </c>
      <c r="Y46" s="46">
        <f t="shared" si="4"/>
        <v>0.12466450034151862</v>
      </c>
      <c r="Z46" s="46">
        <f t="shared" si="4"/>
        <v>0.12296494571669159</v>
      </c>
      <c r="AA46" s="46">
        <f t="shared" si="4"/>
        <v>0.1215729934114495</v>
      </c>
      <c r="AB46" s="46">
        <f t="shared" si="4"/>
        <v>0.12358912653041616</v>
      </c>
      <c r="AC46" s="46">
        <f t="shared" si="4"/>
        <v>0.12298989266656893</v>
      </c>
      <c r="AD46" s="46">
        <f t="shared" si="4"/>
        <v>0.12050728043021965</v>
      </c>
      <c r="AE46" s="46">
        <f t="shared" si="4"/>
        <v>0.11986273570429926</v>
      </c>
      <c r="AF46" s="46">
        <f t="shared" si="4"/>
        <v>0.12205200207579725</v>
      </c>
      <c r="AG46" s="46">
        <f t="shared" si="4"/>
        <v>0.12007413678494369</v>
      </c>
      <c r="AH46" s="46">
        <f t="shared" si="4"/>
        <v>0.11947703568957635</v>
      </c>
      <c r="AI46" s="46">
        <f t="shared" si="4"/>
        <v>0.11845999416141713</v>
      </c>
      <c r="AJ46" s="46">
        <f t="shared" si="4"/>
        <v>0.11747854933464541</v>
      </c>
      <c r="AK46" s="46">
        <f t="shared" si="4"/>
        <v>0.11806012401391844</v>
      </c>
      <c r="AL46" s="46">
        <f t="shared" si="4"/>
        <v>0.11870685783569156</v>
      </c>
      <c r="AM46" s="46">
        <f t="shared" si="4"/>
        <v>0.11909828096635866</v>
      </c>
      <c r="AN46" s="46">
        <f t="shared" si="4"/>
        <v>0.11965084946948824</v>
      </c>
      <c r="AO46" s="46">
        <f t="shared" si="4"/>
        <v>0.12016271938140777</v>
      </c>
      <c r="AP46" s="46">
        <f t="shared" si="4"/>
        <v>0.12075795565461314</v>
      </c>
      <c r="AQ46" s="46">
        <f t="shared" si="4"/>
        <v>0.12126622140797164</v>
      </c>
      <c r="AR46" s="46">
        <f t="shared" si="4"/>
        <v>0.12143708005747071</v>
      </c>
      <c r="AS46" s="46">
        <f t="shared" si="4"/>
        <v>0.12144621979498582</v>
      </c>
      <c r="AT46" s="46">
        <f t="shared" si="4"/>
        <v>0.12196796619898657</v>
      </c>
      <c r="AU46" s="46">
        <f t="shared" si="4"/>
        <v>0.12207496247192627</v>
      </c>
      <c r="AV46" s="46">
        <f t="shared" si="4"/>
        <v>0.12213530426879655</v>
      </c>
      <c r="AW46" s="46">
        <f t="shared" si="4"/>
        <v>0.12231443525745601</v>
      </c>
      <c r="AX46" s="46">
        <f t="shared" si="4"/>
        <v>0.12212846994789711</v>
      </c>
      <c r="AY46" s="46">
        <f t="shared" si="4"/>
        <v>0.12188386969538248</v>
      </c>
      <c r="AZ46" s="46">
        <f t="shared" si="4"/>
        <v>0.12166401966896401</v>
      </c>
    </row>
    <row r="47" spans="1:52" ht="12" customHeight="1" x14ac:dyDescent="0.2">
      <c r="A47" s="45" t="s">
        <v>772</v>
      </c>
      <c r="B47" s="42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6">
        <f t="shared" ref="T47:AZ47" si="5">(T33+T26)/(T33+T26+T13+T14+T15)</f>
        <v>0.52184688991087602</v>
      </c>
      <c r="U47" s="46">
        <f t="shared" si="5"/>
        <v>0.52244764447065872</v>
      </c>
      <c r="V47" s="46">
        <f t="shared" si="5"/>
        <v>0.52943890654502479</v>
      </c>
      <c r="W47" s="48">
        <f t="shared" si="5"/>
        <v>0.528459439574818</v>
      </c>
      <c r="X47" s="46">
        <f t="shared" si="5"/>
        <v>0.53803842591728812</v>
      </c>
      <c r="Y47" s="46">
        <f t="shared" si="5"/>
        <v>0.54106451461974203</v>
      </c>
      <c r="Z47" s="46">
        <f t="shared" si="5"/>
        <v>0.55110439766099562</v>
      </c>
      <c r="AA47" s="46">
        <f t="shared" si="5"/>
        <v>0.56006617815382942</v>
      </c>
      <c r="AB47" s="46">
        <f t="shared" si="5"/>
        <v>0.56374517528465407</v>
      </c>
      <c r="AC47" s="46">
        <f t="shared" si="5"/>
        <v>0.57130230575070662</v>
      </c>
      <c r="AD47" s="46">
        <f t="shared" si="5"/>
        <v>0.57345492285616084</v>
      </c>
      <c r="AE47" s="46">
        <f t="shared" si="5"/>
        <v>0.56704702841195154</v>
      </c>
      <c r="AF47" s="46">
        <f t="shared" si="5"/>
        <v>0.57874169615526261</v>
      </c>
      <c r="AG47" s="46">
        <f t="shared" si="5"/>
        <v>0.59957514386020483</v>
      </c>
      <c r="AH47" s="46">
        <f t="shared" si="5"/>
        <v>0.60102214931686959</v>
      </c>
      <c r="AI47" s="46">
        <f t="shared" si="5"/>
        <v>0.60338244131352847</v>
      </c>
      <c r="AJ47" s="46">
        <f t="shared" si="5"/>
        <v>0.60550505313732672</v>
      </c>
      <c r="AK47" s="46">
        <f t="shared" si="5"/>
        <v>0.60067047601228185</v>
      </c>
      <c r="AL47" s="46">
        <f t="shared" si="5"/>
        <v>0.59737568265879426</v>
      </c>
      <c r="AM47" s="46">
        <f t="shared" si="5"/>
        <v>0.59447090405901559</v>
      </c>
      <c r="AN47" s="46">
        <f t="shared" si="5"/>
        <v>0.59066764401354332</v>
      </c>
      <c r="AO47" s="46">
        <f t="shared" si="5"/>
        <v>0.58774458928467277</v>
      </c>
      <c r="AP47" s="46">
        <f t="shared" si="5"/>
        <v>0.58464461095860509</v>
      </c>
      <c r="AQ47" s="46">
        <f t="shared" si="5"/>
        <v>0.58237573249575891</v>
      </c>
      <c r="AR47" s="46">
        <f t="shared" si="5"/>
        <v>0.58087773611098314</v>
      </c>
      <c r="AS47" s="46">
        <f t="shared" si="5"/>
        <v>0.57977692158253913</v>
      </c>
      <c r="AT47" s="46">
        <f t="shared" si="5"/>
        <v>0.57872292047802154</v>
      </c>
      <c r="AU47" s="46">
        <f t="shared" si="5"/>
        <v>0.57797374263007983</v>
      </c>
      <c r="AV47" s="46">
        <f t="shared" si="5"/>
        <v>0.57709300259751439</v>
      </c>
      <c r="AW47" s="46">
        <f t="shared" si="5"/>
        <v>0.57633496017844621</v>
      </c>
      <c r="AX47" s="46">
        <f t="shared" si="5"/>
        <v>0.57609569062750243</v>
      </c>
      <c r="AY47" s="46">
        <f t="shared" si="5"/>
        <v>0.57579439676307675</v>
      </c>
      <c r="AZ47" s="46">
        <f t="shared" si="5"/>
        <v>0.57584874888327942</v>
      </c>
    </row>
    <row r="48" spans="1:52" ht="12" customHeight="1" x14ac:dyDescent="0.25">
      <c r="X48" s="40"/>
    </row>
    <row r="49" spans="24:24" ht="12" customHeight="1" x14ac:dyDescent="0.25">
      <c r="X49" s="40"/>
    </row>
    <row r="50" spans="24:24" ht="12" customHeight="1" x14ac:dyDescent="0.25">
      <c r="X50" s="4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B6C11-6B52-47DF-A46C-E2C962BE2A1E}">
  <dimension ref="A1:AE11"/>
  <sheetViews>
    <sheetView workbookViewId="0">
      <selection activeCell="H26" sqref="H26"/>
    </sheetView>
  </sheetViews>
  <sheetFormatPr defaultRowHeight="15" x14ac:dyDescent="0.25"/>
  <sheetData>
    <row r="1" spans="1:31" x14ac:dyDescent="0.25">
      <c r="A1" s="6" t="s">
        <v>714</v>
      </c>
      <c r="B1" s="6" t="s">
        <v>32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  <c r="I1" s="6" t="s">
        <v>39</v>
      </c>
      <c r="J1" s="6" t="s">
        <v>40</v>
      </c>
      <c r="K1" s="6" t="s">
        <v>41</v>
      </c>
      <c r="L1" s="6" t="s">
        <v>42</v>
      </c>
      <c r="M1" s="6" t="s">
        <v>43</v>
      </c>
      <c r="N1" s="6" t="s">
        <v>44</v>
      </c>
      <c r="O1" s="6" t="s">
        <v>45</v>
      </c>
      <c r="P1" s="6" t="s">
        <v>46</v>
      </c>
      <c r="Q1" s="6" t="s">
        <v>47</v>
      </c>
      <c r="R1" s="6" t="s">
        <v>48</v>
      </c>
      <c r="S1" s="6" t="s">
        <v>49</v>
      </c>
      <c r="T1" s="6" t="s">
        <v>50</v>
      </c>
      <c r="U1" s="6" t="s">
        <v>51</v>
      </c>
      <c r="V1" s="6" t="s">
        <v>52</v>
      </c>
      <c r="W1" s="6" t="s">
        <v>53</v>
      </c>
      <c r="X1" s="6" t="s">
        <v>54</v>
      </c>
      <c r="Y1" s="6" t="s">
        <v>55</v>
      </c>
      <c r="Z1" s="6" t="s">
        <v>56</v>
      </c>
      <c r="AA1" s="6" t="s">
        <v>57</v>
      </c>
      <c r="AB1" s="6" t="s">
        <v>58</v>
      </c>
      <c r="AC1" s="6" t="s">
        <v>59</v>
      </c>
      <c r="AD1" s="6" t="s">
        <v>60</v>
      </c>
      <c r="AE1" s="6" t="s">
        <v>61</v>
      </c>
    </row>
    <row r="2" spans="1:31" x14ac:dyDescent="0.25">
      <c r="A2" t="s">
        <v>11</v>
      </c>
      <c r="B2">
        <v>197525283244290.19</v>
      </c>
      <c r="C2">
        <v>201362977080199.09</v>
      </c>
      <c r="D2">
        <v>207257486964078.19</v>
      </c>
      <c r="E2">
        <v>210964497107486.81</v>
      </c>
      <c r="F2">
        <v>220740786856728.09</v>
      </c>
      <c r="G2">
        <v>227517156010345.91</v>
      </c>
      <c r="H2">
        <v>233716027789647.19</v>
      </c>
      <c r="I2">
        <v>242832711224988.41</v>
      </c>
      <c r="J2">
        <v>250975474294939.09</v>
      </c>
      <c r="K2">
        <v>258632386300524.69</v>
      </c>
      <c r="L2">
        <v>265149179707428.91</v>
      </c>
      <c r="M2">
        <v>273435622345487.69</v>
      </c>
      <c r="N2">
        <v>280902162853315.59</v>
      </c>
      <c r="O2">
        <v>289286856647646</v>
      </c>
      <c r="P2">
        <v>294662691382256.88</v>
      </c>
      <c r="Q2">
        <v>299943830527880.13</v>
      </c>
      <c r="R2">
        <v>305486672173363.88</v>
      </c>
      <c r="S2">
        <v>310643249833907.13</v>
      </c>
      <c r="T2">
        <v>315501799897738.13</v>
      </c>
      <c r="U2">
        <v>320115705890995.63</v>
      </c>
      <c r="V2">
        <v>324635071906691.88</v>
      </c>
      <c r="W2">
        <v>328702573991014.81</v>
      </c>
      <c r="X2">
        <v>332399838166380.63</v>
      </c>
      <c r="Y2">
        <v>335841316981879</v>
      </c>
      <c r="Z2">
        <v>338889552943964.38</v>
      </c>
      <c r="AA2">
        <v>340728991002797.88</v>
      </c>
      <c r="AB2">
        <v>342230816648505.63</v>
      </c>
      <c r="AC2">
        <v>343901155725205.38</v>
      </c>
      <c r="AD2">
        <v>345494129271216.13</v>
      </c>
      <c r="AE2">
        <v>345631661063621.88</v>
      </c>
    </row>
    <row r="3" spans="1:31" x14ac:dyDescent="0.25">
      <c r="A3" t="s">
        <v>12</v>
      </c>
      <c r="B3">
        <v>29742907855156.73</v>
      </c>
      <c r="C3">
        <v>26027693328390.82</v>
      </c>
      <c r="D3">
        <v>23594397179394.719</v>
      </c>
      <c r="E3">
        <v>20230591498965.449</v>
      </c>
      <c r="F3">
        <v>18609585683629.422</v>
      </c>
      <c r="G3">
        <v>17005166705514.49</v>
      </c>
      <c r="H3">
        <v>15758924086516.48</v>
      </c>
      <c r="I3">
        <v>15128375838481.391</v>
      </c>
      <c r="J3">
        <v>14371285767166.49</v>
      </c>
      <c r="K3">
        <v>14098188187933.311</v>
      </c>
      <c r="L3">
        <v>13881383380371.07</v>
      </c>
      <c r="M3">
        <v>13732761468309.35</v>
      </c>
      <c r="N3">
        <v>13748540083365.109</v>
      </c>
      <c r="O3">
        <v>13770846225260.27</v>
      </c>
      <c r="P3">
        <v>13888488709944.381</v>
      </c>
      <c r="Q3">
        <v>13888121955000.891</v>
      </c>
      <c r="R3">
        <v>13886390763832.789</v>
      </c>
      <c r="S3">
        <v>13844291304278.539</v>
      </c>
      <c r="T3">
        <v>14100417978525.9</v>
      </c>
      <c r="U3">
        <v>14404400705592.65</v>
      </c>
      <c r="V3">
        <v>14454682749448.42</v>
      </c>
      <c r="W3">
        <v>14669007206897.141</v>
      </c>
      <c r="X3">
        <v>14813410544825.77</v>
      </c>
      <c r="Y3">
        <v>15044446623159.98</v>
      </c>
      <c r="Z3">
        <v>15061821405862.961</v>
      </c>
      <c r="AA3">
        <v>15091276007862.9</v>
      </c>
      <c r="AB3">
        <v>15243089342511.311</v>
      </c>
      <c r="AC3">
        <v>15346290956833.539</v>
      </c>
      <c r="AD3">
        <v>15908571829831.66</v>
      </c>
      <c r="AE3">
        <v>16198571403178.811</v>
      </c>
    </row>
    <row r="4" spans="1:31" x14ac:dyDescent="0.25">
      <c r="A4" t="s">
        <v>13</v>
      </c>
      <c r="B4">
        <v>1531034546329403</v>
      </c>
      <c r="C4">
        <v>1493893037570985</v>
      </c>
      <c r="D4">
        <v>1470631301385105</v>
      </c>
      <c r="E4">
        <v>1428584125087132</v>
      </c>
      <c r="F4">
        <v>1427124341040122</v>
      </c>
      <c r="G4">
        <v>1410787700655708</v>
      </c>
      <c r="H4">
        <v>1389326033989179</v>
      </c>
      <c r="I4">
        <v>1387598728343104</v>
      </c>
      <c r="J4">
        <v>1373936676045132</v>
      </c>
      <c r="K4">
        <v>1357328314616960</v>
      </c>
      <c r="L4">
        <v>1337224870291035</v>
      </c>
      <c r="M4">
        <v>1321214796422852</v>
      </c>
      <c r="N4">
        <v>1306379655302025</v>
      </c>
      <c r="O4">
        <v>1292284925281882</v>
      </c>
      <c r="P4">
        <v>1265107673930087</v>
      </c>
      <c r="Q4">
        <v>1239603627324845</v>
      </c>
      <c r="R4">
        <v>1216821696755866</v>
      </c>
      <c r="S4">
        <v>1197578141128746</v>
      </c>
      <c r="T4">
        <v>1178632558420416</v>
      </c>
      <c r="U4">
        <v>1159692935209254</v>
      </c>
      <c r="V4">
        <v>1140526502207770</v>
      </c>
      <c r="W4">
        <v>1124775066315319</v>
      </c>
      <c r="X4">
        <v>1109046083032798</v>
      </c>
      <c r="Y4">
        <v>1089831006517660</v>
      </c>
      <c r="Z4">
        <v>1072453274838292</v>
      </c>
      <c r="AA4">
        <v>1053847693254243</v>
      </c>
      <c r="AB4">
        <v>1035653429184308</v>
      </c>
      <c r="AC4">
        <v>1016963226406853</v>
      </c>
      <c r="AD4">
        <v>1001834324406714</v>
      </c>
      <c r="AE4">
        <v>987105240408615</v>
      </c>
    </row>
    <row r="5" spans="1:31" x14ac:dyDescent="0.25">
      <c r="A5" t="s">
        <v>14</v>
      </c>
      <c r="B5">
        <v>454782431571708.13</v>
      </c>
      <c r="C5">
        <v>435736003087463.31</v>
      </c>
      <c r="D5">
        <v>421125930949739.63</v>
      </c>
      <c r="E5">
        <v>395681888881672.19</v>
      </c>
      <c r="F5">
        <v>390822708524959.13</v>
      </c>
      <c r="G5">
        <v>378481652806927.88</v>
      </c>
      <c r="H5">
        <v>365393428340094.38</v>
      </c>
      <c r="I5">
        <v>361747372488126.13</v>
      </c>
      <c r="J5">
        <v>355882051971716.38</v>
      </c>
      <c r="K5">
        <v>350096383525873.88</v>
      </c>
      <c r="L5">
        <v>342181156641308.31</v>
      </c>
      <c r="M5">
        <v>340104164758094.31</v>
      </c>
      <c r="N5">
        <v>335994653746991.88</v>
      </c>
      <c r="O5">
        <v>336197143051414</v>
      </c>
      <c r="P5">
        <v>332645555972134.63</v>
      </c>
      <c r="Q5">
        <v>328012336782316.81</v>
      </c>
      <c r="R5">
        <v>324663312917303.81</v>
      </c>
      <c r="S5">
        <v>322460721509442.38</v>
      </c>
      <c r="T5">
        <v>317717722865081.69</v>
      </c>
      <c r="U5">
        <v>313579230275090.5</v>
      </c>
      <c r="V5">
        <v>309875203777231.31</v>
      </c>
      <c r="W5">
        <v>304719215060646.81</v>
      </c>
      <c r="X5">
        <v>298135111996685.13</v>
      </c>
      <c r="Y5">
        <v>295165495567117.13</v>
      </c>
      <c r="Z5">
        <v>293551585550558.38</v>
      </c>
      <c r="AA5">
        <v>291768334967365.19</v>
      </c>
      <c r="AB5">
        <v>290392303635879.69</v>
      </c>
      <c r="AC5">
        <v>288285054072261.31</v>
      </c>
      <c r="AD5">
        <v>288124417151575.88</v>
      </c>
      <c r="AE5">
        <v>287051937393946.63</v>
      </c>
    </row>
    <row r="6" spans="1:31" x14ac:dyDescent="0.25">
      <c r="A6" t="s">
        <v>15</v>
      </c>
      <c r="B6">
        <v>368442682704925.88</v>
      </c>
      <c r="C6">
        <v>352288621799151.31</v>
      </c>
      <c r="D6">
        <v>343311459442196.38</v>
      </c>
      <c r="E6">
        <v>329675884352909.19</v>
      </c>
      <c r="F6">
        <v>326514519163560.88</v>
      </c>
      <c r="G6">
        <v>320087137665272.13</v>
      </c>
      <c r="H6">
        <v>313285737207258.13</v>
      </c>
      <c r="I6">
        <v>310922660532342.88</v>
      </c>
      <c r="J6">
        <v>308691633419340.19</v>
      </c>
      <c r="K6">
        <v>303967092096230.81</v>
      </c>
      <c r="L6">
        <v>300122125808009</v>
      </c>
      <c r="M6">
        <v>297976789972636.88</v>
      </c>
      <c r="N6">
        <v>297219085765780.81</v>
      </c>
      <c r="O6">
        <v>297405381435079.13</v>
      </c>
      <c r="P6">
        <v>295261513418853.13</v>
      </c>
      <c r="Q6">
        <v>292509476515219.88</v>
      </c>
      <c r="R6">
        <v>291470961900356.81</v>
      </c>
      <c r="S6">
        <v>291183462884403.88</v>
      </c>
      <c r="T6">
        <v>291193993777696.13</v>
      </c>
      <c r="U6">
        <v>290971065528322</v>
      </c>
      <c r="V6">
        <v>291728967664983</v>
      </c>
      <c r="W6">
        <v>291660968850548.38</v>
      </c>
      <c r="X6">
        <v>291622031043508.38</v>
      </c>
      <c r="Y6">
        <v>292651405962988.13</v>
      </c>
      <c r="Z6">
        <v>293829482908274.13</v>
      </c>
      <c r="AA6">
        <v>294951962915263.13</v>
      </c>
      <c r="AB6">
        <v>296449255717161.81</v>
      </c>
      <c r="AC6">
        <v>296991546348219.38</v>
      </c>
      <c r="AD6">
        <v>298104178772830.88</v>
      </c>
      <c r="AE6">
        <v>299343656474586.69</v>
      </c>
    </row>
    <row r="7" spans="1:31" x14ac:dyDescent="0.25">
      <c r="A7" t="s">
        <v>16</v>
      </c>
      <c r="B7">
        <v>138820586267412.3</v>
      </c>
      <c r="C7">
        <v>138115504598364.59</v>
      </c>
      <c r="D7">
        <v>140457360998045.09</v>
      </c>
      <c r="E7">
        <v>140635084642947.09</v>
      </c>
      <c r="F7">
        <v>146817779911597.69</v>
      </c>
      <c r="G7">
        <v>150790913900781.59</v>
      </c>
      <c r="H7">
        <v>153900267399541.81</v>
      </c>
      <c r="I7">
        <v>159873882324776.91</v>
      </c>
      <c r="J7">
        <v>164629628907516.81</v>
      </c>
      <c r="K7">
        <v>167640017512454</v>
      </c>
      <c r="L7">
        <v>171239832799148.31</v>
      </c>
      <c r="M7">
        <v>176207852937507.5</v>
      </c>
      <c r="N7">
        <v>181439674183082.09</v>
      </c>
      <c r="O7">
        <v>185944442641940.19</v>
      </c>
      <c r="P7">
        <v>187955671128212.59</v>
      </c>
      <c r="Q7">
        <v>190820270867803.09</v>
      </c>
      <c r="R7">
        <v>193815442849352.5</v>
      </c>
      <c r="S7">
        <v>196647935939203.09</v>
      </c>
      <c r="T7">
        <v>200238068568591.19</v>
      </c>
      <c r="U7">
        <v>202661266290920.19</v>
      </c>
      <c r="V7">
        <v>205229476450924</v>
      </c>
      <c r="W7">
        <v>208548470887379.31</v>
      </c>
      <c r="X7">
        <v>211096163950112.59</v>
      </c>
      <c r="Y7">
        <v>213829192899657.09</v>
      </c>
      <c r="Z7">
        <v>215474288585339.5</v>
      </c>
      <c r="AA7">
        <v>216817215320035.59</v>
      </c>
      <c r="AB7">
        <v>217799187211337.59</v>
      </c>
      <c r="AC7">
        <v>218591287271568.09</v>
      </c>
      <c r="AD7">
        <v>219413608667803.59</v>
      </c>
      <c r="AE7">
        <v>219840696780036.19</v>
      </c>
    </row>
    <row r="8" spans="1:31" x14ac:dyDescent="0.25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20</v>
      </c>
      <c r="B11">
        <v>10970176432.547371</v>
      </c>
      <c r="C11">
        <v>10875908023.027559</v>
      </c>
      <c r="D11">
        <v>27902304702.27338</v>
      </c>
      <c r="E11">
        <v>28732509725.911419</v>
      </c>
      <c r="F11">
        <v>33656433613.747768</v>
      </c>
      <c r="G11">
        <v>33074300908.624531</v>
      </c>
      <c r="H11">
        <v>39834741697.352074</v>
      </c>
      <c r="I11">
        <v>40178435410.770531</v>
      </c>
      <c r="J11">
        <v>41238536616.828751</v>
      </c>
      <c r="K11">
        <v>39678564588.363312</v>
      </c>
      <c r="L11">
        <v>45111280351.613297</v>
      </c>
      <c r="M11">
        <v>47049653849.032677</v>
      </c>
      <c r="N11">
        <v>51230840222.112198</v>
      </c>
      <c r="O11">
        <v>52163553955.146072</v>
      </c>
      <c r="P11">
        <v>52101823937.482643</v>
      </c>
      <c r="Q11">
        <v>55160014395.646584</v>
      </c>
      <c r="R11">
        <v>56534925583.8797</v>
      </c>
      <c r="S11">
        <v>58345754034.174927</v>
      </c>
      <c r="T11">
        <v>60184697981.413696</v>
      </c>
      <c r="U11">
        <v>71094944667.326401</v>
      </c>
      <c r="V11">
        <v>77425787814.944321</v>
      </c>
      <c r="W11">
        <v>79596894295.450943</v>
      </c>
      <c r="X11">
        <v>79318773807.70459</v>
      </c>
      <c r="Y11">
        <v>86776642374.012573</v>
      </c>
      <c r="Z11">
        <v>85434531038.961273</v>
      </c>
      <c r="AA11">
        <v>87095022523.400681</v>
      </c>
      <c r="AB11">
        <v>88063548019.788406</v>
      </c>
      <c r="AC11">
        <v>86714982339.208481</v>
      </c>
      <c r="AD11">
        <v>92294175558.425354</v>
      </c>
      <c r="AE11">
        <v>94172639569.082291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4" ma:contentTypeDescription="Create a new document." ma:contentTypeScope="" ma:versionID="4a2f9129a3785f8eb20840a1840eeca3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bc4f76dca3d71ed205ba00a2637d96f1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Props1.xml><?xml version="1.0" encoding="utf-8"?>
<ds:datastoreItem xmlns:ds="http://schemas.openxmlformats.org/officeDocument/2006/customXml" ds:itemID="{EC72F444-50FB-493A-B995-D49AFA702A9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2FDB317-B3ED-4D83-B037-42C398A006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1F164D-F111-411F-8E56-75991DF07404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docMetadata/LabelInfo.xml><?xml version="1.0" encoding="utf-8"?>
<clbl:labelList xmlns:clbl="http://schemas.microsoft.com/office/2020/mipLabelMetadata">
  <clbl:label id="{c7ef1c8b-ba63-4702-8e74-5094387a97de}" enabled="0" method="" siteId="{c7ef1c8b-ba63-4702-8e74-5094387a97d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5</vt:i4>
      </vt:variant>
    </vt:vector>
  </HeadingPairs>
  <TitlesOfParts>
    <vt:vector size="32" baseType="lpstr">
      <vt:lpstr>About</vt:lpstr>
      <vt:lpstr>FED</vt:lpstr>
      <vt:lpstr>Eurostat resi cooking+water %</vt:lpstr>
      <vt:lpstr>Urban resi appl from TEP code</vt:lpstr>
      <vt:lpstr>Urban resi heat from TEP code </vt:lpstr>
      <vt:lpstr>SER_hh_fec_EU28</vt:lpstr>
      <vt:lpstr>SER_hh_fec_UK</vt:lpstr>
      <vt:lpstr>EU 27 commercial consump</vt:lpstr>
      <vt:lpstr>Urban Comm heat from TEP code </vt:lpstr>
      <vt:lpstr>Urban Comm appl from TEP code </vt:lpstr>
      <vt:lpstr>code</vt:lpstr>
      <vt:lpstr>BCEU-urban-residential-appl</vt:lpstr>
      <vt:lpstr>BCEU-rural-residential-appl</vt:lpstr>
      <vt:lpstr>BCEU-commercial-appl</vt:lpstr>
      <vt:lpstr>BCEU-urban-residential-heating</vt:lpstr>
      <vt:lpstr>BCEU-rural-residential-heating</vt:lpstr>
      <vt:lpstr>BCEU-commercial-heating</vt:lpstr>
      <vt:lpstr>BCEU-urban-residential-cooling</vt:lpstr>
      <vt:lpstr>BCEU-rural-residential-cooling</vt:lpstr>
      <vt:lpstr>BCEU-commercial-cooling</vt:lpstr>
      <vt:lpstr>BCEU-urban-residential-lighting</vt:lpstr>
      <vt:lpstr>BCEU-rural-residential-lighting</vt:lpstr>
      <vt:lpstr>BCEU-commercial-lighting</vt:lpstr>
      <vt:lpstr>BCEU-urban-residential-other</vt:lpstr>
      <vt:lpstr>BCEU-rural-residential-other</vt:lpstr>
      <vt:lpstr>BCEU-commercial-other</vt:lpstr>
      <vt:lpstr>BCEU-all-envelope</vt:lpstr>
      <vt:lpstr>Percent_rural</vt:lpstr>
      <vt:lpstr>Percent_urban</vt:lpstr>
      <vt:lpstr>SER_hh_fec_EU28!Print_Titles</vt:lpstr>
      <vt:lpstr>SER_hh_fec_UK!Print_Titles</vt:lpstr>
      <vt:lpstr>quadrillion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Rachel Goldstein</cp:lastModifiedBy>
  <dcterms:created xsi:type="dcterms:W3CDTF">2014-04-18T00:48:59Z</dcterms:created>
  <dcterms:modified xsi:type="dcterms:W3CDTF">2024-09-04T18:03:43Z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