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.U. Models\eps-eu\InputData\indst\SoPEASbRIC\"/>
    </mc:Choice>
  </mc:AlternateContent>
  <xr:revisionPtr revIDLastSave="0" documentId="8_{8B6C7B0A-5899-4E90-BF06-C8B6BE8F8728}" xr6:coauthVersionLast="47" xr6:coauthVersionMax="47" xr10:uidLastSave="{00000000-0000-0000-0000-000000000000}"/>
  <bookViews>
    <workbookView xWindow="5230" yWindow="1020" windowWidth="14130" windowHeight="9350" tabRatio="68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Pre ISIC Consolidation" sheetId="10" r:id="rId8"/>
    <sheet name="SoPEASbRIC" sheetId="1" r:id="rId9"/>
  </sheets>
  <calcPr calcId="191029"/>
  <pivotCaches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8" i="10" l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" i="1"/>
  <c r="B18" i="10"/>
  <c r="L16" i="10"/>
  <c r="B16" i="10"/>
  <c r="L8" i="10"/>
  <c r="B19" i="9" l="1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 s="1"/>
  <c r="A107" i="3" l="1"/>
  <c r="A106" i="3"/>
  <c r="B93" i="3"/>
  <c r="B92" i="3"/>
  <c r="B102" i="3" s="1"/>
  <c r="B89" i="3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99" i="3" l="1"/>
  <c r="B37" i="3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<sst xmlns="http://schemas.openxmlformats.org/spreadsheetml/2006/main" count="64378" uniqueCount="352">
  <si>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</si>
  <si>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</si>
  <si>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</si>
  <si>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</si>
  <si>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</si>
  <si>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</si>
  <si>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</si>
  <si>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</si>
  <si>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</si>
  <si>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</si>
  <si>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</si>
  <si>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</si>
  <si>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</si>
  <si>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</si>
  <si>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</si>
  <si>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</si>
  <si>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</si>
  <si>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</si>
  <si>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</si>
  <si>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</si>
  <si>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</si>
  <si>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</si>
  <si>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</si>
  <si>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</si>
  <si>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</si>
  <si>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</si>
  <si>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</si>
  <si>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</si>
  <si>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</si>
  <si>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</si>
  <si>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</si>
  <si>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</si>
  <si>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</si>
  <si>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</si>
  <si>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</si>
  <si>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</si>
  <si>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</si>
  <si>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</si>
  <si>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</si>
  <si>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</si>
  <si>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</si>
  <si>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</si>
  <si>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</si>
  <si>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</si>
  <si>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</si>
  <si>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</si>
  <si>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</si>
  <si>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</si>
  <si>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</si>
  <si>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</si>
  <si>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</si>
  <si>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</si>
  <si>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</si>
  <si>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</si>
  <si>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</si>
  <si>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</si>
  <si>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</si>
  <si>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</si>
  <si>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</si>
  <si>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</si>
  <si>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</si>
  <si>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</si>
  <si>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</si>
  <si>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</si>
  <si>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</si>
  <si>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</si>
  <si>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</si>
  <si>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</si>
  <si>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</si>
  <si>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</si>
  <si>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</si>
  <si>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</si>
  <si>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</si>
  <si>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</si>
  <si>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</si>
  <si>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</si>
  <si>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</si>
  <si>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</si>
  <si>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</si>
  <si>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</si>
  <si>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</si>
  <si>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</si>
  <si>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</si>
  <si>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</si>
  <si>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</si>
  <si>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</si>
  <si>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</si>
  <si>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</si>
  <si>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</si>
  <si>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</si>
  <si>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</si>
  <si>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</si>
  <si>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</si>
  <si>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</si>
  <si>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</si>
  <si>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</si>
  <si>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</si>
  <si>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</si>
  <si>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</si>
  <si>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</si>
  <si>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</si>
  <si>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</si>
  <si>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</si>
  <si>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</si>
  <si>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</si>
  <si>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</si>
  <si>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</si>
  <si>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</si>
  <si>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</si>
  <si>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</si>
  <si>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</si>
  <si>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</si>
  <si>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</si>
  <si>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</si>
  <si>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</si>
  <si>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</si>
  <si>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</si>
  <si>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</si>
  <si>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</si>
  <si>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</si>
  <si>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</si>
  <si>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</si>
  <si>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</si>
  <si>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</si>
  <si>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</si>
  <si>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</si>
  <si>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</si>
  <si>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</si>
  <si>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</si>
  <si>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</si>
  <si>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</si>
  <si>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</si>
  <si>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</si>
  <si>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</si>
  <si>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</si>
  <si>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</si>
  <si>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</si>
  <si>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</si>
  <si>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</si>
  <si>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</si>
  <si>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</si>
  <si>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</si>
  <si>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</si>
  <si>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</si>
  <si>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</si>
  <si>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</si>
  <si>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</si>
  <si>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</si>
  <si>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</si>
  <si>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</si>
  <si>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</si>
  <si>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</si>
  <si>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</si>
  <si>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</si>
  <si>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</si>
  <si>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</si>
  <si>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</si>
  <si>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</si>
  <si>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</si>
  <si>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</si>
  <si>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</si>
  <si>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</si>
  <si>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</si>
  <si>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</si>
  <si>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</si>
  <si>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</si>
  <si>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</si>
  <si>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</si>
  <si>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</si>
  <si>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</si>
  <si>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</si>
  <si>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</si>
  <si>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</si>
  <si>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</si>
  <si>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</si>
  <si>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</si>
  <si>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</si>
  <si>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</si>
  <si>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</si>
  <si>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</si>
  <si>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</si>
  <si>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</si>
  <si>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</si>
  <si>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</si>
  <si>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</si>
  <si>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</si>
  <si>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</si>
  <si>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</si>
  <si>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</si>
  <si>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</si>
  <si>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</si>
  <si>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</si>
  <si>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</si>
  <si>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</si>
  <si>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</si>
  <si>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</si>
  <si>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</si>
  <si>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</si>
  <si>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</si>
  <si>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</si>
  <si>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</si>
  <si>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</si>
  <si>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</si>
  <si>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</si>
  <si>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</si>
  <si>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</si>
  <si>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</si>
  <si>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</si>
  <si>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</si>
  <si>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</si>
  <si>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</si>
  <si>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</si>
  <si>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</si>
  <si>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</si>
  <si>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</si>
  <si>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</si>
  <si>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</si>
  <si>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</si>
  <si>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</si>
  <si>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</si>
  <si>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</si>
  <si>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</si>
  <si>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</si>
  <si>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</si>
  <si>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</si>
  <si>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</si>
  <si>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</si>
  <si>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</si>
  <si>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</si>
  <si>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</si>
  <si>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</si>
  <si>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</si>
  <si>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</si>
  <si>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</si>
  <si>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</si>
  <si>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</si>
  <si>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</si>
  <si>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</si>
  <si>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</si>
  <si>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</si>
  <si>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</si>
  <si>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</si>
  <si>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</si>
  <si>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</si>
  <si>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</si>
  <si>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</si>
  <si>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</si>
  <si>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</si>
  <si>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</si>
  <si>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</si>
  <si>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</si>
  <si>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</si>
  <si>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</si>
  <si>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</si>
  <si>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</si>
  <si>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</si>
  <si>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</si>
  <si>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</si>
  <si>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</si>
  <si>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</si>
  <si>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</si>
  <si>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</si>
  <si>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</si>
  <si>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</si>
  <si>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</si>
  <si>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</si>
  <si>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</si>
  <si>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</si>
  <si>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</si>
  <si>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</si>
  <si>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</si>
  <si>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</si>
  <si>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</si>
  <si>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</si>
  <si>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</si>
  <si>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</si>
  <si>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</si>
  <si>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</si>
  <si>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</si>
  <si>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</si>
  <si>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</si>
  <si>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</si>
  <si>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</si>
  <si>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</si>
  <si>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</si>
  <si>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</si>
  <si>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</si>
  <si>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</si>
  <si>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</si>
  <si>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</si>
  <si>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</si>
  <si>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</si>
  <si>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</si>
  <si>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</si>
  <si>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</si>
  <si>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</si>
  <si>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</si>
  <si>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</si>
  <si>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</si>
  <si>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</si>
  <si>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</si>
  <si>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</si>
  <si>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</si>
  <si>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</si>
  <si>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</si>
  <si>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</si>
  <si>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</si>
  <si>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</si>
  <si>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</si>
  <si>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</si>
  <si>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</si>
  <si>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</si>
  <si>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</si>
  <si>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</si>
  <si>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</si>
  <si>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</si>
  <si>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</si>
  <si>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</si>
  <si>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</si>
  <si>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</si>
  <si>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</si>
  <si>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</si>
  <si>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</si>
  <si>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</si>
  <si>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</si>
  <si>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</si>
  <si>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</si>
  <si>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</si>
  <si>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</si>
  <si>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</si>
  <si>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</si>
  <si>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</si>
  <si>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</si>
  <si>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</si>
  <si>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</si>
  <si>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</si>
  <si>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</si>
  <si>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</si>
  <si>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</si>
  <si>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</si>
  <si>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</si>
  <si>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</si>
  <si>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</si>
  <si>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</si>
  <si>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</si>
  <si>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Process Emissions</t>
  </si>
  <si>
    <t>EU ISIC Consolidation</t>
  </si>
  <si>
    <t>Default EPS ISIC Groupings</t>
  </si>
  <si>
    <t>EU ISIC Groupings</t>
  </si>
  <si>
    <t>chemicals N2O abatement</t>
  </si>
  <si>
    <t>agriculture tillage</t>
  </si>
  <si>
    <t>other metals inspct maint retrofit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</si>
</sst>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1" fillId="0" borderId="0" xfId="1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0" fontId="2" fillId="3" borderId="0" xfId="0" applyFont="1" applyFill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4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t="s">
        <v>319</v>
      </c>
    </row>
    <row r="26" spans="1:7" x14ac:dyDescent="0.35">
      <c r="A26" t="s">
        <v>320</v>
      </c>
    </row>
    <row r="27" spans="1:7" x14ac:dyDescent="0.35">
      <c r="A27" t="s">
        <v>321</v>
      </c>
    </row>
    <row r="28" spans="1:7" x14ac:dyDescent="0.35">
      <c r="A28" t="s">
        <v>322</v>
      </c>
    </row>
    <row r="29" spans="1:7" x14ac:dyDescent="0.35">
      <c r="A29" t="s">
        <v>323</v>
      </c>
    </row>
    <row r="30" spans="1:7" x14ac:dyDescent="0.35">
      <c r="A30" t="s">
        <v>324</v>
      </c>
    </row>
    <row r="31" spans="1:7" x14ac:dyDescent="0.35">
      <c r="A31" t="s">
        <v>326</v>
      </c>
    </row>
    <row r="32" spans="1:7" x14ac:dyDescent="0.35">
      <c r="A32" t="s">
        <v>325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36328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topLeftCell="A6" workbookViewId="0">
      <selection activeCell="B18" sqref="B18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9" customFormat="1" ht="29" x14ac:dyDescent="0.35">
      <c r="A1" s="9" t="s">
        <v>77</v>
      </c>
      <c r="B1" s="9" t="s">
        <v>78</v>
      </c>
      <c r="C1" s="9" t="s">
        <v>86</v>
      </c>
      <c r="D1" s="9" t="s">
        <v>85</v>
      </c>
    </row>
    <row r="2" spans="1:4" ht="29" x14ac:dyDescent="0.35">
      <c r="A2" t="s">
        <v>79</v>
      </c>
      <c r="B2" s="14"/>
      <c r="C2" s="10">
        <v>0</v>
      </c>
      <c r="D2" s="10" t="s">
        <v>89</v>
      </c>
    </row>
    <row r="3" spans="1:4" ht="29" x14ac:dyDescent="0.35">
      <c r="A3" t="s">
        <v>80</v>
      </c>
      <c r="B3" s="14"/>
      <c r="C3" s="10">
        <v>0</v>
      </c>
      <c r="D3" s="10" t="s">
        <v>90</v>
      </c>
    </row>
    <row r="4" spans="1:4" ht="29" x14ac:dyDescent="0.35">
      <c r="A4" t="s">
        <v>81</v>
      </c>
      <c r="B4" s="14"/>
      <c r="C4" s="10">
        <v>0</v>
      </c>
      <c r="D4" s="10" t="s">
        <v>91</v>
      </c>
    </row>
    <row r="5" spans="1:4" x14ac:dyDescent="0.35">
      <c r="A5" t="s">
        <v>82</v>
      </c>
      <c r="B5" s="14"/>
      <c r="C5" s="10">
        <v>0</v>
      </c>
      <c r="D5" s="10" t="s">
        <v>92</v>
      </c>
    </row>
    <row r="6" spans="1:4" ht="43.5" x14ac:dyDescent="0.35">
      <c r="A6" t="s">
        <v>83</v>
      </c>
      <c r="B6" s="14"/>
      <c r="C6" s="10" t="s">
        <v>93</v>
      </c>
      <c r="D6" s="10">
        <v>0</v>
      </c>
    </row>
    <row r="7" spans="1:4" x14ac:dyDescent="0.35">
      <c r="A7" t="s">
        <v>84</v>
      </c>
      <c r="B7" s="14"/>
      <c r="C7">
        <v>0</v>
      </c>
      <c r="D7">
        <v>0</v>
      </c>
    </row>
    <row r="8" spans="1:4" ht="29" x14ac:dyDescent="0.35">
      <c r="A8" t="s">
        <v>94</v>
      </c>
      <c r="B8" s="14"/>
      <c r="C8" s="10">
        <v>0</v>
      </c>
      <c r="D8" s="10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topLeftCell="A22" zoomScaleNormal="100" workbookViewId="0"/>
  </sheetViews>
  <sheetFormatPr defaultRowHeight="14.5" x14ac:dyDescent="0.35"/>
  <cols>
    <col min="1" max="1" width="57.36328125" customWidth="1"/>
    <col min="2" max="2" width="25.7265625" customWidth="1"/>
    <col min="3" max="3" width="13" customWidth="1"/>
    <col min="4" max="4" width="24.7265625" customWidth="1"/>
    <col min="5" max="5" width="29.6328125" customWidth="1"/>
    <col min="6" max="6" width="10.26953125" bestFit="1" customWidth="1"/>
  </cols>
  <sheetData>
    <row r="1" spans="1:26" ht="43.5" x14ac:dyDescent="0.35">
      <c r="B1" s="9" t="s">
        <v>78</v>
      </c>
      <c r="C1" s="9" t="s">
        <v>303</v>
      </c>
      <c r="D1" s="9" t="s">
        <v>294</v>
      </c>
      <c r="E1" s="9" t="s">
        <v>86</v>
      </c>
      <c r="F1" s="9" t="s">
        <v>85</v>
      </c>
      <c r="G1" s="9" t="s">
        <v>276</v>
      </c>
    </row>
    <row r="2" spans="1:26" x14ac:dyDescent="0.35">
      <c r="A2" s="13" t="str">
        <f>'Abatement Pivot'!B91</f>
        <v>Residential Unitary AC - R-452B and MCHE</v>
      </c>
      <c r="B2" s="13">
        <f>'Abatement Pivot'!C91</f>
        <v>0.46248429104866234</v>
      </c>
      <c r="C2">
        <f>'Abatement Potential'!G4007</f>
        <v>3</v>
      </c>
      <c r="D2" s="13">
        <v>15</v>
      </c>
      <c r="E2" t="s">
        <v>295</v>
      </c>
      <c r="F2" t="s">
        <v>296</v>
      </c>
      <c r="G2" t="s">
        <v>292</v>
      </c>
    </row>
    <row r="3" spans="1:26" x14ac:dyDescent="0.35">
      <c r="A3" s="13" t="str">
        <f>'Abatement Pivot'!B72</f>
        <v>NH3 and CO2 in cold storage and industrial process refrigeration (IPR)</v>
      </c>
      <c r="B3" s="13">
        <f>'Abatement Pivot'!C72</f>
        <v>0.24895535326552615</v>
      </c>
      <c r="C3">
        <f>'Abatement Potential'!G3997</f>
        <v>-51</v>
      </c>
      <c r="D3" s="13">
        <v>25</v>
      </c>
      <c r="E3" t="s">
        <v>291</v>
      </c>
      <c r="F3" t="s">
        <v>292</v>
      </c>
      <c r="G3" t="s">
        <v>293</v>
      </c>
    </row>
    <row r="4" spans="1:26" x14ac:dyDescent="0.35">
      <c r="A4" s="13"/>
      <c r="B4" s="14"/>
      <c r="C4" s="14"/>
    </row>
    <row r="5" spans="1:26" x14ac:dyDescent="0.35">
      <c r="A5" s="18" t="s">
        <v>298</v>
      </c>
      <c r="B5" s="14"/>
      <c r="C5" s="14"/>
    </row>
    <row r="6" spans="1:26" x14ac:dyDescent="0.35">
      <c r="A6" s="13" t="s">
        <v>297</v>
      </c>
      <c r="B6" s="19">
        <v>1</v>
      </c>
      <c r="C6" s="19">
        <v>2</v>
      </c>
      <c r="D6" s="19">
        <v>3</v>
      </c>
      <c r="E6" s="19">
        <v>4</v>
      </c>
      <c r="F6" s="19">
        <v>5</v>
      </c>
      <c r="G6" s="19">
        <v>6</v>
      </c>
      <c r="H6" s="19">
        <v>7</v>
      </c>
      <c r="I6" s="19">
        <v>8</v>
      </c>
      <c r="J6" s="19">
        <v>9</v>
      </c>
      <c r="K6" s="19">
        <v>10</v>
      </c>
      <c r="L6" s="19">
        <v>11</v>
      </c>
      <c r="M6" s="19">
        <v>12</v>
      </c>
      <c r="N6" s="19">
        <v>13</v>
      </c>
      <c r="O6" s="19">
        <v>14</v>
      </c>
      <c r="P6" s="19">
        <v>15</v>
      </c>
      <c r="Q6" s="19">
        <v>16</v>
      </c>
      <c r="R6" s="19">
        <v>17</v>
      </c>
      <c r="S6" s="19">
        <v>18</v>
      </c>
      <c r="T6" s="19">
        <v>19</v>
      </c>
      <c r="U6" s="19">
        <v>20</v>
      </c>
      <c r="V6" s="19">
        <v>21</v>
      </c>
      <c r="W6" s="19">
        <v>22</v>
      </c>
      <c r="X6" s="19">
        <v>23</v>
      </c>
      <c r="Y6" s="19">
        <v>24</v>
      </c>
      <c r="Z6" s="19">
        <v>25</v>
      </c>
    </row>
    <row r="7" spans="1:26" x14ac:dyDescent="0.35">
      <c r="A7" s="13" t="s">
        <v>299</v>
      </c>
      <c r="B7" s="20">
        <f>15+1.4</f>
        <v>16.399999999999999</v>
      </c>
      <c r="C7" s="20">
        <v>1.4</v>
      </c>
      <c r="D7">
        <f>C7</f>
        <v>1.4</v>
      </c>
      <c r="E7">
        <f t="shared" ref="E7:P7" si="0">D7</f>
        <v>1.4</v>
      </c>
      <c r="F7">
        <f t="shared" si="0"/>
        <v>1.4</v>
      </c>
      <c r="G7">
        <f t="shared" si="0"/>
        <v>1.4</v>
      </c>
      <c r="H7">
        <f t="shared" si="0"/>
        <v>1.4</v>
      </c>
      <c r="I7">
        <f t="shared" si="0"/>
        <v>1.4</v>
      </c>
      <c r="J7">
        <f t="shared" si="0"/>
        <v>1.4</v>
      </c>
      <c r="K7">
        <f t="shared" si="0"/>
        <v>1.4</v>
      </c>
      <c r="L7">
        <f t="shared" si="0"/>
        <v>1.4</v>
      </c>
      <c r="M7">
        <f t="shared" si="0"/>
        <v>1.4</v>
      </c>
      <c r="N7">
        <f t="shared" si="0"/>
        <v>1.4</v>
      </c>
      <c r="O7">
        <f t="shared" si="0"/>
        <v>1.4</v>
      </c>
      <c r="P7">
        <f t="shared" si="0"/>
        <v>1.4</v>
      </c>
    </row>
    <row r="8" spans="1:26" x14ac:dyDescent="0.35">
      <c r="A8" s="13" t="s">
        <v>300</v>
      </c>
      <c r="B8" s="19">
        <f>212000</f>
        <v>212000</v>
      </c>
      <c r="C8" s="19">
        <v>0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</row>
    <row r="9" spans="1:26" x14ac:dyDescent="0.35">
      <c r="A9" s="13" t="s">
        <v>301</v>
      </c>
      <c r="B9" s="19">
        <f>-50200-18000</f>
        <v>-68200</v>
      </c>
      <c r="C9" s="19">
        <f>-50200</f>
        <v>-50200</v>
      </c>
      <c r="D9" s="19">
        <f t="shared" ref="D9:Z9" si="1">-50200</f>
        <v>-50200</v>
      </c>
      <c r="E9" s="19">
        <f t="shared" si="1"/>
        <v>-50200</v>
      </c>
      <c r="F9" s="19">
        <f t="shared" si="1"/>
        <v>-50200</v>
      </c>
      <c r="G9" s="19">
        <f t="shared" si="1"/>
        <v>-50200</v>
      </c>
      <c r="H9" s="19">
        <f t="shared" si="1"/>
        <v>-50200</v>
      </c>
      <c r="I9" s="19">
        <f t="shared" si="1"/>
        <v>-50200</v>
      </c>
      <c r="J9" s="19">
        <f t="shared" si="1"/>
        <v>-50200</v>
      </c>
      <c r="K9" s="19">
        <f t="shared" si="1"/>
        <v>-50200</v>
      </c>
      <c r="L9" s="19">
        <f t="shared" si="1"/>
        <v>-50200</v>
      </c>
      <c r="M9" s="19">
        <f t="shared" si="1"/>
        <v>-50200</v>
      </c>
      <c r="N9" s="19">
        <f t="shared" si="1"/>
        <v>-50200</v>
      </c>
      <c r="O9" s="19">
        <f t="shared" si="1"/>
        <v>-50200</v>
      </c>
      <c r="P9" s="19">
        <f t="shared" si="1"/>
        <v>-50200</v>
      </c>
      <c r="Q9" s="19">
        <f t="shared" si="1"/>
        <v>-50200</v>
      </c>
      <c r="R9" s="19">
        <f t="shared" si="1"/>
        <v>-50200</v>
      </c>
      <c r="S9" s="19">
        <f t="shared" si="1"/>
        <v>-50200</v>
      </c>
      <c r="T9" s="19">
        <f t="shared" si="1"/>
        <v>-50200</v>
      </c>
      <c r="U9" s="19">
        <f t="shared" si="1"/>
        <v>-50200</v>
      </c>
      <c r="V9" s="19">
        <f t="shared" si="1"/>
        <v>-50200</v>
      </c>
      <c r="W9" s="19">
        <f t="shared" si="1"/>
        <v>-50200</v>
      </c>
      <c r="X9" s="19">
        <f t="shared" si="1"/>
        <v>-50200</v>
      </c>
      <c r="Y9" s="19">
        <f t="shared" si="1"/>
        <v>-50200</v>
      </c>
      <c r="Z9" s="19">
        <f t="shared" si="1"/>
        <v>-50200</v>
      </c>
    </row>
    <row r="10" spans="1:26" x14ac:dyDescent="0.35">
      <c r="A10" s="13"/>
      <c r="B10" s="14"/>
      <c r="C10" s="14"/>
    </row>
    <row r="11" spans="1:26" x14ac:dyDescent="0.35">
      <c r="A11" s="13" t="s">
        <v>302</v>
      </c>
      <c r="B11" s="14">
        <v>0.05</v>
      </c>
      <c r="C11" s="14"/>
    </row>
    <row r="12" spans="1:26" x14ac:dyDescent="0.35">
      <c r="A12" s="13"/>
      <c r="B12" s="14"/>
      <c r="C12" s="14"/>
    </row>
    <row r="13" spans="1:26" x14ac:dyDescent="0.35">
      <c r="A13" s="13"/>
      <c r="B13" s="15" t="s">
        <v>312</v>
      </c>
      <c r="C13" s="15" t="s">
        <v>313</v>
      </c>
    </row>
    <row r="14" spans="1:26" x14ac:dyDescent="0.35">
      <c r="A14" s="18" t="s">
        <v>299</v>
      </c>
      <c r="B14" s="21">
        <f>NPV(B11,B7:P7)</f>
        <v>28.817235539167111</v>
      </c>
      <c r="C14" s="14">
        <f>B14/B14</f>
        <v>1</v>
      </c>
    </row>
    <row r="15" spans="1:26" x14ac:dyDescent="0.35">
      <c r="A15" s="18" t="s">
        <v>300</v>
      </c>
      <c r="B15" s="21">
        <f>NPV(B11,B8:Z8)</f>
        <v>201904.76190476189</v>
      </c>
      <c r="C15" s="14">
        <f>B15/SUM(B15:B16)</f>
        <v>-0.38623275665326412</v>
      </c>
      <c r="E15" s="22"/>
    </row>
    <row r="16" spans="1:26" x14ac:dyDescent="0.35">
      <c r="A16" s="18" t="s">
        <v>301</v>
      </c>
      <c r="B16" s="21">
        <f>NPV(B11,B9:Z9)</f>
        <v>-724658.87435830373</v>
      </c>
      <c r="C16" s="14">
        <f>B16/SUM(B15:B16)</f>
        <v>1.3862327566532642</v>
      </c>
    </row>
    <row r="17" spans="1:6" x14ac:dyDescent="0.35">
      <c r="A17" s="13"/>
      <c r="B17" s="14"/>
      <c r="C17" s="14"/>
    </row>
    <row r="18" spans="1:6" x14ac:dyDescent="0.35">
      <c r="A18" s="13"/>
      <c r="B18" s="15" t="s">
        <v>314</v>
      </c>
      <c r="C18" s="14"/>
    </row>
    <row r="19" spans="1:6" x14ac:dyDescent="0.35">
      <c r="A19" s="18" t="s">
        <v>304</v>
      </c>
      <c r="B19" s="20">
        <f>'Abatement Pivot'!D63*1000000000000</f>
        <v>500932046771447.38</v>
      </c>
      <c r="C19" s="14"/>
    </row>
    <row r="20" spans="1:6" x14ac:dyDescent="0.35">
      <c r="A20" s="18" t="s">
        <v>306</v>
      </c>
      <c r="B20" s="19">
        <f>B19*B2</f>
        <v>231673202514648.22</v>
      </c>
      <c r="C20" s="15"/>
      <c r="D20" s="16"/>
      <c r="E20" s="16"/>
      <c r="F20" s="16"/>
    </row>
    <row r="21" spans="1:6" x14ac:dyDescent="0.35">
      <c r="A21" s="18" t="s">
        <v>307</v>
      </c>
      <c r="B21" s="19">
        <f>B19*B3</f>
        <v>124709714666008.75</v>
      </c>
      <c r="C21" s="15"/>
      <c r="D21" s="16"/>
      <c r="E21" s="16"/>
      <c r="F21" s="16"/>
    </row>
    <row r="22" spans="1:6" x14ac:dyDescent="0.35">
      <c r="A22" s="13"/>
      <c r="B22" s="14"/>
      <c r="C22" s="14"/>
    </row>
    <row r="23" spans="1:6" x14ac:dyDescent="0.35">
      <c r="A23" s="18" t="s">
        <v>316</v>
      </c>
      <c r="B23" s="21">
        <f>SUM(B24,B25)</f>
        <v>-5665175840422501</v>
      </c>
      <c r="C23" s="14"/>
    </row>
    <row r="24" spans="1:6" x14ac:dyDescent="0.35">
      <c r="A24" s="18" t="s">
        <v>308</v>
      </c>
      <c r="B24" s="21">
        <f>B20*C2</f>
        <v>695019607543944.63</v>
      </c>
    </row>
    <row r="25" spans="1:6" x14ac:dyDescent="0.35">
      <c r="A25" s="18" t="s">
        <v>309</v>
      </c>
      <c r="B25" s="21">
        <f>B21*C3</f>
        <v>-6360195447966446</v>
      </c>
    </row>
    <row r="26" spans="1:6" x14ac:dyDescent="0.35">
      <c r="A26" s="23" t="s">
        <v>310</v>
      </c>
      <c r="B26" s="22">
        <f>B25*C15</f>
        <v>2456515820721622.5</v>
      </c>
    </row>
    <row r="27" spans="1:6" x14ac:dyDescent="0.35">
      <c r="A27" s="23" t="s">
        <v>311</v>
      </c>
      <c r="B27" s="22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7" t="s">
        <v>9</v>
      </c>
      <c r="B32">
        <v>1</v>
      </c>
    </row>
    <row r="33" spans="1:1" x14ac:dyDescent="0.35">
      <c r="A33" s="7"/>
    </row>
    <row r="34" spans="1:1" x14ac:dyDescent="0.35">
      <c r="A34" s="7"/>
    </row>
    <row r="35" spans="1:1" x14ac:dyDescent="0.35">
      <c r="A35" s="7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1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1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1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1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1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1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1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1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1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1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1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1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1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1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1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1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1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1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1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1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1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1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1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1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1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1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1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1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1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1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1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1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1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1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1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1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1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1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1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1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1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1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1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1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1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1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1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1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1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1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1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1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1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1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1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1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1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1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1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1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1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1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1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1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1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1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1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1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1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1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1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1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1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1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1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1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1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1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1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1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1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1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1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1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1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1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1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1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1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1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1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1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1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1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1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1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1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1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1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1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1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1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1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1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1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1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1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1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1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1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1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1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1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1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1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1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1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1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1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1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1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1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1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1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1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1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1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1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1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1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1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1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1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1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1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1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1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1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1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1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1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1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1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1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1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1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1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1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1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1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1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1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1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1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1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1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1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1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1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1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1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1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1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1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1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1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1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1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1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1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1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1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1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1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1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1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1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1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1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1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1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1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1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1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1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1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1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1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1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1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1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1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1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1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1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1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1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1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1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1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1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1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1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1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1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1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1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1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1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1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1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1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1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1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1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1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1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1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1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1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1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1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1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1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1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1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1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1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1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1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1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1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1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1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1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1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1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1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1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1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1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1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1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1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1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1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1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1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1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1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1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1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1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1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1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1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1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1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1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1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1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1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1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1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1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1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1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1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1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1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1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1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1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1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1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1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1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1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1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1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1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1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1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1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1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1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1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1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1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1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1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1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1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1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1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1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1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1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1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1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1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1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1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1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1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1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1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1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1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1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1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1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1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1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1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1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1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1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1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1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1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1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1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1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1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1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1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1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1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1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1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1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1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1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1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1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1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1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1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1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1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1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1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1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1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1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1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1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1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1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1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1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1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1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1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1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1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1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1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1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1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1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1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1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1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1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1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1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1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1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1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1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1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1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topLeftCell="A39" workbookViewId="0">
      <selection activeCell="B55" activeCellId="4" sqref="B4:B7 B9:B11 B13:B39 B41:B47 B49:B57 B59:B62 B64:B94 B96:B108 B110:B114 B116 B118:B130 B132 B134:B137 B139:B146 B148 B150"/>
      <pivotSelection pane="bottomRight" showHeader="1" axis="axisRow" dimension="1" activeRow="54" activeCol="1" previousRow="54" previousCol="1" click="1" r:id="rId1">
        <pivotArea dataOnly="0" labelOnly="1" fieldPosition="0">
          <references count="1">
            <reference field="5" count="0"/>
          </references>
        </pivotArea>
      </pivotSelection>
    </sheetView>
  </sheetViews>
  <sheetFormatPr defaultRowHeight="14.5" x14ac:dyDescent="0.35"/>
  <cols>
    <col min="2" max="2" width="82.81640625" bestFit="1" customWidth="1"/>
    <col min="3" max="3" width="23.08984375" customWidth="1"/>
    <col min="4" max="4" width="24.08984375" bestFit="1" customWidth="1"/>
    <col min="5" max="5" width="11.6328125" style="14" bestFit="1" customWidth="1"/>
    <col min="6" max="24" width="11.6328125" bestFit="1" customWidth="1"/>
    <col min="25" max="25" width="10.6328125" bestFit="1" customWidth="1"/>
    <col min="26" max="121" width="11.6328125" bestFit="1" customWidth="1"/>
    <col min="122" max="122" width="10.6328125" bestFit="1" customWidth="1"/>
    <col min="123" max="190" width="11.6328125" bestFit="1" customWidth="1"/>
    <col min="191" max="197" width="11.7265625" bestFit="1" customWidth="1"/>
    <col min="198" max="198" width="11.6328125" bestFit="1" customWidth="1"/>
    <col min="199" max="201" width="11.7265625" bestFit="1" customWidth="1"/>
    <col min="202" max="202" width="11.632812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2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7">
        <v>1.807397605598517E-2</v>
      </c>
      <c r="D3">
        <v>59.187931455438459</v>
      </c>
    </row>
    <row r="4" spans="2:4" x14ac:dyDescent="0.35">
      <c r="B4" s="13" t="s">
        <v>154</v>
      </c>
      <c r="C4" s="17">
        <v>0.63138097662343295</v>
      </c>
      <c r="D4">
        <v>37.370133966655544</v>
      </c>
    </row>
    <row r="5" spans="2:4" x14ac:dyDescent="0.35">
      <c r="B5" s="13" t="s">
        <v>156</v>
      </c>
      <c r="C5" s="17">
        <v>9.1151663475750266E-2</v>
      </c>
      <c r="D5">
        <v>5.3950784098518998</v>
      </c>
    </row>
    <row r="6" spans="2:4" x14ac:dyDescent="0.35">
      <c r="B6" s="13" t="s">
        <v>159</v>
      </c>
      <c r="C6" s="17">
        <v>3.928890080948564E-2</v>
      </c>
      <c r="D6">
        <v>2.3254287680713568</v>
      </c>
    </row>
    <row r="7" spans="2:4" x14ac:dyDescent="0.35">
      <c r="B7" s="13" t="s">
        <v>278</v>
      </c>
      <c r="C7" s="17">
        <v>0.23817845909133117</v>
      </c>
      <c r="D7">
        <v>14.097290310859663</v>
      </c>
    </row>
    <row r="8" spans="2:4" x14ac:dyDescent="0.35">
      <c r="B8" s="5" t="s">
        <v>158</v>
      </c>
      <c r="C8" s="17">
        <v>6.7283402984094812E-2</v>
      </c>
      <c r="D8">
        <v>220.33698791984915</v>
      </c>
    </row>
    <row r="9" spans="2:4" x14ac:dyDescent="0.35">
      <c r="B9" s="13" t="s">
        <v>160</v>
      </c>
      <c r="C9" s="17">
        <v>3.4550448857888952E-2</v>
      </c>
      <c r="D9">
        <v>7.6127418326260443</v>
      </c>
    </row>
    <row r="10" spans="2:4" x14ac:dyDescent="0.35">
      <c r="B10" s="13" t="s">
        <v>157</v>
      </c>
      <c r="C10" s="17">
        <v>0.9599501827668786</v>
      </c>
      <c r="D10">
        <v>211.51253182396272</v>
      </c>
    </row>
    <row r="11" spans="2:4" x14ac:dyDescent="0.35">
      <c r="B11" s="13" t="s">
        <v>161</v>
      </c>
      <c r="C11" s="17">
        <v>5.4993683752323132E-3</v>
      </c>
      <c r="D11">
        <v>1.2117142632603626</v>
      </c>
    </row>
    <row r="12" spans="2:4" x14ac:dyDescent="0.35">
      <c r="B12" s="5" t="s">
        <v>110</v>
      </c>
      <c r="C12" s="17">
        <v>3.5107061614032639E-2</v>
      </c>
      <c r="D12">
        <v>114.96719648055084</v>
      </c>
    </row>
    <row r="13" spans="2:4" x14ac:dyDescent="0.35">
      <c r="B13" s="13" t="s">
        <v>84</v>
      </c>
      <c r="C13" s="17">
        <v>8.3321300918818378E-6</v>
      </c>
      <c r="D13">
        <v>9.5792163737488934E-4</v>
      </c>
    </row>
    <row r="14" spans="2:4" x14ac:dyDescent="0.35">
      <c r="B14" s="13" t="s">
        <v>111</v>
      </c>
      <c r="C14" s="17">
        <v>0.31831959836162677</v>
      </c>
      <c r="D14">
        <v>36.596311808451176</v>
      </c>
    </row>
    <row r="15" spans="2:4" x14ac:dyDescent="0.35">
      <c r="B15" s="13" t="s">
        <v>145</v>
      </c>
      <c r="C15" s="17">
        <v>2.2040378093845795E-2</v>
      </c>
      <c r="D15">
        <v>2.5339204788207983</v>
      </c>
    </row>
    <row r="16" spans="2:4" x14ac:dyDescent="0.35">
      <c r="B16" s="13" t="s">
        <v>144</v>
      </c>
      <c r="C16" s="17">
        <v>2.8215189829377065E-2</v>
      </c>
      <c r="D16">
        <v>3.2438212728500329</v>
      </c>
    </row>
    <row r="17" spans="2:4" x14ac:dyDescent="0.35">
      <c r="B17" s="13" t="s">
        <v>147</v>
      </c>
      <c r="C17" s="17">
        <v>1.9203777651309421E-2</v>
      </c>
      <c r="D17">
        <v>2.2078044784069015</v>
      </c>
    </row>
    <row r="18" spans="2:4" x14ac:dyDescent="0.35">
      <c r="B18" s="13" t="s">
        <v>137</v>
      </c>
      <c r="C18" s="17">
        <v>7.9863197310547191E-4</v>
      </c>
      <c r="D18">
        <v>9.1816478967666787E-2</v>
      </c>
    </row>
    <row r="19" spans="2:4" x14ac:dyDescent="0.35">
      <c r="B19" s="13" t="s">
        <v>140</v>
      </c>
      <c r="C19" s="17">
        <v>1.0020138310591919E-3</v>
      </c>
      <c r="D19">
        <v>0.11519872099161159</v>
      </c>
    </row>
    <row r="20" spans="2:4" x14ac:dyDescent="0.35">
      <c r="B20" s="13" t="s">
        <v>148</v>
      </c>
      <c r="C20" s="17">
        <v>3.4406865525770602E-3</v>
      </c>
      <c r="D20">
        <v>0.39556608691811601</v>
      </c>
    </row>
    <row r="21" spans="2:4" x14ac:dyDescent="0.35">
      <c r="B21" s="13" t="s">
        <v>133</v>
      </c>
      <c r="C21" s="17">
        <v>3.8288139117102785E-2</v>
      </c>
      <c r="D21">
        <v>4.4018800127506204</v>
      </c>
    </row>
    <row r="22" spans="2:4" x14ac:dyDescent="0.35">
      <c r="B22" s="13" t="s">
        <v>132</v>
      </c>
      <c r="C22" s="17">
        <v>4.9457784008491622E-2</v>
      </c>
      <c r="D22">
        <v>5.6860227715969014</v>
      </c>
    </row>
    <row r="23" spans="2:4" x14ac:dyDescent="0.35">
      <c r="B23" s="13" t="s">
        <v>150</v>
      </c>
      <c r="C23" s="17">
        <v>7.7394597303296134E-4</v>
      </c>
      <c r="D23">
        <v>8.8978398747011564E-2</v>
      </c>
    </row>
    <row r="24" spans="2:4" x14ac:dyDescent="0.35">
      <c r="B24" s="13" t="s">
        <v>142</v>
      </c>
      <c r="C24" s="17">
        <v>5.3209237220924197E-3</v>
      </c>
      <c r="D24">
        <v>0.61173168301582315</v>
      </c>
    </row>
    <row r="25" spans="2:4" x14ac:dyDescent="0.35">
      <c r="B25" s="13" t="s">
        <v>139</v>
      </c>
      <c r="C25" s="17">
        <v>1.1793526140259695E-2</v>
      </c>
      <c r="D25">
        <v>1.3558686369657487</v>
      </c>
    </row>
    <row r="26" spans="2:4" x14ac:dyDescent="0.35">
      <c r="B26" s="13" t="s">
        <v>151</v>
      </c>
      <c r="C26" s="17">
        <v>7.4087221354206245E-4</v>
      </c>
      <c r="D26">
        <v>8.5176001341270915E-2</v>
      </c>
    </row>
    <row r="27" spans="2:4" x14ac:dyDescent="0.35">
      <c r="B27" s="13" t="s">
        <v>141</v>
      </c>
      <c r="C27" s="17">
        <v>1.1926318153010344E-2</v>
      </c>
      <c r="D27">
        <v>1.3711353623867004</v>
      </c>
    </row>
    <row r="28" spans="2:4" x14ac:dyDescent="0.35">
      <c r="B28" s="13" t="s">
        <v>146</v>
      </c>
      <c r="C28" s="17">
        <v>1.1781524179930497E-2</v>
      </c>
      <c r="D28">
        <v>1.3544888052344302</v>
      </c>
    </row>
    <row r="29" spans="2:4" x14ac:dyDescent="0.35">
      <c r="B29" s="13" t="s">
        <v>138</v>
      </c>
      <c r="C29" s="17">
        <v>1.2856641310611344E-2</v>
      </c>
      <c r="D29">
        <v>1.478092007637021</v>
      </c>
    </row>
    <row r="30" spans="2:4" x14ac:dyDescent="0.35">
      <c r="B30" s="13" t="s">
        <v>134</v>
      </c>
      <c r="C30" s="17">
        <v>1.1534196508976961E-2</v>
      </c>
      <c r="D30">
        <v>1.3260542362928378</v>
      </c>
    </row>
    <row r="31" spans="2:4" x14ac:dyDescent="0.35">
      <c r="B31" s="13" t="s">
        <v>149</v>
      </c>
      <c r="C31" s="17">
        <v>7.7636783324179226E-3</v>
      </c>
      <c r="D31">
        <v>0.89256833225488663</v>
      </c>
    </row>
    <row r="32" spans="2:4" x14ac:dyDescent="0.35">
      <c r="B32" s="13" t="s">
        <v>135</v>
      </c>
      <c r="C32" s="17">
        <v>1.8882732901752106E-2</v>
      </c>
      <c r="D32">
        <v>2.1708948636054961</v>
      </c>
    </row>
    <row r="33" spans="2:4" x14ac:dyDescent="0.35">
      <c r="B33" s="13" t="s">
        <v>131</v>
      </c>
      <c r="C33" s="17">
        <v>5.1193246267006165E-3</v>
      </c>
      <c r="D33">
        <v>0.58855440020561234</v>
      </c>
    </row>
    <row r="34" spans="2:4" x14ac:dyDescent="0.35">
      <c r="B34" s="13" t="s">
        <v>143</v>
      </c>
      <c r="C34" s="17">
        <v>1.5414574518294033E-2</v>
      </c>
      <c r="D34">
        <v>1.7721704173088024</v>
      </c>
    </row>
    <row r="35" spans="2:4" x14ac:dyDescent="0.35">
      <c r="B35" s="13" t="s">
        <v>136</v>
      </c>
      <c r="C35" s="17">
        <v>1.1678191616729732E-2</v>
      </c>
      <c r="D35">
        <v>1.3426089501380889</v>
      </c>
    </row>
    <row r="36" spans="2:4" x14ac:dyDescent="0.35">
      <c r="B36" s="13" t="s">
        <v>114</v>
      </c>
      <c r="C36" s="17">
        <v>9.8693850515094397E-2</v>
      </c>
      <c r="D36">
        <v>11.346555303590971</v>
      </c>
    </row>
    <row r="37" spans="2:4" x14ac:dyDescent="0.35">
      <c r="B37" s="13" t="s">
        <v>113</v>
      </c>
      <c r="C37" s="17">
        <v>0.25280140997454381</v>
      </c>
      <c r="D37">
        <v>29.063869371103664</v>
      </c>
    </row>
    <row r="38" spans="2:4" x14ac:dyDescent="0.35">
      <c r="B38" s="13" t="s">
        <v>112</v>
      </c>
      <c r="C38" s="17">
        <v>4.2132671471144134E-2</v>
      </c>
      <c r="D38">
        <v>4.8438751192735268</v>
      </c>
    </row>
    <row r="39" spans="2:4" x14ac:dyDescent="0.35">
      <c r="B39" s="13" t="s">
        <v>277</v>
      </c>
      <c r="C39" s="17">
        <v>1.108629327986067E-5</v>
      </c>
      <c r="D39">
        <v>1.2745600577467521E-3</v>
      </c>
    </row>
    <row r="40" spans="2:4" x14ac:dyDescent="0.35">
      <c r="B40" s="5" t="s">
        <v>225</v>
      </c>
      <c r="C40" s="17">
        <v>5.5106168905392737E-2</v>
      </c>
      <c r="D40">
        <v>180.45947044751776</v>
      </c>
    </row>
    <row r="41" spans="2:4" x14ac:dyDescent="0.35">
      <c r="B41" s="13" t="s">
        <v>226</v>
      </c>
      <c r="C41" s="17">
        <v>0.23396855900365579</v>
      </c>
      <c r="D41">
        <v>42.22184225916854</v>
      </c>
    </row>
    <row r="42" spans="2:4" x14ac:dyDescent="0.35">
      <c r="B42" s="13" t="s">
        <v>245</v>
      </c>
      <c r="C42" s="17">
        <v>7.3014818271157659E-3</v>
      </c>
      <c r="D42">
        <v>1.3176215440034855</v>
      </c>
    </row>
    <row r="43" spans="2:4" x14ac:dyDescent="0.35">
      <c r="B43" s="13" t="s">
        <v>224</v>
      </c>
      <c r="C43" s="17">
        <v>0.20872207539482404</v>
      </c>
      <c r="D43">
        <v>37.665875196456824</v>
      </c>
    </row>
    <row r="44" spans="2:4" x14ac:dyDescent="0.35">
      <c r="B44" s="13" t="s">
        <v>228</v>
      </c>
      <c r="C44" s="17">
        <v>0.24018017061688854</v>
      </c>
      <c r="D44">
        <v>43.342786401518168</v>
      </c>
    </row>
    <row r="45" spans="2:4" x14ac:dyDescent="0.35">
      <c r="B45" s="13" t="s">
        <v>233</v>
      </c>
      <c r="C45" s="17">
        <v>2.216144009048853E-3</v>
      </c>
      <c r="D45">
        <v>0.39992417430839505</v>
      </c>
    </row>
    <row r="46" spans="2:4" x14ac:dyDescent="0.35">
      <c r="B46" s="13" t="s">
        <v>227</v>
      </c>
      <c r="C46" s="17">
        <v>0.24137215883928956</v>
      </c>
      <c r="D46">
        <v>43.557891964912336</v>
      </c>
    </row>
    <row r="47" spans="2:4" x14ac:dyDescent="0.35">
      <c r="B47" s="13" t="s">
        <v>230</v>
      </c>
      <c r="C47" s="17">
        <v>6.6239410309177418E-2</v>
      </c>
      <c r="D47">
        <v>11.953528907150005</v>
      </c>
    </row>
    <row r="48" spans="2:4" x14ac:dyDescent="0.35">
      <c r="B48" s="5" t="s">
        <v>203</v>
      </c>
      <c r="C48" s="17">
        <v>5.049980017488449E-3</v>
      </c>
      <c r="D48">
        <v>16.537471898855408</v>
      </c>
    </row>
    <row r="49" spans="2:4" x14ac:dyDescent="0.35">
      <c r="B49" s="13" t="s">
        <v>232</v>
      </c>
      <c r="C49" s="17">
        <v>3.177178344521981E-2</v>
      </c>
      <c r="D49">
        <v>0.52542497590184212</v>
      </c>
    </row>
    <row r="50" spans="2:4" x14ac:dyDescent="0.35">
      <c r="B50" s="13" t="s">
        <v>209</v>
      </c>
      <c r="C50" s="17">
        <v>8.2826896813031722E-2</v>
      </c>
      <c r="D50">
        <v>1.3697474785149086</v>
      </c>
    </row>
    <row r="51" spans="2:4" x14ac:dyDescent="0.35">
      <c r="B51" s="13" t="s">
        <v>206</v>
      </c>
      <c r="C51" s="17">
        <v>0.31547218126753401</v>
      </c>
      <c r="D51">
        <v>5.2171123325824631</v>
      </c>
    </row>
    <row r="52" spans="2:4" x14ac:dyDescent="0.35">
      <c r="B52" s="13" t="s">
        <v>212</v>
      </c>
      <c r="C52" s="17">
        <v>1.1799307999513037E-2</v>
      </c>
      <c r="D52">
        <v>0.19513072446788665</v>
      </c>
    </row>
    <row r="53" spans="2:4" x14ac:dyDescent="0.35">
      <c r="B53" s="13" t="s">
        <v>211</v>
      </c>
      <c r="C53" s="17">
        <v>1.1799307999029281E-2</v>
      </c>
      <c r="D53">
        <v>0.19513072445988658</v>
      </c>
    </row>
    <row r="54" spans="2:4" x14ac:dyDescent="0.35">
      <c r="B54" s="13" t="s">
        <v>204</v>
      </c>
      <c r="C54" s="17">
        <v>0.12277207601042436</v>
      </c>
      <c r="D54">
        <v>2.0303397569865331</v>
      </c>
    </row>
    <row r="55" spans="2:4" x14ac:dyDescent="0.35">
      <c r="B55" s="13" t="s">
        <v>202</v>
      </c>
      <c r="C55" s="17">
        <v>0.26381714359655406</v>
      </c>
      <c r="D55">
        <v>4.3628685986643143</v>
      </c>
    </row>
    <row r="56" spans="2:4" x14ac:dyDescent="0.35">
      <c r="B56" s="13" t="s">
        <v>231</v>
      </c>
      <c r="C56" s="17">
        <v>0.10386539413241025</v>
      </c>
      <c r="D56">
        <v>1.7176710367282759</v>
      </c>
    </row>
    <row r="57" spans="2:4" x14ac:dyDescent="0.35">
      <c r="B57" s="13" t="s">
        <v>244</v>
      </c>
      <c r="C57" s="17">
        <v>5.587590873628339E-2</v>
      </c>
      <c r="D57">
        <v>0.924046270549296</v>
      </c>
    </row>
    <row r="58" spans="2:4" x14ac:dyDescent="0.35">
      <c r="B58" s="5" t="s">
        <v>208</v>
      </c>
      <c r="C58" s="17">
        <v>5.6678810975854491E-2</v>
      </c>
      <c r="D58">
        <v>185.60949558764764</v>
      </c>
    </row>
    <row r="59" spans="2:4" x14ac:dyDescent="0.35">
      <c r="B59" s="13" t="s">
        <v>240</v>
      </c>
      <c r="C59" s="17">
        <v>0.31573958427638843</v>
      </c>
      <c r="D59">
        <v>58.604264974594017</v>
      </c>
    </row>
    <row r="60" spans="2:4" x14ac:dyDescent="0.35">
      <c r="B60" s="13" t="s">
        <v>241</v>
      </c>
      <c r="C60" s="17">
        <v>0.43047642817165116</v>
      </c>
      <c r="D60">
        <v>79.900512695312401</v>
      </c>
    </row>
    <row r="61" spans="2:4" x14ac:dyDescent="0.35">
      <c r="B61" s="13" t="s">
        <v>242</v>
      </c>
      <c r="C61" s="17">
        <v>0.24675698670259008</v>
      </c>
      <c r="D61">
        <v>45.800439834595622</v>
      </c>
    </row>
    <row r="62" spans="2:4" x14ac:dyDescent="0.35">
      <c r="B62" s="13" t="s">
        <v>207</v>
      </c>
      <c r="C62" s="17">
        <v>7.0270008493704197E-3</v>
      </c>
      <c r="D62">
        <v>1.3042780831456151</v>
      </c>
    </row>
    <row r="63" spans="2:4" x14ac:dyDescent="0.35">
      <c r="B63" s="5" t="s">
        <v>195</v>
      </c>
      <c r="C63" s="17">
        <v>0.15296756613025503</v>
      </c>
      <c r="D63">
        <v>500.9320467714474</v>
      </c>
    </row>
    <row r="64" spans="2:4" x14ac:dyDescent="0.35">
      <c r="B64" s="13" t="s">
        <v>221</v>
      </c>
      <c r="C64" s="17">
        <v>6.7136524757095686E-3</v>
      </c>
      <c r="D64">
        <v>3.3630836759693894</v>
      </c>
    </row>
    <row r="65" spans="2:4" x14ac:dyDescent="0.35">
      <c r="B65" s="13" t="s">
        <v>222</v>
      </c>
      <c r="C65" s="17">
        <v>7.087823234553728E-3</v>
      </c>
      <c r="D65">
        <v>3.5505178000392199</v>
      </c>
    </row>
    <row r="66" spans="2:4" x14ac:dyDescent="0.35">
      <c r="B66" s="13" t="s">
        <v>220</v>
      </c>
      <c r="C66" s="17">
        <v>1.9041491861392559E-3</v>
      </c>
      <c r="D66">
        <v>0.95384934917092323</v>
      </c>
    </row>
    <row r="67" spans="2:4" x14ac:dyDescent="0.35">
      <c r="B67" s="13" t="s">
        <v>237</v>
      </c>
      <c r="C67" s="17">
        <v>4.7667295036566302E-3</v>
      </c>
      <c r="D67">
        <v>2.3878075666725613</v>
      </c>
    </row>
    <row r="68" spans="2:4" x14ac:dyDescent="0.35">
      <c r="B68" s="13" t="s">
        <v>200</v>
      </c>
      <c r="C68" s="17">
        <v>1.1561424169074864E-2</v>
      </c>
      <c r="D68">
        <v>5.7914878726075525</v>
      </c>
    </row>
    <row r="69" spans="2:4" x14ac:dyDescent="0.35">
      <c r="B69" s="13" t="s">
        <v>214</v>
      </c>
      <c r="C69" s="17">
        <v>4.5083168360446056E-5</v>
      </c>
      <c r="D69">
        <v>2.2583603801740001E-2</v>
      </c>
    </row>
    <row r="70" spans="2:4" x14ac:dyDescent="0.35">
      <c r="B70" s="13" t="s">
        <v>236</v>
      </c>
      <c r="C70" s="17">
        <v>8.747472020130391E-2</v>
      </c>
      <c r="D70">
        <v>43.818890631198848</v>
      </c>
    </row>
    <row r="71" spans="2:4" x14ac:dyDescent="0.35">
      <c r="B71" s="13" t="s">
        <v>239</v>
      </c>
      <c r="C71" s="17">
        <v>1.7023914887214577E-2</v>
      </c>
      <c r="D71">
        <v>8.5278245285153123</v>
      </c>
    </row>
    <row r="72" spans="2:4" x14ac:dyDescent="0.35">
      <c r="B72" s="13" t="s">
        <v>235</v>
      </c>
      <c r="C72" s="17">
        <v>0.24895535326552615</v>
      </c>
      <c r="D72">
        <v>124.70971466600875</v>
      </c>
    </row>
    <row r="73" spans="2:4" x14ac:dyDescent="0.35">
      <c r="B73" s="13" t="s">
        <v>216</v>
      </c>
      <c r="C73" s="17">
        <v>7.0107273267653431E-4</v>
      </c>
      <c r="D73">
        <v>0.3511897989153081</v>
      </c>
    </row>
    <row r="74" spans="2:4" x14ac:dyDescent="0.35">
      <c r="B74" s="13" t="s">
        <v>247</v>
      </c>
      <c r="C74" s="17">
        <v>1.0350730179042992E-3</v>
      </c>
      <c r="D74">
        <v>0.51850124541669962</v>
      </c>
    </row>
    <row r="75" spans="2:4" x14ac:dyDescent="0.35">
      <c r="B75" s="13" t="s">
        <v>248</v>
      </c>
      <c r="C75" s="17">
        <v>1.0350730179182731E-3</v>
      </c>
      <c r="D75">
        <v>0.51850124542369957</v>
      </c>
    </row>
    <row r="76" spans="2:4" x14ac:dyDescent="0.35">
      <c r="B76" s="13" t="s">
        <v>210</v>
      </c>
      <c r="C76" s="17">
        <v>2.734397783777372E-3</v>
      </c>
      <c r="D76">
        <v>1.3697474785149086</v>
      </c>
    </row>
    <row r="77" spans="2:4" x14ac:dyDescent="0.35">
      <c r="B77" s="13" t="s">
        <v>197</v>
      </c>
      <c r="C77" s="17">
        <v>7.2799369137811704E-3</v>
      </c>
      <c r="D77">
        <v>3.6467536985874158</v>
      </c>
    </row>
    <row r="78" spans="2:4" x14ac:dyDescent="0.35">
      <c r="B78" s="13" t="s">
        <v>198</v>
      </c>
      <c r="C78" s="17">
        <v>7.7573120293793632E-3</v>
      </c>
      <c r="D78">
        <v>3.8858861923217747</v>
      </c>
    </row>
    <row r="79" spans="2:4" x14ac:dyDescent="0.35">
      <c r="B79" s="13" t="s">
        <v>199</v>
      </c>
      <c r="C79" s="17">
        <v>6.7236160108864809E-3</v>
      </c>
      <c r="D79">
        <v>3.3680747300386393</v>
      </c>
    </row>
    <row r="80" spans="2:4" x14ac:dyDescent="0.35">
      <c r="B80" s="13" t="s">
        <v>196</v>
      </c>
      <c r="C80" s="17">
        <v>9.0189126622442391E-3</v>
      </c>
      <c r="D80">
        <v>4.5178623795509303</v>
      </c>
    </row>
    <row r="81" spans="2:4" x14ac:dyDescent="0.35">
      <c r="B81" s="13" t="s">
        <v>194</v>
      </c>
      <c r="C81" s="17">
        <v>1.6008242810467359E-2</v>
      </c>
      <c r="D81">
        <v>8.0190418362617208</v>
      </c>
    </row>
    <row r="82" spans="2:4" x14ac:dyDescent="0.35">
      <c r="B82" s="13" t="s">
        <v>238</v>
      </c>
      <c r="C82" s="17">
        <v>1.3956277568403962E-2</v>
      </c>
      <c r="D82">
        <v>6.9911466876510362</v>
      </c>
    </row>
    <row r="83" spans="2:4" x14ac:dyDescent="0.35">
      <c r="B83" s="13" t="s">
        <v>279</v>
      </c>
      <c r="C83" s="17">
        <v>7.9646205941466125E-3</v>
      </c>
      <c r="D83">
        <v>3.9897336959838841</v>
      </c>
    </row>
    <row r="84" spans="2:4" x14ac:dyDescent="0.35">
      <c r="B84" s="13" t="s">
        <v>280</v>
      </c>
      <c r="C84" s="17">
        <v>3.6458507519828349E-3</v>
      </c>
      <c r="D84">
        <v>1.8263234794139822</v>
      </c>
    </row>
    <row r="85" spans="2:4" x14ac:dyDescent="0.35">
      <c r="B85" s="13" t="s">
        <v>281</v>
      </c>
      <c r="C85" s="17">
        <v>2.6508290820189708E-5</v>
      </c>
      <c r="D85">
        <v>1.32788523769704E-2</v>
      </c>
    </row>
    <row r="86" spans="2:4" x14ac:dyDescent="0.35">
      <c r="B86" s="13" t="s">
        <v>282</v>
      </c>
      <c r="C86" s="17">
        <v>3.5137111999403938E-6</v>
      </c>
      <c r="D86">
        <v>1.7601305431499E-3</v>
      </c>
    </row>
    <row r="87" spans="2:4" x14ac:dyDescent="0.35">
      <c r="B87" s="13" t="s">
        <v>283</v>
      </c>
      <c r="C87" s="17">
        <v>5.2750182671033492E-3</v>
      </c>
      <c r="D87">
        <v>2.6424256972968543</v>
      </c>
    </row>
    <row r="88" spans="2:4" x14ac:dyDescent="0.35">
      <c r="B88" s="13" t="s">
        <v>284</v>
      </c>
      <c r="C88" s="17">
        <v>2.162633634083254E-3</v>
      </c>
      <c r="D88">
        <v>1.0833324927380978</v>
      </c>
    </row>
    <row r="89" spans="2:4" x14ac:dyDescent="0.35">
      <c r="B89" s="13" t="s">
        <v>285</v>
      </c>
      <c r="C89" s="17">
        <v>1.270265856356117E-2</v>
      </c>
      <c r="D89">
        <v>6.3631687536835511</v>
      </c>
    </row>
    <row r="90" spans="2:4" x14ac:dyDescent="0.35">
      <c r="B90" s="13" t="s">
        <v>286</v>
      </c>
      <c r="C90" s="17">
        <v>1.2920766774623831E-2</v>
      </c>
      <c r="D90">
        <v>6.4724261462688286</v>
      </c>
    </row>
    <row r="91" spans="2:4" x14ac:dyDescent="0.35">
      <c r="B91" s="13" t="s">
        <v>287</v>
      </c>
      <c r="C91" s="17">
        <v>0.46248429104866234</v>
      </c>
      <c r="D91">
        <v>231.67320251464821</v>
      </c>
    </row>
    <row r="92" spans="2:4" x14ac:dyDescent="0.35">
      <c r="B92" s="13" t="s">
        <v>288</v>
      </c>
      <c r="C92" s="17">
        <v>3.0125815270250515E-3</v>
      </c>
      <c r="D92">
        <v>1.5090986303985114</v>
      </c>
    </row>
    <row r="93" spans="2:4" x14ac:dyDescent="0.35">
      <c r="B93" s="13" t="s">
        <v>289</v>
      </c>
      <c r="C93" s="17">
        <v>2.3749537339452936E-2</v>
      </c>
      <c r="D93">
        <v>11.896904349327075</v>
      </c>
    </row>
    <row r="94" spans="2:4" x14ac:dyDescent="0.35">
      <c r="B94" s="13" t="s">
        <v>290</v>
      </c>
      <c r="C94" s="17">
        <v>1.4269254858360281E-2</v>
      </c>
      <c r="D94">
        <v>7.147927042101835</v>
      </c>
    </row>
    <row r="95" spans="2:4" x14ac:dyDescent="0.35">
      <c r="B95" s="5" t="s">
        <v>117</v>
      </c>
      <c r="C95" s="17">
        <v>0.18682556695618949</v>
      </c>
      <c r="D95">
        <v>611.80886910960533</v>
      </c>
    </row>
    <row r="96" spans="2:4" x14ac:dyDescent="0.35">
      <c r="B96" s="13" t="s">
        <v>128</v>
      </c>
      <c r="C96" s="17">
        <v>4.4542232767930297E-2</v>
      </c>
      <c r="D96">
        <v>27.251333057364242</v>
      </c>
    </row>
    <row r="97" spans="2:4" x14ac:dyDescent="0.35">
      <c r="B97" s="13" t="s">
        <v>118</v>
      </c>
      <c r="C97" s="17">
        <v>0.11172848021813311</v>
      </c>
      <c r="D97">
        <v>68.356475129590933</v>
      </c>
    </row>
    <row r="98" spans="2:4" x14ac:dyDescent="0.35">
      <c r="B98" s="13" t="s">
        <v>129</v>
      </c>
      <c r="C98" s="17">
        <v>1.3438992855833271E-2</v>
      </c>
      <c r="D98">
        <v>8.2220950210994186</v>
      </c>
    </row>
    <row r="99" spans="2:4" x14ac:dyDescent="0.35">
      <c r="B99" s="13" t="s">
        <v>116</v>
      </c>
      <c r="C99" s="17">
        <v>4.6110737491328775E-2</v>
      </c>
      <c r="D99">
        <v>28.210958158379736</v>
      </c>
    </row>
    <row r="100" spans="2:4" x14ac:dyDescent="0.35">
      <c r="B100" s="13" t="s">
        <v>125</v>
      </c>
      <c r="C100" s="17">
        <v>0.10796729922130699</v>
      </c>
      <c r="D100">
        <v>66.0553512374062</v>
      </c>
    </row>
    <row r="101" spans="2:4" x14ac:dyDescent="0.35">
      <c r="B101" s="13" t="s">
        <v>121</v>
      </c>
      <c r="C101" s="17">
        <v>0.10796729922130699</v>
      </c>
      <c r="D101">
        <v>66.0553512374062</v>
      </c>
    </row>
    <row r="102" spans="2:4" x14ac:dyDescent="0.35">
      <c r="B102" s="13" t="s">
        <v>124</v>
      </c>
      <c r="C102" s="17">
        <v>0.10796729922130699</v>
      </c>
      <c r="D102">
        <v>66.0553512374062</v>
      </c>
    </row>
    <row r="103" spans="2:4" x14ac:dyDescent="0.35">
      <c r="B103" s="13" t="s">
        <v>120</v>
      </c>
      <c r="C103" s="17">
        <v>0.10796729922130699</v>
      </c>
      <c r="D103">
        <v>66.0553512374062</v>
      </c>
    </row>
    <row r="104" spans="2:4" x14ac:dyDescent="0.35">
      <c r="B104" s="13" t="s">
        <v>126</v>
      </c>
      <c r="C104" s="17">
        <v>6.698732762986323E-2</v>
      </c>
      <c r="D104">
        <v>40.98344116190124</v>
      </c>
    </row>
    <row r="105" spans="2:4" x14ac:dyDescent="0.35">
      <c r="B105" s="13" t="s">
        <v>122</v>
      </c>
      <c r="C105" s="17">
        <v>6.698732762986323E-2</v>
      </c>
      <c r="D105">
        <v>40.98344116190124</v>
      </c>
    </row>
    <row r="106" spans="2:4" x14ac:dyDescent="0.35">
      <c r="B106" s="13" t="s">
        <v>127</v>
      </c>
      <c r="C106" s="17">
        <v>4.097997159144378E-2</v>
      </c>
      <c r="D106">
        <v>25.071910075504974</v>
      </c>
    </row>
    <row r="107" spans="2:4" x14ac:dyDescent="0.35">
      <c r="B107" s="13" t="s">
        <v>123</v>
      </c>
      <c r="C107" s="17">
        <v>4.097997159144378E-2</v>
      </c>
      <c r="D107">
        <v>25.071910075504974</v>
      </c>
    </row>
    <row r="108" spans="2:4" x14ac:dyDescent="0.35">
      <c r="B108" s="13" t="s">
        <v>119</v>
      </c>
      <c r="C108" s="17">
        <v>0.13637576133893275</v>
      </c>
      <c r="D108">
        <v>83.435900318733886</v>
      </c>
    </row>
    <row r="109" spans="2:4" x14ac:dyDescent="0.35">
      <c r="B109" s="5" t="s">
        <v>170</v>
      </c>
      <c r="C109" s="17">
        <v>0.11176476556225858</v>
      </c>
      <c r="D109">
        <v>366.0027689945689</v>
      </c>
    </row>
    <row r="110" spans="2:4" x14ac:dyDescent="0.35">
      <c r="B110" s="13" t="s">
        <v>169</v>
      </c>
      <c r="C110" s="17">
        <v>0.30905323038611715</v>
      </c>
      <c r="D110">
        <v>113.11433808803532</v>
      </c>
    </row>
    <row r="111" spans="2:4" x14ac:dyDescent="0.35">
      <c r="B111" s="13" t="s">
        <v>180</v>
      </c>
      <c r="C111" s="17">
        <v>6.5486619790441014E-2</v>
      </c>
      <c r="D111">
        <v>23.968284175395947</v>
      </c>
    </row>
    <row r="112" spans="2:4" x14ac:dyDescent="0.35">
      <c r="B112" s="13" t="s">
        <v>183</v>
      </c>
      <c r="C112" s="17">
        <v>8.0822003062209422E-2</v>
      </c>
      <c r="D112">
        <v>29.581076916456173</v>
      </c>
    </row>
    <row r="113" spans="2:4" x14ac:dyDescent="0.35">
      <c r="B113" s="13" t="s">
        <v>171</v>
      </c>
      <c r="C113" s="17">
        <v>0.3475055004009005</v>
      </c>
      <c r="D113">
        <v>127.18797538757286</v>
      </c>
    </row>
    <row r="114" spans="2:4" x14ac:dyDescent="0.35">
      <c r="B114" s="13" t="s">
        <v>175</v>
      </c>
      <c r="C114" s="17">
        <v>0.19713264636033187</v>
      </c>
      <c r="D114">
        <v>72.151094427108589</v>
      </c>
    </row>
    <row r="115" spans="2:4" x14ac:dyDescent="0.35">
      <c r="B115" s="5" t="s">
        <v>178</v>
      </c>
      <c r="C115" s="17">
        <v>3.997407835763752E-2</v>
      </c>
      <c r="D115">
        <v>130.9055075926519</v>
      </c>
    </row>
    <row r="116" spans="2:4" x14ac:dyDescent="0.35">
      <c r="B116" s="13" t="s">
        <v>177</v>
      </c>
      <c r="C116" s="17">
        <v>1</v>
      </c>
      <c r="D116">
        <v>130.9055075926519</v>
      </c>
    </row>
    <row r="117" spans="2:4" x14ac:dyDescent="0.35">
      <c r="B117" s="5" t="s">
        <v>164</v>
      </c>
      <c r="C117" s="17">
        <v>0.13159272927581775</v>
      </c>
      <c r="D117">
        <v>430.9345888411728</v>
      </c>
    </row>
    <row r="118" spans="2:4" x14ac:dyDescent="0.35">
      <c r="B118" s="13" t="s">
        <v>190</v>
      </c>
      <c r="C118" s="17">
        <v>2.7180834326597403E-4</v>
      </c>
      <c r="D118">
        <v>0.11713161664892288</v>
      </c>
    </row>
    <row r="119" spans="2:4" x14ac:dyDescent="0.35">
      <c r="B119" s="13" t="s">
        <v>174</v>
      </c>
      <c r="C119" s="17">
        <v>5.2023061937061651E-3</v>
      </c>
      <c r="D119">
        <v>2.241853680610653</v>
      </c>
    </row>
    <row r="120" spans="2:4" x14ac:dyDescent="0.35">
      <c r="B120" s="13" t="s">
        <v>173</v>
      </c>
      <c r="C120" s="17">
        <v>0.25324782964546194</v>
      </c>
      <c r="D120">
        <v>109.13324934318651</v>
      </c>
    </row>
    <row r="121" spans="2:4" x14ac:dyDescent="0.35">
      <c r="B121" s="13" t="s">
        <v>172</v>
      </c>
      <c r="C121" s="17">
        <v>0.32915195185345753</v>
      </c>
      <c r="D121">
        <v>141.84296103823922</v>
      </c>
    </row>
    <row r="122" spans="2:4" x14ac:dyDescent="0.35">
      <c r="B122" s="13" t="s">
        <v>187</v>
      </c>
      <c r="C122" s="17">
        <v>2.9723693529408379E-3</v>
      </c>
      <c r="D122">
        <v>1.2808967649936629</v>
      </c>
    </row>
    <row r="123" spans="2:4" x14ac:dyDescent="0.35">
      <c r="B123" s="13" t="s">
        <v>176</v>
      </c>
      <c r="C123" s="17">
        <v>4.7499898882753522E-2</v>
      </c>
      <c r="D123">
        <v>20.469349395036673</v>
      </c>
    </row>
    <row r="124" spans="2:4" x14ac:dyDescent="0.35">
      <c r="B124" s="13" t="s">
        <v>163</v>
      </c>
      <c r="C124" s="17">
        <v>0.13316673428397452</v>
      </c>
      <c r="D124">
        <v>57.386151885986266</v>
      </c>
    </row>
    <row r="125" spans="2:4" x14ac:dyDescent="0.35">
      <c r="B125" s="13" t="s">
        <v>181</v>
      </c>
      <c r="C125" s="17">
        <v>9.176748908215418E-2</v>
      </c>
      <c r="D125">
        <v>39.545785176604923</v>
      </c>
    </row>
    <row r="126" spans="2:4" x14ac:dyDescent="0.35">
      <c r="B126" s="13" t="s">
        <v>165</v>
      </c>
      <c r="C126" s="17">
        <v>3.3459132236789701E-2</v>
      </c>
      <c r="D126">
        <v>14.4186973934434</v>
      </c>
    </row>
    <row r="127" spans="2:4" x14ac:dyDescent="0.35">
      <c r="B127" s="13" t="s">
        <v>191</v>
      </c>
      <c r="C127" s="17">
        <v>1.9166583197842294E-4</v>
      </c>
      <c r="D127">
        <v>8.2595436498522995E-2</v>
      </c>
    </row>
    <row r="128" spans="2:4" x14ac:dyDescent="0.35">
      <c r="B128" s="13" t="s">
        <v>168</v>
      </c>
      <c r="C128" s="17">
        <v>3.6402513887890027E-4</v>
      </c>
      <c r="D128">
        <v>0.15687102355062971</v>
      </c>
    </row>
    <row r="129" spans="2:4" x14ac:dyDescent="0.35">
      <c r="B129" s="13" t="s">
        <v>184</v>
      </c>
      <c r="C129" s="17">
        <v>1.0078322531751871E-4</v>
      </c>
      <c r="D129">
        <v>4.3430977764292202E-2</v>
      </c>
    </row>
    <row r="130" spans="2:4" x14ac:dyDescent="0.35">
      <c r="B130" s="13" t="s">
        <v>185</v>
      </c>
      <c r="C130" s="17">
        <v>0.10260400592932095</v>
      </c>
      <c r="D130">
        <v>44.215615108609178</v>
      </c>
    </row>
    <row r="131" spans="2:4" x14ac:dyDescent="0.35">
      <c r="B131" s="5" t="s">
        <v>189</v>
      </c>
      <c r="C131" s="17">
        <v>1.2452214917272128E-2</v>
      </c>
      <c r="D131">
        <v>40.77801368713375</v>
      </c>
    </row>
    <row r="132" spans="2:4" x14ac:dyDescent="0.35">
      <c r="B132" s="13" t="s">
        <v>188</v>
      </c>
      <c r="C132" s="17">
        <v>1</v>
      </c>
      <c r="D132">
        <v>40.77801368713375</v>
      </c>
    </row>
    <row r="133" spans="2:4" x14ac:dyDescent="0.35">
      <c r="B133" s="5" t="s">
        <v>167</v>
      </c>
      <c r="C133" s="17">
        <v>7.8831837720528181E-2</v>
      </c>
      <c r="D133">
        <v>258.15533854067303</v>
      </c>
    </row>
    <row r="134" spans="2:4" x14ac:dyDescent="0.35">
      <c r="B134" s="13" t="s">
        <v>182</v>
      </c>
      <c r="C134" s="17">
        <v>1.673239143027715E-2</v>
      </c>
      <c r="D134">
        <v>4.3195561742782536</v>
      </c>
    </row>
    <row r="135" spans="2:4" x14ac:dyDescent="0.35">
      <c r="B135" s="13" t="s">
        <v>179</v>
      </c>
      <c r="C135" s="17">
        <v>0.40508070647155603</v>
      </c>
      <c r="D135">
        <v>104.57374691545955</v>
      </c>
    </row>
    <row r="136" spans="2:4" x14ac:dyDescent="0.35">
      <c r="B136" s="13" t="s">
        <v>186</v>
      </c>
      <c r="C136" s="17">
        <v>0.3644622280713477</v>
      </c>
      <c r="D136">
        <v>94.087869873046756</v>
      </c>
    </row>
    <row r="137" spans="2:4" x14ac:dyDescent="0.35">
      <c r="B137" s="13" t="s">
        <v>166</v>
      </c>
      <c r="C137" s="17">
        <v>0.21372467402681902</v>
      </c>
      <c r="D137">
        <v>55.174165577888452</v>
      </c>
    </row>
    <row r="138" spans="2:4" x14ac:dyDescent="0.35">
      <c r="B138" s="5" t="s">
        <v>252</v>
      </c>
      <c r="C138" s="17">
        <v>4.0687122093287835E-2</v>
      </c>
      <c r="D138">
        <v>133.24055460276594</v>
      </c>
    </row>
    <row r="139" spans="2:4" x14ac:dyDescent="0.35">
      <c r="B139" s="13" t="s">
        <v>256</v>
      </c>
      <c r="C139" s="17">
        <v>2.0829056815088853E-2</v>
      </c>
      <c r="D139">
        <v>2.7752750818949603</v>
      </c>
    </row>
    <row r="140" spans="2:4" x14ac:dyDescent="0.35">
      <c r="B140" s="13" t="s">
        <v>253</v>
      </c>
      <c r="C140" s="17">
        <v>1.19023181698932E-2</v>
      </c>
      <c r="D140">
        <v>1.5858714740151481</v>
      </c>
    </row>
    <row r="141" spans="2:4" x14ac:dyDescent="0.35">
      <c r="B141" s="13" t="s">
        <v>255</v>
      </c>
      <c r="C141" s="17">
        <v>0.26167238278396432</v>
      </c>
      <c r="D141">
        <v>34.865373406362664</v>
      </c>
    </row>
    <row r="142" spans="2:4" x14ac:dyDescent="0.35">
      <c r="B142" s="13" t="s">
        <v>254</v>
      </c>
      <c r="C142" s="17">
        <v>2.1806031889862375E-2</v>
      </c>
      <c r="D142">
        <v>2.9054477826908629</v>
      </c>
    </row>
    <row r="143" spans="2:4" x14ac:dyDescent="0.35">
      <c r="B143" s="13" t="s">
        <v>251</v>
      </c>
      <c r="C143" s="17">
        <v>0.11102844456107347</v>
      </c>
      <c r="D143">
        <v>14.79349152999988</v>
      </c>
    </row>
    <row r="144" spans="2:4" x14ac:dyDescent="0.35">
      <c r="B144" s="13" t="s">
        <v>262</v>
      </c>
      <c r="C144" s="17">
        <v>1.6565777855965587E-2</v>
      </c>
      <c r="D144">
        <v>2.2072334289550737</v>
      </c>
    </row>
    <row r="145" spans="2:4" x14ac:dyDescent="0.35">
      <c r="B145" s="13" t="s">
        <v>261</v>
      </c>
      <c r="C145" s="17">
        <v>0.43485166603508041</v>
      </c>
      <c r="D145">
        <v>57.939877152450869</v>
      </c>
    </row>
    <row r="146" spans="2:4" x14ac:dyDescent="0.35">
      <c r="B146" s="13" t="s">
        <v>260</v>
      </c>
      <c r="C146" s="17">
        <v>0.12134432188907196</v>
      </c>
      <c r="D146">
        <v>16.167984746396499</v>
      </c>
    </row>
    <row r="147" spans="2:4" x14ac:dyDescent="0.35">
      <c r="B147" s="5" t="s">
        <v>258</v>
      </c>
      <c r="C147" s="17">
        <v>7.604718433898745E-3</v>
      </c>
      <c r="D147">
        <v>24.903626739864791</v>
      </c>
    </row>
    <row r="148" spans="2:4" x14ac:dyDescent="0.35">
      <c r="B148" s="13" t="s">
        <v>257</v>
      </c>
      <c r="C148" s="17">
        <v>1</v>
      </c>
      <c r="D148">
        <v>24.903626739864791</v>
      </c>
    </row>
    <row r="149" spans="2:4" x14ac:dyDescent="0.35">
      <c r="B149" s="5" t="s">
        <v>275</v>
      </c>
      <c r="C149" s="17">
        <v>6.412683934755308E-15</v>
      </c>
      <c r="D149">
        <v>2.0999999999999999E-11</v>
      </c>
    </row>
    <row r="150" spans="2:4" x14ac:dyDescent="0.35">
      <c r="B150" s="13" t="s">
        <v>264</v>
      </c>
      <c r="C150" s="17">
        <v>1</v>
      </c>
      <c r="D150">
        <v>2.0999999999999999E-11</v>
      </c>
    </row>
    <row r="151" spans="2:4" x14ac:dyDescent="0.35">
      <c r="B151" s="5" t="s">
        <v>265</v>
      </c>
      <c r="C151" s="17">
        <v>1</v>
      </c>
      <c r="D151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A1:AQ24"/>
  <sheetViews>
    <sheetView topLeftCell="Q13" zoomScale="76" workbookViewId="0">
      <selection activeCell="J30" sqref="J30"/>
    </sheetView>
  </sheetViews>
  <sheetFormatPr defaultRowHeight="14.5" x14ac:dyDescent="0.35"/>
  <cols>
    <col min="1" max="1" width="36" bestFit="1" customWidth="1"/>
  </cols>
  <sheetData>
    <row r="1" spans="1:43" x14ac:dyDescent="0.35">
      <c r="A1" s="24" t="s">
        <v>345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</row>
    <row r="2" spans="1:43" x14ac:dyDescent="0.35">
      <c r="A2" s="8" t="s">
        <v>64</v>
      </c>
      <c r="B2" s="7" t="s">
        <v>1</v>
      </c>
      <c r="C2" s="7" t="s">
        <v>332</v>
      </c>
      <c r="D2" s="7" t="s">
        <v>333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330</v>
      </c>
      <c r="M2" s="7" t="s">
        <v>331</v>
      </c>
      <c r="N2" s="7" t="s">
        <v>10</v>
      </c>
      <c r="O2" s="7" t="s">
        <v>334</v>
      </c>
      <c r="P2" s="7" t="s">
        <v>335</v>
      </c>
      <c r="Q2" s="7" t="s">
        <v>336</v>
      </c>
      <c r="R2" s="7" t="s">
        <v>337</v>
      </c>
      <c r="S2" s="7" t="s">
        <v>11</v>
      </c>
      <c r="T2" s="7" t="s">
        <v>12</v>
      </c>
      <c r="U2" s="7" t="s">
        <v>13</v>
      </c>
      <c r="V2" s="7" t="s">
        <v>14</v>
      </c>
      <c r="W2" s="7" t="s">
        <v>15</v>
      </c>
      <c r="X2" s="7" t="s">
        <v>16</v>
      </c>
      <c r="Y2" s="7" t="s">
        <v>17</v>
      </c>
      <c r="Z2" s="7" t="s">
        <v>338</v>
      </c>
      <c r="AA2" s="7" t="s">
        <v>339</v>
      </c>
      <c r="AB2" s="7" t="s">
        <v>340</v>
      </c>
      <c r="AC2" s="7" t="s">
        <v>18</v>
      </c>
      <c r="AD2" s="7" t="s">
        <v>19</v>
      </c>
      <c r="AE2" s="7" t="s">
        <v>20</v>
      </c>
      <c r="AF2" s="7" t="s">
        <v>21</v>
      </c>
      <c r="AG2" s="7" t="s">
        <v>22</v>
      </c>
      <c r="AH2" s="7" t="s">
        <v>23</v>
      </c>
      <c r="AI2" s="7" t="s">
        <v>24</v>
      </c>
      <c r="AJ2" s="7" t="s">
        <v>25</v>
      </c>
      <c r="AK2" s="7" t="s">
        <v>26</v>
      </c>
      <c r="AL2" s="7" t="s">
        <v>27</v>
      </c>
      <c r="AM2" s="7" t="s">
        <v>28</v>
      </c>
      <c r="AN2" s="7" t="s">
        <v>29</v>
      </c>
      <c r="AO2" s="7" t="s">
        <v>30</v>
      </c>
      <c r="AP2" s="7" t="s">
        <v>31</v>
      </c>
      <c r="AQ2" s="7" t="s">
        <v>0</v>
      </c>
    </row>
    <row r="3" spans="1:43" x14ac:dyDescent="0.35">
      <c r="A3" t="s">
        <v>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344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0.3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'F-gas substitution'!B32</f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69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0.3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76</v>
      </c>
      <c r="B16">
        <f>Croplands!B17</f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f>Croplands!B18</f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 x14ac:dyDescent="0.35">
      <c r="A18" t="s">
        <v>350</v>
      </c>
      <c r="B18">
        <f>Croplands!B17</f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f>Croplands!B18</f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 x14ac:dyDescent="0.35">
      <c r="A19" t="s">
        <v>349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 x14ac:dyDescent="0.35">
      <c r="A20" t="s">
        <v>351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</v>
      </c>
      <c r="AM20">
        <v>0</v>
      </c>
      <c r="AN20">
        <v>0</v>
      </c>
      <c r="AO20">
        <v>0</v>
      </c>
      <c r="AP20">
        <v>0</v>
      </c>
      <c r="AQ20">
        <v>0</v>
      </c>
    </row>
    <row r="22" spans="1:43" x14ac:dyDescent="0.35">
      <c r="A22" s="24" t="s">
        <v>346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</row>
    <row r="23" spans="1:43" x14ac:dyDescent="0.35">
      <c r="A23" t="s">
        <v>347</v>
      </c>
      <c r="B23" s="7" t="s">
        <v>1</v>
      </c>
      <c r="C23" s="7" t="s">
        <v>332</v>
      </c>
      <c r="D23" s="7" t="s">
        <v>333</v>
      </c>
      <c r="E23" s="7" t="s">
        <v>2</v>
      </c>
      <c r="F23" s="7" t="s">
        <v>3</v>
      </c>
      <c r="G23" s="7" t="s">
        <v>4</v>
      </c>
      <c r="H23" s="7" t="s">
        <v>5</v>
      </c>
      <c r="I23" s="7" t="s">
        <v>6</v>
      </c>
      <c r="J23" s="7" t="s">
        <v>7</v>
      </c>
      <c r="K23" s="7" t="s">
        <v>8</v>
      </c>
      <c r="L23" s="7" t="s">
        <v>330</v>
      </c>
      <c r="M23" s="7" t="s">
        <v>331</v>
      </c>
      <c r="N23" s="7" t="s">
        <v>10</v>
      </c>
      <c r="O23" s="7" t="s">
        <v>334</v>
      </c>
      <c r="P23" s="7" t="s">
        <v>335</v>
      </c>
      <c r="Q23" s="7" t="s">
        <v>336</v>
      </c>
      <c r="R23" s="7" t="s">
        <v>337</v>
      </c>
      <c r="S23" s="7" t="s">
        <v>11</v>
      </c>
      <c r="T23" s="7" t="s">
        <v>12</v>
      </c>
      <c r="U23" s="7" t="s">
        <v>13</v>
      </c>
      <c r="V23" s="7" t="s">
        <v>14</v>
      </c>
      <c r="W23" s="7" t="s">
        <v>15</v>
      </c>
      <c r="X23" s="7" t="s">
        <v>16</v>
      </c>
      <c r="Y23" s="7" t="s">
        <v>17</v>
      </c>
      <c r="Z23" s="7" t="s">
        <v>338</v>
      </c>
      <c r="AA23" s="7" t="s">
        <v>339</v>
      </c>
      <c r="AB23" s="7" t="s">
        <v>340</v>
      </c>
      <c r="AC23" s="7" t="s">
        <v>18</v>
      </c>
      <c r="AD23" s="7" t="s">
        <v>19</v>
      </c>
      <c r="AE23" s="7" t="s">
        <v>20</v>
      </c>
      <c r="AF23" s="7" t="s">
        <v>21</v>
      </c>
      <c r="AG23" s="7" t="s">
        <v>22</v>
      </c>
      <c r="AH23" s="7" t="s">
        <v>23</v>
      </c>
      <c r="AI23" s="7" t="s">
        <v>24</v>
      </c>
      <c r="AJ23" s="7" t="s">
        <v>25</v>
      </c>
      <c r="AK23" s="7" t="s">
        <v>26</v>
      </c>
      <c r="AL23" s="7" t="s">
        <v>27</v>
      </c>
      <c r="AM23" s="7" t="s">
        <v>28</v>
      </c>
      <c r="AN23" s="7" t="s">
        <v>29</v>
      </c>
      <c r="AO23" s="7" t="s">
        <v>30</v>
      </c>
      <c r="AP23" s="7" t="s">
        <v>31</v>
      </c>
      <c r="AQ23" s="7" t="s">
        <v>0</v>
      </c>
    </row>
    <row r="24" spans="1:43" x14ac:dyDescent="0.35">
      <c r="A24" t="s">
        <v>348</v>
      </c>
      <c r="B24" s="7" t="s">
        <v>1</v>
      </c>
      <c r="C24" s="7" t="s">
        <v>332</v>
      </c>
      <c r="D24" s="7" t="s">
        <v>333</v>
      </c>
      <c r="E24" s="7" t="s">
        <v>2</v>
      </c>
      <c r="F24" s="7" t="s">
        <v>3</v>
      </c>
      <c r="G24" s="7" t="s">
        <v>4</v>
      </c>
      <c r="H24" s="7" t="s">
        <v>5</v>
      </c>
      <c r="I24" s="7" t="s">
        <v>6</v>
      </c>
      <c r="J24" s="7" t="s">
        <v>7</v>
      </c>
      <c r="K24" s="7" t="s">
        <v>8</v>
      </c>
      <c r="L24" s="7" t="s">
        <v>330</v>
      </c>
      <c r="M24" s="7" t="s">
        <v>331</v>
      </c>
      <c r="N24" s="7" t="s">
        <v>10</v>
      </c>
      <c r="O24" s="7" t="s">
        <v>334</v>
      </c>
      <c r="P24" s="7" t="s">
        <v>335</v>
      </c>
      <c r="Q24" s="7" t="s">
        <v>336</v>
      </c>
      <c r="R24" s="7" t="s">
        <v>337</v>
      </c>
      <c r="S24" s="7" t="s">
        <v>11</v>
      </c>
      <c r="T24" s="7" t="s">
        <v>12</v>
      </c>
      <c r="U24" s="7" t="s">
        <v>13</v>
      </c>
      <c r="V24" s="7" t="s">
        <v>14</v>
      </c>
      <c r="W24" s="7" t="s">
        <v>15</v>
      </c>
      <c r="X24" s="7" t="s">
        <v>16</v>
      </c>
      <c r="Y24" s="7" t="s">
        <v>17</v>
      </c>
      <c r="Z24" s="7" t="s">
        <v>338</v>
      </c>
      <c r="AA24" s="7" t="s">
        <v>339</v>
      </c>
      <c r="AB24" s="7" t="s">
        <v>340</v>
      </c>
      <c r="AC24" s="7" t="s">
        <v>17</v>
      </c>
      <c r="AD24" s="7" t="s">
        <v>19</v>
      </c>
      <c r="AE24" s="7" t="s">
        <v>20</v>
      </c>
      <c r="AF24" s="7" t="s">
        <v>21</v>
      </c>
      <c r="AG24" s="7" t="s">
        <v>22</v>
      </c>
      <c r="AH24" s="7" t="s">
        <v>23</v>
      </c>
      <c r="AI24" s="7" t="s">
        <v>24</v>
      </c>
      <c r="AJ24" s="7" t="s">
        <v>25</v>
      </c>
      <c r="AK24" s="7" t="s">
        <v>26</v>
      </c>
      <c r="AL24" s="7" t="s">
        <v>27</v>
      </c>
      <c r="AM24" s="7" t="s">
        <v>28</v>
      </c>
      <c r="AN24" s="7" t="s">
        <v>29</v>
      </c>
      <c r="AO24" s="7" t="s">
        <v>30</v>
      </c>
      <c r="AP24" s="7" t="s">
        <v>31</v>
      </c>
      <c r="AQ24" s="7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Q19"/>
  <sheetViews>
    <sheetView zoomScale="82" workbookViewId="0">
      <selection activeCell="O14" sqref="O14"/>
    </sheetView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8" t="s">
        <v>64</v>
      </c>
      <c r="B1" s="7" t="s">
        <v>1</v>
      </c>
      <c r="C1" s="7" t="s">
        <v>332</v>
      </c>
      <c r="D1" s="7" t="s">
        <v>333</v>
      </c>
      <c r="E1" s="7" t="s">
        <v>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8</v>
      </c>
      <c r="L1" s="7" t="s">
        <v>330</v>
      </c>
      <c r="M1" s="7" t="s">
        <v>331</v>
      </c>
      <c r="N1" s="7" t="s">
        <v>10</v>
      </c>
      <c r="O1" s="7" t="s">
        <v>334</v>
      </c>
      <c r="P1" s="7" t="s">
        <v>335</v>
      </c>
      <c r="Q1" s="7" t="s">
        <v>336</v>
      </c>
      <c r="R1" s="7" t="s">
        <v>337</v>
      </c>
      <c r="S1" s="7" t="s">
        <v>11</v>
      </c>
      <c r="T1" s="7" t="s">
        <v>12</v>
      </c>
      <c r="U1" s="7" t="s">
        <v>13</v>
      </c>
      <c r="V1" s="7" t="s">
        <v>14</v>
      </c>
      <c r="W1" s="7" t="s">
        <v>15</v>
      </c>
      <c r="X1" s="7" t="s">
        <v>16</v>
      </c>
      <c r="Y1" s="7" t="s">
        <v>17</v>
      </c>
      <c r="Z1" s="7" t="s">
        <v>338</v>
      </c>
      <c r="AA1" s="7" t="s">
        <v>339</v>
      </c>
      <c r="AB1" s="7" t="s">
        <v>340</v>
      </c>
      <c r="AC1" s="7" t="s">
        <v>18</v>
      </c>
      <c r="AD1" s="7" t="s">
        <v>19</v>
      </c>
      <c r="AE1" s="7" t="s">
        <v>20</v>
      </c>
      <c r="AF1" s="7" t="s">
        <v>21</v>
      </c>
      <c r="AG1" s="7" t="s">
        <v>22</v>
      </c>
      <c r="AH1" s="7" t="s">
        <v>23</v>
      </c>
      <c r="AI1" s="7" t="s">
        <v>24</v>
      </c>
      <c r="AJ1" s="7" t="s">
        <v>25</v>
      </c>
      <c r="AK1" s="7" t="s">
        <v>26</v>
      </c>
      <c r="AL1" s="7" t="s">
        <v>27</v>
      </c>
      <c r="AM1" s="7" t="s">
        <v>28</v>
      </c>
      <c r="AN1" s="7" t="s">
        <v>29</v>
      </c>
      <c r="AO1" s="7" t="s">
        <v>30</v>
      </c>
      <c r="AP1" s="7" t="s">
        <v>31</v>
      </c>
      <c r="AQ1" s="7" t="s">
        <v>0</v>
      </c>
    </row>
    <row r="2" spans="1:43" x14ac:dyDescent="0.35">
      <c r="A2" t="s">
        <v>67</v>
      </c>
      <c r="B2">
        <f>SUMIFS('Pre ISIC Consolidation'!$B3:$AQ3,'Pre ISIC Consolidation'!$B$24:$AQ$24,SoPEASbRIC!B$1)</f>
        <v>0</v>
      </c>
      <c r="C2">
        <f>SUMIFS('Pre ISIC Consolidation'!$B3:$AQ3,'Pre ISIC Consolidation'!$B$24:$AQ$24,SoPEASbRIC!C$1)</f>
        <v>0</v>
      </c>
      <c r="D2">
        <f>SUMIFS('Pre ISIC Consolidation'!$B3:$AQ3,'Pre ISIC Consolidation'!$B$24:$AQ$24,SoPEASbRIC!D$1)</f>
        <v>0</v>
      </c>
      <c r="E2">
        <f>SUMIFS('Pre ISIC Consolidation'!$B3:$AQ3,'Pre ISIC Consolidation'!$B$24:$AQ$24,SoPEASbRIC!E$1)</f>
        <v>0</v>
      </c>
      <c r="F2">
        <f>SUMIFS('Pre ISIC Consolidation'!$B3:$AQ3,'Pre ISIC Consolidation'!$B$24:$AQ$24,SoPEASbRIC!F$1)</f>
        <v>0</v>
      </c>
      <c r="G2">
        <f>SUMIFS('Pre ISIC Consolidation'!$B3:$AQ3,'Pre ISIC Consolidation'!$B$24:$AQ$24,SoPEASbRIC!G$1)</f>
        <v>0</v>
      </c>
      <c r="H2">
        <f>SUMIFS('Pre ISIC Consolidation'!$B3:$AQ3,'Pre ISIC Consolidation'!$B$24:$AQ$24,SoPEASbRIC!H$1)</f>
        <v>0</v>
      </c>
      <c r="I2">
        <f>SUMIFS('Pre ISIC Consolidation'!$B3:$AQ3,'Pre ISIC Consolidation'!$B$24:$AQ$24,SoPEASbRIC!I$1)</f>
        <v>0</v>
      </c>
      <c r="J2">
        <f>SUMIFS('Pre ISIC Consolidation'!$B3:$AQ3,'Pre ISIC Consolidation'!$B$24:$AQ$24,SoPEASbRIC!J$1)</f>
        <v>0</v>
      </c>
      <c r="K2">
        <f>SUMIFS('Pre ISIC Consolidation'!$B3:$AQ3,'Pre ISIC Consolidation'!$B$24:$AQ$24,SoPEASbRIC!K$1)</f>
        <v>0</v>
      </c>
      <c r="L2">
        <f>SUMIFS('Pre ISIC Consolidation'!$B3:$AQ3,'Pre ISIC Consolidation'!$B$24:$AQ$24,SoPEASbRIC!L$1)</f>
        <v>0</v>
      </c>
      <c r="M2">
        <f>SUMIFS('Pre ISIC Consolidation'!$B3:$AQ3,'Pre ISIC Consolidation'!$B$24:$AQ$24,SoPEASbRIC!M$1)</f>
        <v>0</v>
      </c>
      <c r="N2">
        <f>SUMIFS('Pre ISIC Consolidation'!$B3:$AQ3,'Pre ISIC Consolidation'!$B$24:$AQ$24,SoPEASbRIC!N$1)</f>
        <v>0</v>
      </c>
      <c r="O2">
        <f>SUMIFS('Pre ISIC Consolidation'!$B3:$AQ3,'Pre ISIC Consolidation'!$B$24:$AQ$24,SoPEASbRIC!O$1)</f>
        <v>0</v>
      </c>
      <c r="P2">
        <f>SUMIFS('Pre ISIC Consolidation'!$B3:$AQ3,'Pre ISIC Consolidation'!$B$24:$AQ$24,SoPEASbRIC!P$1)</f>
        <v>0</v>
      </c>
      <c r="Q2">
        <f>SUMIFS('Pre ISIC Consolidation'!$B3:$AQ3,'Pre ISIC Consolidation'!$B$24:$AQ$24,SoPEASbRIC!Q$1)</f>
        <v>0</v>
      </c>
      <c r="R2">
        <f>SUMIFS('Pre ISIC Consolidation'!$B3:$AQ3,'Pre ISIC Consolidation'!$B$24:$AQ$24,SoPEASbRIC!R$1)</f>
        <v>0</v>
      </c>
      <c r="S2">
        <f>SUMIFS('Pre ISIC Consolidation'!$B3:$AQ3,'Pre ISIC Consolidation'!$B$24:$AQ$24,SoPEASbRIC!S$1)</f>
        <v>0</v>
      </c>
      <c r="T2">
        <f>SUMIFS('Pre ISIC Consolidation'!$B3:$AQ3,'Pre ISIC Consolidation'!$B$24:$AQ$24,SoPEASbRIC!T$1)</f>
        <v>0</v>
      </c>
      <c r="U2">
        <f>SUMIFS('Pre ISIC Consolidation'!$B3:$AQ3,'Pre ISIC Consolidation'!$B$24:$AQ$24,SoPEASbRIC!U$1)</f>
        <v>0</v>
      </c>
      <c r="V2">
        <f>SUMIFS('Pre ISIC Consolidation'!$B3:$AQ3,'Pre ISIC Consolidation'!$B$24:$AQ$24,SoPEASbRIC!V$1)</f>
        <v>0.5</v>
      </c>
      <c r="W2">
        <f>SUMIFS('Pre ISIC Consolidation'!$B3:$AQ3,'Pre ISIC Consolidation'!$B$24:$AQ$24,SoPEASbRIC!W$1)</f>
        <v>0</v>
      </c>
      <c r="X2">
        <f>SUMIFS('Pre ISIC Consolidation'!$B3:$AQ3,'Pre ISIC Consolidation'!$B$24:$AQ$24,SoPEASbRIC!X$1)</f>
        <v>0</v>
      </c>
      <c r="Y2">
        <f>SUMIFS('Pre ISIC Consolidation'!$B3:$AQ3,'Pre ISIC Consolidation'!$B$24:$AQ$24,SoPEASbRIC!Y$1)</f>
        <v>0.2</v>
      </c>
      <c r="Z2">
        <f>SUMIFS('Pre ISIC Consolidation'!$B3:$AQ3,'Pre ISIC Consolidation'!$B$24:$AQ$24,SoPEASbRIC!Z$1)</f>
        <v>0</v>
      </c>
      <c r="AA2">
        <f>SUMIFS('Pre ISIC Consolidation'!$B3:$AQ3,'Pre ISIC Consolidation'!$B$24:$AQ$24,SoPEASbRIC!AA$1)</f>
        <v>0</v>
      </c>
      <c r="AB2">
        <f>SUMIFS('Pre ISIC Consolidation'!$B3:$AQ3,'Pre ISIC Consolidation'!$B$24:$AQ$24,SoPEASbRIC!AB$1)</f>
        <v>0</v>
      </c>
      <c r="AC2">
        <f>SUMIFS('Pre ISIC Consolidation'!$B3:$AQ3,'Pre ISIC Consolidation'!$B$24:$AQ$24,SoPEASbRIC!AC$1)</f>
        <v>0</v>
      </c>
      <c r="AD2">
        <f>SUMIFS('Pre ISIC Consolidation'!$B3:$AQ3,'Pre ISIC Consolidation'!$B$24:$AQ$24,SoPEASbRIC!AD$1)</f>
        <v>0</v>
      </c>
      <c r="AE2">
        <f>SUMIFS('Pre ISIC Consolidation'!$B3:$AQ3,'Pre ISIC Consolidation'!$B$24:$AQ$24,SoPEASbRIC!AE$1)</f>
        <v>0</v>
      </c>
      <c r="AF2">
        <f>SUMIFS('Pre ISIC Consolidation'!$B3:$AQ3,'Pre ISIC Consolidation'!$B$24:$AQ$24,SoPEASbRIC!AF$1)</f>
        <v>0</v>
      </c>
      <c r="AG2">
        <f>SUMIFS('Pre ISIC Consolidation'!$B3:$AQ3,'Pre ISIC Consolidation'!$B$24:$AQ$24,SoPEASbRIC!AG$1)</f>
        <v>0</v>
      </c>
      <c r="AH2">
        <f>SUMIFS('Pre ISIC Consolidation'!$B3:$AQ3,'Pre ISIC Consolidation'!$B$24:$AQ$24,SoPEASbRIC!AH$1)</f>
        <v>0</v>
      </c>
      <c r="AI2">
        <f>SUMIFS('Pre ISIC Consolidation'!$B3:$AQ3,'Pre ISIC Consolidation'!$B$24:$AQ$24,SoPEASbRIC!AI$1)</f>
        <v>0</v>
      </c>
      <c r="AJ2">
        <f>SUMIFS('Pre ISIC Consolidation'!$B3:$AQ3,'Pre ISIC Consolidation'!$B$24:$AQ$24,SoPEASbRIC!AJ$1)</f>
        <v>0</v>
      </c>
      <c r="AK2">
        <f>SUMIFS('Pre ISIC Consolidation'!$B3:$AQ3,'Pre ISIC Consolidation'!$B$24:$AQ$24,SoPEASbRIC!AK$1)</f>
        <v>0</v>
      </c>
      <c r="AL2">
        <f>SUMIFS('Pre ISIC Consolidation'!$B3:$AQ3,'Pre ISIC Consolidation'!$B$24:$AQ$24,SoPEASbRIC!AL$1)</f>
        <v>0.3</v>
      </c>
      <c r="AM2">
        <f>SUMIFS('Pre ISIC Consolidation'!$B3:$AQ3,'Pre ISIC Consolidation'!$B$24:$AQ$24,SoPEASbRIC!AM$1)</f>
        <v>0</v>
      </c>
      <c r="AN2">
        <f>SUMIFS('Pre ISIC Consolidation'!$B3:$AQ3,'Pre ISIC Consolidation'!$B$24:$AQ$24,SoPEASbRIC!AN$1)</f>
        <v>0</v>
      </c>
      <c r="AO2">
        <f>SUMIFS('Pre ISIC Consolidation'!$B3:$AQ3,'Pre ISIC Consolidation'!$B$24:$AQ$24,SoPEASbRIC!AO$1)</f>
        <v>0</v>
      </c>
      <c r="AP2">
        <f>SUMIFS('Pre ISIC Consolidation'!$B3:$AQ3,'Pre ISIC Consolidation'!$B$24:$AQ$24,SoPEASbRIC!AP$1)</f>
        <v>0</v>
      </c>
      <c r="AQ2">
        <f>SUMIFS('Pre ISIC Consolidation'!$B3:$AQ3,'Pre ISIC Consolidation'!$B$24:$AQ$24,SoPEASbRIC!AQ$1)</f>
        <v>0</v>
      </c>
    </row>
    <row r="3" spans="1:43" x14ac:dyDescent="0.35">
      <c r="A3" t="s">
        <v>341</v>
      </c>
      <c r="B3">
        <f>SUMIFS('Pre ISIC Consolidation'!$B4:$AQ4,'Pre ISIC Consolidation'!$B$24:$AQ$24,SoPEASbRIC!B$1)</f>
        <v>0</v>
      </c>
      <c r="C3">
        <f>SUMIFS('Pre ISIC Consolidation'!$B4:$AQ4,'Pre ISIC Consolidation'!$B$24:$AQ$24,SoPEASbRIC!C$1)</f>
        <v>0</v>
      </c>
      <c r="D3">
        <f>SUMIFS('Pre ISIC Consolidation'!$B4:$AQ4,'Pre ISIC Consolidation'!$B$24:$AQ$24,SoPEASbRIC!D$1)</f>
        <v>0</v>
      </c>
      <c r="E3">
        <f>SUMIFS('Pre ISIC Consolidation'!$B4:$AQ4,'Pre ISIC Consolidation'!$B$24:$AQ$24,SoPEASbRIC!E$1)</f>
        <v>0</v>
      </c>
      <c r="F3">
        <f>SUMIFS('Pre ISIC Consolidation'!$B4:$AQ4,'Pre ISIC Consolidation'!$B$24:$AQ$24,SoPEASbRIC!F$1)</f>
        <v>0</v>
      </c>
      <c r="G3">
        <f>SUMIFS('Pre ISIC Consolidation'!$B4:$AQ4,'Pre ISIC Consolidation'!$B$24:$AQ$24,SoPEASbRIC!G$1)</f>
        <v>0</v>
      </c>
      <c r="H3">
        <f>SUMIFS('Pre ISIC Consolidation'!$B4:$AQ4,'Pre ISIC Consolidation'!$B$24:$AQ$24,SoPEASbRIC!H$1)</f>
        <v>0</v>
      </c>
      <c r="I3">
        <f>SUMIFS('Pre ISIC Consolidation'!$B4:$AQ4,'Pre ISIC Consolidation'!$B$24:$AQ$24,SoPEASbRIC!I$1)</f>
        <v>0</v>
      </c>
      <c r="J3">
        <f>SUMIFS('Pre ISIC Consolidation'!$B4:$AQ4,'Pre ISIC Consolidation'!$B$24:$AQ$24,SoPEASbRIC!J$1)</f>
        <v>0</v>
      </c>
      <c r="K3">
        <f>SUMIFS('Pre ISIC Consolidation'!$B4:$AQ4,'Pre ISIC Consolidation'!$B$24:$AQ$24,SoPEASbRIC!K$1)</f>
        <v>0</v>
      </c>
      <c r="L3">
        <f>SUMIFS('Pre ISIC Consolidation'!$B4:$AQ4,'Pre ISIC Consolidation'!$B$24:$AQ$24,SoPEASbRIC!L$1)</f>
        <v>0</v>
      </c>
      <c r="M3">
        <f>SUMIFS('Pre ISIC Consolidation'!$B4:$AQ4,'Pre ISIC Consolidation'!$B$24:$AQ$24,SoPEASbRIC!M$1)</f>
        <v>0</v>
      </c>
      <c r="N3">
        <f>SUMIFS('Pre ISIC Consolidation'!$B4:$AQ4,'Pre ISIC Consolidation'!$B$24:$AQ$24,SoPEASbRIC!N$1)</f>
        <v>0</v>
      </c>
      <c r="O3">
        <f>SUMIFS('Pre ISIC Consolidation'!$B4:$AQ4,'Pre ISIC Consolidation'!$B$24:$AQ$24,SoPEASbRIC!O$1)</f>
        <v>0</v>
      </c>
      <c r="P3">
        <f>SUMIFS('Pre ISIC Consolidation'!$B4:$AQ4,'Pre ISIC Consolidation'!$B$24:$AQ$24,SoPEASbRIC!P$1)</f>
        <v>0</v>
      </c>
      <c r="Q3">
        <f>SUMIFS('Pre ISIC Consolidation'!$B4:$AQ4,'Pre ISIC Consolidation'!$B$24:$AQ$24,SoPEASbRIC!Q$1)</f>
        <v>0</v>
      </c>
      <c r="R3">
        <f>SUMIFS('Pre ISIC Consolidation'!$B4:$AQ4,'Pre ISIC Consolidation'!$B$24:$AQ$24,SoPEASbRIC!R$1)</f>
        <v>0</v>
      </c>
      <c r="S3">
        <f>SUMIFS('Pre ISIC Consolidation'!$B4:$AQ4,'Pre ISIC Consolidation'!$B$24:$AQ$24,SoPEASbRIC!S$1)</f>
        <v>0</v>
      </c>
      <c r="T3">
        <f>SUMIFS('Pre ISIC Consolidation'!$B4:$AQ4,'Pre ISIC Consolidation'!$B$24:$AQ$24,SoPEASbRIC!T$1)</f>
        <v>0</v>
      </c>
      <c r="U3">
        <f>SUMIFS('Pre ISIC Consolidation'!$B4:$AQ4,'Pre ISIC Consolidation'!$B$24:$AQ$24,SoPEASbRIC!U$1)</f>
        <v>0</v>
      </c>
      <c r="V3">
        <f>SUMIFS('Pre ISIC Consolidation'!$B4:$AQ4,'Pre ISIC Consolidation'!$B$24:$AQ$24,SoPEASbRIC!V$1)</f>
        <v>0.5</v>
      </c>
      <c r="W3">
        <f>SUMIFS('Pre ISIC Consolidation'!$B4:$AQ4,'Pre ISIC Consolidation'!$B$24:$AQ$24,SoPEASbRIC!W$1)</f>
        <v>0</v>
      </c>
      <c r="X3">
        <f>SUMIFS('Pre ISIC Consolidation'!$B4:$AQ4,'Pre ISIC Consolidation'!$B$24:$AQ$24,SoPEASbRIC!X$1)</f>
        <v>0</v>
      </c>
      <c r="Y3">
        <f>SUMIFS('Pre ISIC Consolidation'!$B4:$AQ4,'Pre ISIC Consolidation'!$B$24:$AQ$24,SoPEASbRIC!Y$1)</f>
        <v>0.2</v>
      </c>
      <c r="Z3">
        <f>SUMIFS('Pre ISIC Consolidation'!$B4:$AQ4,'Pre ISIC Consolidation'!$B$24:$AQ$24,SoPEASbRIC!Z$1)</f>
        <v>0</v>
      </c>
      <c r="AA3">
        <f>SUMIFS('Pre ISIC Consolidation'!$B4:$AQ4,'Pre ISIC Consolidation'!$B$24:$AQ$24,SoPEASbRIC!AA$1)</f>
        <v>0</v>
      </c>
      <c r="AB3">
        <f>SUMIFS('Pre ISIC Consolidation'!$B4:$AQ4,'Pre ISIC Consolidation'!$B$24:$AQ$24,SoPEASbRIC!AB$1)</f>
        <v>0</v>
      </c>
      <c r="AC3">
        <f>SUMIFS('Pre ISIC Consolidation'!$B4:$AQ4,'Pre ISIC Consolidation'!$B$24:$AQ$24,SoPEASbRIC!AC$1)</f>
        <v>0</v>
      </c>
      <c r="AD3">
        <f>SUMIFS('Pre ISIC Consolidation'!$B4:$AQ4,'Pre ISIC Consolidation'!$B$24:$AQ$24,SoPEASbRIC!AD$1)</f>
        <v>0</v>
      </c>
      <c r="AE3">
        <f>SUMIFS('Pre ISIC Consolidation'!$B4:$AQ4,'Pre ISIC Consolidation'!$B$24:$AQ$24,SoPEASbRIC!AE$1)</f>
        <v>0</v>
      </c>
      <c r="AF3">
        <f>SUMIFS('Pre ISIC Consolidation'!$B4:$AQ4,'Pre ISIC Consolidation'!$B$24:$AQ$24,SoPEASbRIC!AF$1)</f>
        <v>0</v>
      </c>
      <c r="AG3">
        <f>SUMIFS('Pre ISIC Consolidation'!$B4:$AQ4,'Pre ISIC Consolidation'!$B$24:$AQ$24,SoPEASbRIC!AG$1)</f>
        <v>0</v>
      </c>
      <c r="AH3">
        <f>SUMIFS('Pre ISIC Consolidation'!$B4:$AQ4,'Pre ISIC Consolidation'!$B$24:$AQ$24,SoPEASbRIC!AH$1)</f>
        <v>0</v>
      </c>
      <c r="AI3">
        <f>SUMIFS('Pre ISIC Consolidation'!$B4:$AQ4,'Pre ISIC Consolidation'!$B$24:$AQ$24,SoPEASbRIC!AI$1)</f>
        <v>0</v>
      </c>
      <c r="AJ3">
        <f>SUMIFS('Pre ISIC Consolidation'!$B4:$AQ4,'Pre ISIC Consolidation'!$B$24:$AQ$24,SoPEASbRIC!AJ$1)</f>
        <v>0</v>
      </c>
      <c r="AK3">
        <f>SUMIFS('Pre ISIC Consolidation'!$B4:$AQ4,'Pre ISIC Consolidation'!$B$24:$AQ$24,SoPEASbRIC!AK$1)</f>
        <v>0</v>
      </c>
      <c r="AL3">
        <f>SUMIFS('Pre ISIC Consolidation'!$B4:$AQ4,'Pre ISIC Consolidation'!$B$24:$AQ$24,SoPEASbRIC!AL$1)</f>
        <v>0.3</v>
      </c>
      <c r="AM3">
        <f>SUMIFS('Pre ISIC Consolidation'!$B4:$AQ4,'Pre ISIC Consolidation'!$B$24:$AQ$24,SoPEASbRIC!AM$1)</f>
        <v>0</v>
      </c>
      <c r="AN3">
        <f>SUMIFS('Pre ISIC Consolidation'!$B4:$AQ4,'Pre ISIC Consolidation'!$B$24:$AQ$24,SoPEASbRIC!AN$1)</f>
        <v>0</v>
      </c>
      <c r="AO3">
        <f>SUMIFS('Pre ISIC Consolidation'!$B4:$AQ4,'Pre ISIC Consolidation'!$B$24:$AQ$24,SoPEASbRIC!AO$1)</f>
        <v>0</v>
      </c>
      <c r="AP3">
        <f>SUMIFS('Pre ISIC Consolidation'!$B4:$AQ4,'Pre ISIC Consolidation'!$B$24:$AQ$24,SoPEASbRIC!AP$1)</f>
        <v>0</v>
      </c>
      <c r="AQ3">
        <f>SUMIFS('Pre ISIC Consolidation'!$B4:$AQ4,'Pre ISIC Consolidation'!$B$24:$AQ$24,SoPEASbRIC!AQ$1)</f>
        <v>0</v>
      </c>
    </row>
    <row r="4" spans="1:43" x14ac:dyDescent="0.35">
      <c r="A4" t="s">
        <v>343</v>
      </c>
      <c r="B4">
        <f>SUMIFS('Pre ISIC Consolidation'!$B5:$AQ5,'Pre ISIC Consolidation'!$B$24:$AQ$24,SoPEASbRIC!B$1)</f>
        <v>0</v>
      </c>
      <c r="C4">
        <f>SUMIFS('Pre ISIC Consolidation'!$B5:$AQ5,'Pre ISIC Consolidation'!$B$24:$AQ$24,SoPEASbRIC!C$1)</f>
        <v>0</v>
      </c>
      <c r="D4">
        <f>SUMIFS('Pre ISIC Consolidation'!$B5:$AQ5,'Pre ISIC Consolidation'!$B$24:$AQ$24,SoPEASbRIC!D$1)</f>
        <v>0</v>
      </c>
      <c r="E4">
        <f>SUMIFS('Pre ISIC Consolidation'!$B5:$AQ5,'Pre ISIC Consolidation'!$B$24:$AQ$24,SoPEASbRIC!E$1)</f>
        <v>0</v>
      </c>
      <c r="F4">
        <f>SUMIFS('Pre ISIC Consolidation'!$B5:$AQ5,'Pre ISIC Consolidation'!$B$24:$AQ$24,SoPEASbRIC!F$1)</f>
        <v>0</v>
      </c>
      <c r="G4">
        <f>SUMIFS('Pre ISIC Consolidation'!$B5:$AQ5,'Pre ISIC Consolidation'!$B$24:$AQ$24,SoPEASbRIC!G$1)</f>
        <v>0</v>
      </c>
      <c r="H4">
        <f>SUMIFS('Pre ISIC Consolidation'!$B5:$AQ5,'Pre ISIC Consolidation'!$B$24:$AQ$24,SoPEASbRIC!H$1)</f>
        <v>0</v>
      </c>
      <c r="I4">
        <f>SUMIFS('Pre ISIC Consolidation'!$B5:$AQ5,'Pre ISIC Consolidation'!$B$24:$AQ$24,SoPEASbRIC!I$1)</f>
        <v>0</v>
      </c>
      <c r="J4">
        <f>SUMIFS('Pre ISIC Consolidation'!$B5:$AQ5,'Pre ISIC Consolidation'!$B$24:$AQ$24,SoPEASbRIC!J$1)</f>
        <v>0</v>
      </c>
      <c r="K4">
        <f>SUMIFS('Pre ISIC Consolidation'!$B5:$AQ5,'Pre ISIC Consolidation'!$B$24:$AQ$24,SoPEASbRIC!K$1)</f>
        <v>0</v>
      </c>
      <c r="L4">
        <f>SUMIFS('Pre ISIC Consolidation'!$B5:$AQ5,'Pre ISIC Consolidation'!$B$24:$AQ$24,SoPEASbRIC!L$1)</f>
        <v>0</v>
      </c>
      <c r="M4">
        <f>SUMIFS('Pre ISIC Consolidation'!$B5:$AQ5,'Pre ISIC Consolidation'!$B$24:$AQ$24,SoPEASbRIC!M$1)</f>
        <v>0</v>
      </c>
      <c r="N4">
        <f>SUMIFS('Pre ISIC Consolidation'!$B5:$AQ5,'Pre ISIC Consolidation'!$B$24:$AQ$24,SoPEASbRIC!N$1)</f>
        <v>0</v>
      </c>
      <c r="O4">
        <f>SUMIFS('Pre ISIC Consolidation'!$B5:$AQ5,'Pre ISIC Consolidation'!$B$24:$AQ$24,SoPEASbRIC!O$1)</f>
        <v>0</v>
      </c>
      <c r="P4">
        <f>SUMIFS('Pre ISIC Consolidation'!$B5:$AQ5,'Pre ISIC Consolidation'!$B$24:$AQ$24,SoPEASbRIC!P$1)</f>
        <v>0</v>
      </c>
      <c r="Q4">
        <f>SUMIFS('Pre ISIC Consolidation'!$B5:$AQ5,'Pre ISIC Consolidation'!$B$24:$AQ$24,SoPEASbRIC!Q$1)</f>
        <v>0</v>
      </c>
      <c r="R4">
        <f>SUMIFS('Pre ISIC Consolidation'!$B5:$AQ5,'Pre ISIC Consolidation'!$B$24:$AQ$24,SoPEASbRIC!R$1)</f>
        <v>0</v>
      </c>
      <c r="S4">
        <f>SUMIFS('Pre ISIC Consolidation'!$B5:$AQ5,'Pre ISIC Consolidation'!$B$24:$AQ$24,SoPEASbRIC!S$1)</f>
        <v>0</v>
      </c>
      <c r="T4">
        <f>SUMIFS('Pre ISIC Consolidation'!$B5:$AQ5,'Pre ISIC Consolidation'!$B$24:$AQ$24,SoPEASbRIC!T$1)</f>
        <v>0</v>
      </c>
      <c r="U4">
        <f>SUMIFS('Pre ISIC Consolidation'!$B5:$AQ5,'Pre ISIC Consolidation'!$B$24:$AQ$24,SoPEASbRIC!U$1)</f>
        <v>0</v>
      </c>
      <c r="V4">
        <f>SUMIFS('Pre ISIC Consolidation'!$B5:$AQ5,'Pre ISIC Consolidation'!$B$24:$AQ$24,SoPEASbRIC!V$1)</f>
        <v>0.5</v>
      </c>
      <c r="W4">
        <f>SUMIFS('Pre ISIC Consolidation'!$B5:$AQ5,'Pre ISIC Consolidation'!$B$24:$AQ$24,SoPEASbRIC!W$1)</f>
        <v>0</v>
      </c>
      <c r="X4">
        <f>SUMIFS('Pre ISIC Consolidation'!$B5:$AQ5,'Pre ISIC Consolidation'!$B$24:$AQ$24,SoPEASbRIC!X$1)</f>
        <v>0</v>
      </c>
      <c r="Y4">
        <f>SUMIFS('Pre ISIC Consolidation'!$B5:$AQ5,'Pre ISIC Consolidation'!$B$24:$AQ$24,SoPEASbRIC!Y$1)</f>
        <v>0.2</v>
      </c>
      <c r="Z4">
        <f>SUMIFS('Pre ISIC Consolidation'!$B5:$AQ5,'Pre ISIC Consolidation'!$B$24:$AQ$24,SoPEASbRIC!Z$1)</f>
        <v>0</v>
      </c>
      <c r="AA4">
        <f>SUMIFS('Pre ISIC Consolidation'!$B5:$AQ5,'Pre ISIC Consolidation'!$B$24:$AQ$24,SoPEASbRIC!AA$1)</f>
        <v>0</v>
      </c>
      <c r="AB4">
        <f>SUMIFS('Pre ISIC Consolidation'!$B5:$AQ5,'Pre ISIC Consolidation'!$B$24:$AQ$24,SoPEASbRIC!AB$1)</f>
        <v>0</v>
      </c>
      <c r="AC4">
        <f>SUMIFS('Pre ISIC Consolidation'!$B5:$AQ5,'Pre ISIC Consolidation'!$B$24:$AQ$24,SoPEASbRIC!AC$1)</f>
        <v>0</v>
      </c>
      <c r="AD4">
        <f>SUMIFS('Pre ISIC Consolidation'!$B5:$AQ5,'Pre ISIC Consolidation'!$B$24:$AQ$24,SoPEASbRIC!AD$1)</f>
        <v>0</v>
      </c>
      <c r="AE4">
        <f>SUMIFS('Pre ISIC Consolidation'!$B5:$AQ5,'Pre ISIC Consolidation'!$B$24:$AQ$24,SoPEASbRIC!AE$1)</f>
        <v>0</v>
      </c>
      <c r="AF4">
        <f>SUMIFS('Pre ISIC Consolidation'!$B5:$AQ5,'Pre ISIC Consolidation'!$B$24:$AQ$24,SoPEASbRIC!AF$1)</f>
        <v>0</v>
      </c>
      <c r="AG4">
        <f>SUMIFS('Pre ISIC Consolidation'!$B5:$AQ5,'Pre ISIC Consolidation'!$B$24:$AQ$24,SoPEASbRIC!AG$1)</f>
        <v>0</v>
      </c>
      <c r="AH4">
        <f>SUMIFS('Pre ISIC Consolidation'!$B5:$AQ5,'Pre ISIC Consolidation'!$B$24:$AQ$24,SoPEASbRIC!AH$1)</f>
        <v>0</v>
      </c>
      <c r="AI4">
        <f>SUMIFS('Pre ISIC Consolidation'!$B5:$AQ5,'Pre ISIC Consolidation'!$B$24:$AQ$24,SoPEASbRIC!AI$1)</f>
        <v>0</v>
      </c>
      <c r="AJ4">
        <f>SUMIFS('Pre ISIC Consolidation'!$B5:$AQ5,'Pre ISIC Consolidation'!$B$24:$AQ$24,SoPEASbRIC!AJ$1)</f>
        <v>0</v>
      </c>
      <c r="AK4">
        <f>SUMIFS('Pre ISIC Consolidation'!$B5:$AQ5,'Pre ISIC Consolidation'!$B$24:$AQ$24,SoPEASbRIC!AK$1)</f>
        <v>0</v>
      </c>
      <c r="AL4">
        <f>SUMIFS('Pre ISIC Consolidation'!$B5:$AQ5,'Pre ISIC Consolidation'!$B$24:$AQ$24,SoPEASbRIC!AL$1)</f>
        <v>0.3</v>
      </c>
      <c r="AM4">
        <f>SUMIFS('Pre ISIC Consolidation'!$B5:$AQ5,'Pre ISIC Consolidation'!$B$24:$AQ$24,SoPEASbRIC!AM$1)</f>
        <v>0</v>
      </c>
      <c r="AN4">
        <f>SUMIFS('Pre ISIC Consolidation'!$B5:$AQ5,'Pre ISIC Consolidation'!$B$24:$AQ$24,SoPEASbRIC!AN$1)</f>
        <v>0</v>
      </c>
      <c r="AO4">
        <f>SUMIFS('Pre ISIC Consolidation'!$B5:$AQ5,'Pre ISIC Consolidation'!$B$24:$AQ$24,SoPEASbRIC!AO$1)</f>
        <v>0</v>
      </c>
      <c r="AP4">
        <f>SUMIFS('Pre ISIC Consolidation'!$B5:$AQ5,'Pre ISIC Consolidation'!$B$24:$AQ$24,SoPEASbRIC!AP$1)</f>
        <v>0</v>
      </c>
      <c r="AQ4">
        <f>SUMIFS('Pre ISIC Consolidation'!$B5:$AQ5,'Pre ISIC Consolidation'!$B$24:$AQ$24,SoPEASbRIC!AQ$1)</f>
        <v>0</v>
      </c>
    </row>
    <row r="5" spans="1:43" x14ac:dyDescent="0.35">
      <c r="A5" t="s">
        <v>342</v>
      </c>
      <c r="B5">
        <f>SUMIFS('Pre ISIC Consolidation'!$B6:$AQ6,'Pre ISIC Consolidation'!$B$24:$AQ$24,SoPEASbRIC!B$1)</f>
        <v>0</v>
      </c>
      <c r="C5">
        <f>SUMIFS('Pre ISIC Consolidation'!$B6:$AQ6,'Pre ISIC Consolidation'!$B$24:$AQ$24,SoPEASbRIC!C$1)</f>
        <v>0</v>
      </c>
      <c r="D5">
        <f>SUMIFS('Pre ISIC Consolidation'!$B6:$AQ6,'Pre ISIC Consolidation'!$B$24:$AQ$24,SoPEASbRIC!D$1)</f>
        <v>0</v>
      </c>
      <c r="E5">
        <f>SUMIFS('Pre ISIC Consolidation'!$B6:$AQ6,'Pre ISIC Consolidation'!$B$24:$AQ$24,SoPEASbRIC!E$1)</f>
        <v>0</v>
      </c>
      <c r="F5">
        <f>SUMIFS('Pre ISIC Consolidation'!$B6:$AQ6,'Pre ISIC Consolidation'!$B$24:$AQ$24,SoPEASbRIC!F$1)</f>
        <v>0</v>
      </c>
      <c r="G5">
        <f>SUMIFS('Pre ISIC Consolidation'!$B6:$AQ6,'Pre ISIC Consolidation'!$B$24:$AQ$24,SoPEASbRIC!G$1)</f>
        <v>0</v>
      </c>
      <c r="H5">
        <f>SUMIFS('Pre ISIC Consolidation'!$B6:$AQ6,'Pre ISIC Consolidation'!$B$24:$AQ$24,SoPEASbRIC!H$1)</f>
        <v>0</v>
      </c>
      <c r="I5">
        <f>SUMIFS('Pre ISIC Consolidation'!$B6:$AQ6,'Pre ISIC Consolidation'!$B$24:$AQ$24,SoPEASbRIC!I$1)</f>
        <v>0</v>
      </c>
      <c r="J5">
        <f>SUMIFS('Pre ISIC Consolidation'!$B6:$AQ6,'Pre ISIC Consolidation'!$B$24:$AQ$24,SoPEASbRIC!J$1)</f>
        <v>0</v>
      </c>
      <c r="K5">
        <f>SUMIFS('Pre ISIC Consolidation'!$B6:$AQ6,'Pre ISIC Consolidation'!$B$24:$AQ$24,SoPEASbRIC!K$1)</f>
        <v>0</v>
      </c>
      <c r="L5">
        <f>SUMIFS('Pre ISIC Consolidation'!$B6:$AQ6,'Pre ISIC Consolidation'!$B$24:$AQ$24,SoPEASbRIC!L$1)</f>
        <v>0</v>
      </c>
      <c r="M5">
        <f>SUMIFS('Pre ISIC Consolidation'!$B6:$AQ6,'Pre ISIC Consolidation'!$B$24:$AQ$24,SoPEASbRIC!M$1)</f>
        <v>0</v>
      </c>
      <c r="N5">
        <f>SUMIFS('Pre ISIC Consolidation'!$B6:$AQ6,'Pre ISIC Consolidation'!$B$24:$AQ$24,SoPEASbRIC!N$1)</f>
        <v>0</v>
      </c>
      <c r="O5">
        <f>SUMIFS('Pre ISIC Consolidation'!$B6:$AQ6,'Pre ISIC Consolidation'!$B$24:$AQ$24,SoPEASbRIC!O$1)</f>
        <v>0</v>
      </c>
      <c r="P5">
        <f>SUMIFS('Pre ISIC Consolidation'!$B6:$AQ6,'Pre ISIC Consolidation'!$B$24:$AQ$24,SoPEASbRIC!P$1)</f>
        <v>0</v>
      </c>
      <c r="Q5">
        <f>SUMIFS('Pre ISIC Consolidation'!$B6:$AQ6,'Pre ISIC Consolidation'!$B$24:$AQ$24,SoPEASbRIC!Q$1)</f>
        <v>0</v>
      </c>
      <c r="R5">
        <f>SUMIFS('Pre ISIC Consolidation'!$B6:$AQ6,'Pre ISIC Consolidation'!$B$24:$AQ$24,SoPEASbRIC!R$1)</f>
        <v>0</v>
      </c>
      <c r="S5">
        <f>SUMIFS('Pre ISIC Consolidation'!$B6:$AQ6,'Pre ISIC Consolidation'!$B$24:$AQ$24,SoPEASbRIC!S$1)</f>
        <v>0</v>
      </c>
      <c r="T5">
        <f>SUMIFS('Pre ISIC Consolidation'!$B6:$AQ6,'Pre ISIC Consolidation'!$B$24:$AQ$24,SoPEASbRIC!T$1)</f>
        <v>0</v>
      </c>
      <c r="U5">
        <f>SUMIFS('Pre ISIC Consolidation'!$B6:$AQ6,'Pre ISIC Consolidation'!$B$24:$AQ$24,SoPEASbRIC!U$1)</f>
        <v>0</v>
      </c>
      <c r="V5">
        <f>SUMIFS('Pre ISIC Consolidation'!$B6:$AQ6,'Pre ISIC Consolidation'!$B$24:$AQ$24,SoPEASbRIC!V$1)</f>
        <v>0.5</v>
      </c>
      <c r="W5">
        <f>SUMIFS('Pre ISIC Consolidation'!$B6:$AQ6,'Pre ISIC Consolidation'!$B$24:$AQ$24,SoPEASbRIC!W$1)</f>
        <v>0</v>
      </c>
      <c r="X5">
        <f>SUMIFS('Pre ISIC Consolidation'!$B6:$AQ6,'Pre ISIC Consolidation'!$B$24:$AQ$24,SoPEASbRIC!X$1)</f>
        <v>0</v>
      </c>
      <c r="Y5">
        <f>SUMIFS('Pre ISIC Consolidation'!$B6:$AQ6,'Pre ISIC Consolidation'!$B$24:$AQ$24,SoPEASbRIC!Y$1)</f>
        <v>0.2</v>
      </c>
      <c r="Z5">
        <f>SUMIFS('Pre ISIC Consolidation'!$B6:$AQ6,'Pre ISIC Consolidation'!$B$24:$AQ$24,SoPEASbRIC!Z$1)</f>
        <v>0</v>
      </c>
      <c r="AA5">
        <f>SUMIFS('Pre ISIC Consolidation'!$B6:$AQ6,'Pre ISIC Consolidation'!$B$24:$AQ$24,SoPEASbRIC!AA$1)</f>
        <v>0</v>
      </c>
      <c r="AB5">
        <f>SUMIFS('Pre ISIC Consolidation'!$B6:$AQ6,'Pre ISIC Consolidation'!$B$24:$AQ$24,SoPEASbRIC!AB$1)</f>
        <v>0</v>
      </c>
      <c r="AC5">
        <f>SUMIFS('Pre ISIC Consolidation'!$B6:$AQ6,'Pre ISIC Consolidation'!$B$24:$AQ$24,SoPEASbRIC!AC$1)</f>
        <v>0</v>
      </c>
      <c r="AD5">
        <f>SUMIFS('Pre ISIC Consolidation'!$B6:$AQ6,'Pre ISIC Consolidation'!$B$24:$AQ$24,SoPEASbRIC!AD$1)</f>
        <v>0</v>
      </c>
      <c r="AE5">
        <f>SUMIFS('Pre ISIC Consolidation'!$B6:$AQ6,'Pre ISIC Consolidation'!$B$24:$AQ$24,SoPEASbRIC!AE$1)</f>
        <v>0</v>
      </c>
      <c r="AF5">
        <f>SUMIFS('Pre ISIC Consolidation'!$B6:$AQ6,'Pre ISIC Consolidation'!$B$24:$AQ$24,SoPEASbRIC!AF$1)</f>
        <v>0</v>
      </c>
      <c r="AG5">
        <f>SUMIFS('Pre ISIC Consolidation'!$B6:$AQ6,'Pre ISIC Consolidation'!$B$24:$AQ$24,SoPEASbRIC!AG$1)</f>
        <v>0</v>
      </c>
      <c r="AH5">
        <f>SUMIFS('Pre ISIC Consolidation'!$B6:$AQ6,'Pre ISIC Consolidation'!$B$24:$AQ$24,SoPEASbRIC!AH$1)</f>
        <v>0</v>
      </c>
      <c r="AI5">
        <f>SUMIFS('Pre ISIC Consolidation'!$B6:$AQ6,'Pre ISIC Consolidation'!$B$24:$AQ$24,SoPEASbRIC!AI$1)</f>
        <v>0</v>
      </c>
      <c r="AJ5">
        <f>SUMIFS('Pre ISIC Consolidation'!$B6:$AQ6,'Pre ISIC Consolidation'!$B$24:$AQ$24,SoPEASbRIC!AJ$1)</f>
        <v>0</v>
      </c>
      <c r="AK5">
        <f>SUMIFS('Pre ISIC Consolidation'!$B6:$AQ6,'Pre ISIC Consolidation'!$B$24:$AQ$24,SoPEASbRIC!AK$1)</f>
        <v>0</v>
      </c>
      <c r="AL5">
        <f>SUMIFS('Pre ISIC Consolidation'!$B6:$AQ6,'Pre ISIC Consolidation'!$B$24:$AQ$24,SoPEASbRIC!AL$1)</f>
        <v>0.3</v>
      </c>
      <c r="AM5">
        <f>SUMIFS('Pre ISIC Consolidation'!$B6:$AQ6,'Pre ISIC Consolidation'!$B$24:$AQ$24,SoPEASbRIC!AM$1)</f>
        <v>0</v>
      </c>
      <c r="AN5">
        <f>SUMIFS('Pre ISIC Consolidation'!$B6:$AQ6,'Pre ISIC Consolidation'!$B$24:$AQ$24,SoPEASbRIC!AN$1)</f>
        <v>0</v>
      </c>
      <c r="AO5">
        <f>SUMIFS('Pre ISIC Consolidation'!$B6:$AQ6,'Pre ISIC Consolidation'!$B$24:$AQ$24,SoPEASbRIC!AO$1)</f>
        <v>0</v>
      </c>
      <c r="AP5">
        <f>SUMIFS('Pre ISIC Consolidation'!$B6:$AQ6,'Pre ISIC Consolidation'!$B$24:$AQ$24,SoPEASbRIC!AP$1)</f>
        <v>0</v>
      </c>
      <c r="AQ5">
        <f>SUMIFS('Pre ISIC Consolidation'!$B6:$AQ6,'Pre ISIC Consolidation'!$B$24:$AQ$24,SoPEASbRIC!AQ$1)</f>
        <v>0</v>
      </c>
    </row>
    <row r="6" spans="1:43" x14ac:dyDescent="0.35">
      <c r="A6" t="s">
        <v>344</v>
      </c>
      <c r="B6">
        <f>SUMIFS('Pre ISIC Consolidation'!$B7:$AQ7,'Pre ISIC Consolidation'!$B$24:$AQ$24,SoPEASbRIC!B$1)</f>
        <v>0</v>
      </c>
      <c r="C6">
        <f>SUMIFS('Pre ISIC Consolidation'!$B7:$AQ7,'Pre ISIC Consolidation'!$B$24:$AQ$24,SoPEASbRIC!C$1)</f>
        <v>0</v>
      </c>
      <c r="D6">
        <f>SUMIFS('Pre ISIC Consolidation'!$B7:$AQ7,'Pre ISIC Consolidation'!$B$24:$AQ$24,SoPEASbRIC!D$1)</f>
        <v>0</v>
      </c>
      <c r="E6">
        <f>SUMIFS('Pre ISIC Consolidation'!$B7:$AQ7,'Pre ISIC Consolidation'!$B$24:$AQ$24,SoPEASbRIC!E$1)</f>
        <v>0</v>
      </c>
      <c r="F6">
        <f>SUMIFS('Pre ISIC Consolidation'!$B7:$AQ7,'Pre ISIC Consolidation'!$B$24:$AQ$24,SoPEASbRIC!F$1)</f>
        <v>0</v>
      </c>
      <c r="G6">
        <f>SUMIFS('Pre ISIC Consolidation'!$B7:$AQ7,'Pre ISIC Consolidation'!$B$24:$AQ$24,SoPEASbRIC!G$1)</f>
        <v>0</v>
      </c>
      <c r="H6">
        <f>SUMIFS('Pre ISIC Consolidation'!$B7:$AQ7,'Pre ISIC Consolidation'!$B$24:$AQ$24,SoPEASbRIC!H$1)</f>
        <v>0</v>
      </c>
      <c r="I6">
        <f>SUMIFS('Pre ISIC Consolidation'!$B7:$AQ7,'Pre ISIC Consolidation'!$B$24:$AQ$24,SoPEASbRIC!I$1)</f>
        <v>0</v>
      </c>
      <c r="J6">
        <f>SUMIFS('Pre ISIC Consolidation'!$B7:$AQ7,'Pre ISIC Consolidation'!$B$24:$AQ$24,SoPEASbRIC!J$1)</f>
        <v>0</v>
      </c>
      <c r="K6">
        <f>SUMIFS('Pre ISIC Consolidation'!$B7:$AQ7,'Pre ISIC Consolidation'!$B$24:$AQ$24,SoPEASbRIC!K$1)</f>
        <v>0</v>
      </c>
      <c r="L6">
        <f>SUMIFS('Pre ISIC Consolidation'!$B7:$AQ7,'Pre ISIC Consolidation'!$B$24:$AQ$24,SoPEASbRIC!L$1)</f>
        <v>0</v>
      </c>
      <c r="M6">
        <f>SUMIFS('Pre ISIC Consolidation'!$B7:$AQ7,'Pre ISIC Consolidation'!$B$24:$AQ$24,SoPEASbRIC!M$1)</f>
        <v>0</v>
      </c>
      <c r="N6">
        <f>SUMIFS('Pre ISIC Consolidation'!$B7:$AQ7,'Pre ISIC Consolidation'!$B$24:$AQ$24,SoPEASbRIC!N$1)</f>
        <v>0</v>
      </c>
      <c r="O6">
        <f>SUMIFS('Pre ISIC Consolidation'!$B7:$AQ7,'Pre ISIC Consolidation'!$B$24:$AQ$24,SoPEASbRIC!O$1)</f>
        <v>0</v>
      </c>
      <c r="P6">
        <f>SUMIFS('Pre ISIC Consolidation'!$B7:$AQ7,'Pre ISIC Consolidation'!$B$24:$AQ$24,SoPEASbRIC!P$1)</f>
        <v>0</v>
      </c>
      <c r="Q6">
        <f>SUMIFS('Pre ISIC Consolidation'!$B7:$AQ7,'Pre ISIC Consolidation'!$B$24:$AQ$24,SoPEASbRIC!Q$1)</f>
        <v>0</v>
      </c>
      <c r="R6">
        <f>SUMIFS('Pre ISIC Consolidation'!$B7:$AQ7,'Pre ISIC Consolidation'!$B$24:$AQ$24,SoPEASbRIC!R$1)</f>
        <v>0</v>
      </c>
      <c r="S6">
        <f>SUMIFS('Pre ISIC Consolidation'!$B7:$AQ7,'Pre ISIC Consolidation'!$B$24:$AQ$24,SoPEASbRIC!S$1)</f>
        <v>0</v>
      </c>
      <c r="T6">
        <f>SUMIFS('Pre ISIC Consolidation'!$B7:$AQ7,'Pre ISIC Consolidation'!$B$24:$AQ$24,SoPEASbRIC!T$1)</f>
        <v>0</v>
      </c>
      <c r="U6">
        <f>SUMIFS('Pre ISIC Consolidation'!$B7:$AQ7,'Pre ISIC Consolidation'!$B$24:$AQ$24,SoPEASbRIC!U$1)</f>
        <v>0</v>
      </c>
      <c r="V6">
        <f>SUMIFS('Pre ISIC Consolidation'!$B7:$AQ7,'Pre ISIC Consolidation'!$B$24:$AQ$24,SoPEASbRIC!V$1)</f>
        <v>0.5</v>
      </c>
      <c r="W6">
        <f>SUMIFS('Pre ISIC Consolidation'!$B7:$AQ7,'Pre ISIC Consolidation'!$B$24:$AQ$24,SoPEASbRIC!W$1)</f>
        <v>0</v>
      </c>
      <c r="X6">
        <f>SUMIFS('Pre ISIC Consolidation'!$B7:$AQ7,'Pre ISIC Consolidation'!$B$24:$AQ$24,SoPEASbRIC!X$1)</f>
        <v>0</v>
      </c>
      <c r="Y6">
        <f>SUMIFS('Pre ISIC Consolidation'!$B7:$AQ7,'Pre ISIC Consolidation'!$B$24:$AQ$24,SoPEASbRIC!Y$1)</f>
        <v>0.2</v>
      </c>
      <c r="Z6">
        <f>SUMIFS('Pre ISIC Consolidation'!$B7:$AQ7,'Pre ISIC Consolidation'!$B$24:$AQ$24,SoPEASbRIC!Z$1)</f>
        <v>0</v>
      </c>
      <c r="AA6">
        <f>SUMIFS('Pre ISIC Consolidation'!$B7:$AQ7,'Pre ISIC Consolidation'!$B$24:$AQ$24,SoPEASbRIC!AA$1)</f>
        <v>0</v>
      </c>
      <c r="AB6">
        <f>SUMIFS('Pre ISIC Consolidation'!$B7:$AQ7,'Pre ISIC Consolidation'!$B$24:$AQ$24,SoPEASbRIC!AB$1)</f>
        <v>0</v>
      </c>
      <c r="AC6">
        <f>SUMIFS('Pre ISIC Consolidation'!$B7:$AQ7,'Pre ISIC Consolidation'!$B$24:$AQ$24,SoPEASbRIC!AC$1)</f>
        <v>0</v>
      </c>
      <c r="AD6">
        <f>SUMIFS('Pre ISIC Consolidation'!$B7:$AQ7,'Pre ISIC Consolidation'!$B$24:$AQ$24,SoPEASbRIC!AD$1)</f>
        <v>0</v>
      </c>
      <c r="AE6">
        <f>SUMIFS('Pre ISIC Consolidation'!$B7:$AQ7,'Pre ISIC Consolidation'!$B$24:$AQ$24,SoPEASbRIC!AE$1)</f>
        <v>0</v>
      </c>
      <c r="AF6">
        <f>SUMIFS('Pre ISIC Consolidation'!$B7:$AQ7,'Pre ISIC Consolidation'!$B$24:$AQ$24,SoPEASbRIC!AF$1)</f>
        <v>0</v>
      </c>
      <c r="AG6">
        <f>SUMIFS('Pre ISIC Consolidation'!$B7:$AQ7,'Pre ISIC Consolidation'!$B$24:$AQ$24,SoPEASbRIC!AG$1)</f>
        <v>0</v>
      </c>
      <c r="AH6">
        <f>SUMIFS('Pre ISIC Consolidation'!$B7:$AQ7,'Pre ISIC Consolidation'!$B$24:$AQ$24,SoPEASbRIC!AH$1)</f>
        <v>0</v>
      </c>
      <c r="AI6">
        <f>SUMIFS('Pre ISIC Consolidation'!$B7:$AQ7,'Pre ISIC Consolidation'!$B$24:$AQ$24,SoPEASbRIC!AI$1)</f>
        <v>0</v>
      </c>
      <c r="AJ6">
        <f>SUMIFS('Pre ISIC Consolidation'!$B7:$AQ7,'Pre ISIC Consolidation'!$B$24:$AQ$24,SoPEASbRIC!AJ$1)</f>
        <v>0</v>
      </c>
      <c r="AK6">
        <f>SUMIFS('Pre ISIC Consolidation'!$B7:$AQ7,'Pre ISIC Consolidation'!$B$24:$AQ$24,SoPEASbRIC!AK$1)</f>
        <v>0</v>
      </c>
      <c r="AL6">
        <f>SUMIFS('Pre ISIC Consolidation'!$B7:$AQ7,'Pre ISIC Consolidation'!$B$24:$AQ$24,SoPEASbRIC!AL$1)</f>
        <v>0.3</v>
      </c>
      <c r="AM6">
        <f>SUMIFS('Pre ISIC Consolidation'!$B7:$AQ7,'Pre ISIC Consolidation'!$B$24:$AQ$24,SoPEASbRIC!AM$1)</f>
        <v>0</v>
      </c>
      <c r="AN6">
        <f>SUMIFS('Pre ISIC Consolidation'!$B7:$AQ7,'Pre ISIC Consolidation'!$B$24:$AQ$24,SoPEASbRIC!AN$1)</f>
        <v>0</v>
      </c>
      <c r="AO6">
        <f>SUMIFS('Pre ISIC Consolidation'!$B7:$AQ7,'Pre ISIC Consolidation'!$B$24:$AQ$24,SoPEASbRIC!AO$1)</f>
        <v>0</v>
      </c>
      <c r="AP6">
        <f>SUMIFS('Pre ISIC Consolidation'!$B7:$AQ7,'Pre ISIC Consolidation'!$B$24:$AQ$24,SoPEASbRIC!AP$1)</f>
        <v>0</v>
      </c>
      <c r="AQ6">
        <f>SUMIFS('Pre ISIC Consolidation'!$B7:$AQ7,'Pre ISIC Consolidation'!$B$24:$AQ$24,SoPEASbRIC!AQ$1)</f>
        <v>0</v>
      </c>
    </row>
    <row r="7" spans="1:43" x14ac:dyDescent="0.35">
      <c r="A7" t="s">
        <v>68</v>
      </c>
      <c r="B7">
        <f>SUMIFS('Pre ISIC Consolidation'!$B8:$AQ8,'Pre ISIC Consolidation'!$B$24:$AQ$24,SoPEASbRIC!B$1)</f>
        <v>0</v>
      </c>
      <c r="C7">
        <f>SUMIFS('Pre ISIC Consolidation'!$B8:$AQ8,'Pre ISIC Consolidation'!$B$24:$AQ$24,SoPEASbRIC!C$1)</f>
        <v>0</v>
      </c>
      <c r="D7">
        <f>SUMIFS('Pre ISIC Consolidation'!$B8:$AQ8,'Pre ISIC Consolidation'!$B$24:$AQ$24,SoPEASbRIC!D$1)</f>
        <v>0</v>
      </c>
      <c r="E7">
        <f>SUMIFS('Pre ISIC Consolidation'!$B8:$AQ8,'Pre ISIC Consolidation'!$B$24:$AQ$24,SoPEASbRIC!E$1)</f>
        <v>0</v>
      </c>
      <c r="F7">
        <f>SUMIFS('Pre ISIC Consolidation'!$B8:$AQ8,'Pre ISIC Consolidation'!$B$24:$AQ$24,SoPEASbRIC!F$1)</f>
        <v>0</v>
      </c>
      <c r="G7">
        <f>SUMIFS('Pre ISIC Consolidation'!$B8:$AQ8,'Pre ISIC Consolidation'!$B$24:$AQ$24,SoPEASbRIC!G$1)</f>
        <v>0</v>
      </c>
      <c r="H7">
        <f>SUMIFS('Pre ISIC Consolidation'!$B8:$AQ8,'Pre ISIC Consolidation'!$B$24:$AQ$24,SoPEASbRIC!H$1)</f>
        <v>0</v>
      </c>
      <c r="I7">
        <f>SUMIFS('Pre ISIC Consolidation'!$B8:$AQ8,'Pre ISIC Consolidation'!$B$24:$AQ$24,SoPEASbRIC!I$1)</f>
        <v>0</v>
      </c>
      <c r="J7">
        <f>SUMIFS('Pre ISIC Consolidation'!$B8:$AQ8,'Pre ISIC Consolidation'!$B$24:$AQ$24,SoPEASbRIC!J$1)</f>
        <v>0</v>
      </c>
      <c r="K7">
        <f>SUMIFS('Pre ISIC Consolidation'!$B8:$AQ8,'Pre ISIC Consolidation'!$B$24:$AQ$24,SoPEASbRIC!K$1)</f>
        <v>0</v>
      </c>
      <c r="L7">
        <f>SUMIFS('Pre ISIC Consolidation'!$B8:$AQ8,'Pre ISIC Consolidation'!$B$24:$AQ$24,SoPEASbRIC!L$1)</f>
        <v>1</v>
      </c>
      <c r="M7">
        <f>SUMIFS('Pre ISIC Consolidation'!$B8:$AQ8,'Pre ISIC Consolidation'!$B$24:$AQ$24,SoPEASbRIC!M$1)</f>
        <v>0</v>
      </c>
      <c r="N7">
        <f>SUMIFS('Pre ISIC Consolidation'!$B8:$AQ8,'Pre ISIC Consolidation'!$B$24:$AQ$24,SoPEASbRIC!N$1)</f>
        <v>0</v>
      </c>
      <c r="O7">
        <f>SUMIFS('Pre ISIC Consolidation'!$B8:$AQ8,'Pre ISIC Consolidation'!$B$24:$AQ$24,SoPEASbRIC!O$1)</f>
        <v>0</v>
      </c>
      <c r="P7">
        <f>SUMIFS('Pre ISIC Consolidation'!$B8:$AQ8,'Pre ISIC Consolidation'!$B$24:$AQ$24,SoPEASbRIC!P$1)</f>
        <v>0</v>
      </c>
      <c r="Q7">
        <f>SUMIFS('Pre ISIC Consolidation'!$B8:$AQ8,'Pre ISIC Consolidation'!$B$24:$AQ$24,SoPEASbRIC!Q$1)</f>
        <v>0</v>
      </c>
      <c r="R7">
        <f>SUMIFS('Pre ISIC Consolidation'!$B8:$AQ8,'Pre ISIC Consolidation'!$B$24:$AQ$24,SoPEASbRIC!R$1)</f>
        <v>0</v>
      </c>
      <c r="S7">
        <f>SUMIFS('Pre ISIC Consolidation'!$B8:$AQ8,'Pre ISIC Consolidation'!$B$24:$AQ$24,SoPEASbRIC!S$1)</f>
        <v>0</v>
      </c>
      <c r="T7">
        <f>SUMIFS('Pre ISIC Consolidation'!$B8:$AQ8,'Pre ISIC Consolidation'!$B$24:$AQ$24,SoPEASbRIC!T$1)</f>
        <v>0</v>
      </c>
      <c r="U7">
        <f>SUMIFS('Pre ISIC Consolidation'!$B8:$AQ8,'Pre ISIC Consolidation'!$B$24:$AQ$24,SoPEASbRIC!U$1)</f>
        <v>0</v>
      </c>
      <c r="V7">
        <f>SUMIFS('Pre ISIC Consolidation'!$B8:$AQ8,'Pre ISIC Consolidation'!$B$24:$AQ$24,SoPEASbRIC!V$1)</f>
        <v>0</v>
      </c>
      <c r="W7">
        <f>SUMIFS('Pre ISIC Consolidation'!$B8:$AQ8,'Pre ISIC Consolidation'!$B$24:$AQ$24,SoPEASbRIC!W$1)</f>
        <v>0</v>
      </c>
      <c r="X7">
        <f>SUMIFS('Pre ISIC Consolidation'!$B8:$AQ8,'Pre ISIC Consolidation'!$B$24:$AQ$24,SoPEASbRIC!X$1)</f>
        <v>0</v>
      </c>
      <c r="Y7">
        <f>SUMIFS('Pre ISIC Consolidation'!$B8:$AQ8,'Pre ISIC Consolidation'!$B$24:$AQ$24,SoPEASbRIC!Y$1)</f>
        <v>0</v>
      </c>
      <c r="Z7">
        <f>SUMIFS('Pre ISIC Consolidation'!$B8:$AQ8,'Pre ISIC Consolidation'!$B$24:$AQ$24,SoPEASbRIC!Z$1)</f>
        <v>0</v>
      </c>
      <c r="AA7">
        <f>SUMIFS('Pre ISIC Consolidation'!$B8:$AQ8,'Pre ISIC Consolidation'!$B$24:$AQ$24,SoPEASbRIC!AA$1)</f>
        <v>0</v>
      </c>
      <c r="AB7">
        <f>SUMIFS('Pre ISIC Consolidation'!$B8:$AQ8,'Pre ISIC Consolidation'!$B$24:$AQ$24,SoPEASbRIC!AB$1)</f>
        <v>0</v>
      </c>
      <c r="AC7">
        <f>SUMIFS('Pre ISIC Consolidation'!$B8:$AQ8,'Pre ISIC Consolidation'!$B$24:$AQ$24,SoPEASbRIC!AC$1)</f>
        <v>0</v>
      </c>
      <c r="AD7">
        <f>SUMIFS('Pre ISIC Consolidation'!$B8:$AQ8,'Pre ISIC Consolidation'!$B$24:$AQ$24,SoPEASbRIC!AD$1)</f>
        <v>0</v>
      </c>
      <c r="AE7">
        <f>SUMIFS('Pre ISIC Consolidation'!$B8:$AQ8,'Pre ISIC Consolidation'!$B$24:$AQ$24,SoPEASbRIC!AE$1)</f>
        <v>0</v>
      </c>
      <c r="AF7">
        <f>SUMIFS('Pre ISIC Consolidation'!$B8:$AQ8,'Pre ISIC Consolidation'!$B$24:$AQ$24,SoPEASbRIC!AF$1)</f>
        <v>0</v>
      </c>
      <c r="AG7">
        <f>SUMIFS('Pre ISIC Consolidation'!$B8:$AQ8,'Pre ISIC Consolidation'!$B$24:$AQ$24,SoPEASbRIC!AG$1)</f>
        <v>0</v>
      </c>
      <c r="AH7">
        <f>SUMIFS('Pre ISIC Consolidation'!$B8:$AQ8,'Pre ISIC Consolidation'!$B$24:$AQ$24,SoPEASbRIC!AH$1)</f>
        <v>0</v>
      </c>
      <c r="AI7">
        <f>SUMIFS('Pre ISIC Consolidation'!$B8:$AQ8,'Pre ISIC Consolidation'!$B$24:$AQ$24,SoPEASbRIC!AI$1)</f>
        <v>0</v>
      </c>
      <c r="AJ7">
        <f>SUMIFS('Pre ISIC Consolidation'!$B8:$AQ8,'Pre ISIC Consolidation'!$B$24:$AQ$24,SoPEASbRIC!AJ$1)</f>
        <v>0</v>
      </c>
      <c r="AK7">
        <f>SUMIFS('Pre ISIC Consolidation'!$B8:$AQ8,'Pre ISIC Consolidation'!$B$24:$AQ$24,SoPEASbRIC!AK$1)</f>
        <v>0</v>
      </c>
      <c r="AL7">
        <f>SUMIFS('Pre ISIC Consolidation'!$B8:$AQ8,'Pre ISIC Consolidation'!$B$24:$AQ$24,SoPEASbRIC!AL$1)</f>
        <v>0</v>
      </c>
      <c r="AM7">
        <f>SUMIFS('Pre ISIC Consolidation'!$B8:$AQ8,'Pre ISIC Consolidation'!$B$24:$AQ$24,SoPEASbRIC!AM$1)</f>
        <v>0</v>
      </c>
      <c r="AN7">
        <f>SUMIFS('Pre ISIC Consolidation'!$B8:$AQ8,'Pre ISIC Consolidation'!$B$24:$AQ$24,SoPEASbRIC!AN$1)</f>
        <v>0</v>
      </c>
      <c r="AO7">
        <f>SUMIFS('Pre ISIC Consolidation'!$B8:$AQ8,'Pre ISIC Consolidation'!$B$24:$AQ$24,SoPEASbRIC!AO$1)</f>
        <v>0</v>
      </c>
      <c r="AP7">
        <f>SUMIFS('Pre ISIC Consolidation'!$B8:$AQ8,'Pre ISIC Consolidation'!$B$24:$AQ$24,SoPEASbRIC!AP$1)</f>
        <v>0</v>
      </c>
      <c r="AQ7">
        <f>SUMIFS('Pre ISIC Consolidation'!$B8:$AQ8,'Pre ISIC Consolidation'!$B$24:$AQ$24,SoPEASbRIC!AQ$1)</f>
        <v>0</v>
      </c>
    </row>
    <row r="8" spans="1:43" x14ac:dyDescent="0.35">
      <c r="A8" t="s">
        <v>69</v>
      </c>
      <c r="B8">
        <f>SUMIFS('Pre ISIC Consolidation'!$B9:$AQ9,'Pre ISIC Consolidation'!$B$24:$AQ$24,SoPEASbRIC!B$1)</f>
        <v>0</v>
      </c>
      <c r="C8">
        <f>SUMIFS('Pre ISIC Consolidation'!$B9:$AQ9,'Pre ISIC Consolidation'!$B$24:$AQ$24,SoPEASbRIC!C$1)</f>
        <v>0</v>
      </c>
      <c r="D8">
        <f>SUMIFS('Pre ISIC Consolidation'!$B9:$AQ9,'Pre ISIC Consolidation'!$B$24:$AQ$24,SoPEASbRIC!D$1)</f>
        <v>0</v>
      </c>
      <c r="E8">
        <f>SUMIFS('Pre ISIC Consolidation'!$B9:$AQ9,'Pre ISIC Consolidation'!$B$24:$AQ$24,SoPEASbRIC!E$1)</f>
        <v>0</v>
      </c>
      <c r="F8">
        <f>SUMIFS('Pre ISIC Consolidation'!$B9:$AQ9,'Pre ISIC Consolidation'!$B$24:$AQ$24,SoPEASbRIC!F$1)</f>
        <v>0</v>
      </c>
      <c r="G8">
        <f>SUMIFS('Pre ISIC Consolidation'!$B9:$AQ9,'Pre ISIC Consolidation'!$B$24:$AQ$24,SoPEASbRIC!G$1)</f>
        <v>0</v>
      </c>
      <c r="H8">
        <f>SUMIFS('Pre ISIC Consolidation'!$B9:$AQ9,'Pre ISIC Consolidation'!$B$24:$AQ$24,SoPEASbRIC!H$1)</f>
        <v>0</v>
      </c>
      <c r="I8">
        <f>SUMIFS('Pre ISIC Consolidation'!$B9:$AQ9,'Pre ISIC Consolidation'!$B$24:$AQ$24,SoPEASbRIC!I$1)</f>
        <v>0</v>
      </c>
      <c r="J8">
        <f>SUMIFS('Pre ISIC Consolidation'!$B9:$AQ9,'Pre ISIC Consolidation'!$B$24:$AQ$24,SoPEASbRIC!J$1)</f>
        <v>0</v>
      </c>
      <c r="K8">
        <f>SUMIFS('Pre ISIC Consolidation'!$B9:$AQ9,'Pre ISIC Consolidation'!$B$24:$AQ$24,SoPEASbRIC!K$1)</f>
        <v>0</v>
      </c>
      <c r="L8">
        <f>SUMIFS('Pre ISIC Consolidation'!$B9:$AQ9,'Pre ISIC Consolidation'!$B$24:$AQ$24,SoPEASbRIC!L$1)</f>
        <v>0</v>
      </c>
      <c r="M8">
        <f>SUMIFS('Pre ISIC Consolidation'!$B9:$AQ9,'Pre ISIC Consolidation'!$B$24:$AQ$24,SoPEASbRIC!M$1)</f>
        <v>0</v>
      </c>
      <c r="N8">
        <f>SUMIFS('Pre ISIC Consolidation'!$B9:$AQ9,'Pre ISIC Consolidation'!$B$24:$AQ$24,SoPEASbRIC!N$1)</f>
        <v>0</v>
      </c>
      <c r="O8">
        <f>SUMIFS('Pre ISIC Consolidation'!$B9:$AQ9,'Pre ISIC Consolidation'!$B$24:$AQ$24,SoPEASbRIC!O$1)</f>
        <v>0</v>
      </c>
      <c r="P8">
        <f>SUMIFS('Pre ISIC Consolidation'!$B9:$AQ9,'Pre ISIC Consolidation'!$B$24:$AQ$24,SoPEASbRIC!P$1)</f>
        <v>0</v>
      </c>
      <c r="Q8">
        <f>SUMIFS('Pre ISIC Consolidation'!$B9:$AQ9,'Pre ISIC Consolidation'!$B$24:$AQ$24,SoPEASbRIC!Q$1)</f>
        <v>0</v>
      </c>
      <c r="R8">
        <f>SUMIFS('Pre ISIC Consolidation'!$B9:$AQ9,'Pre ISIC Consolidation'!$B$24:$AQ$24,SoPEASbRIC!R$1)</f>
        <v>0</v>
      </c>
      <c r="S8">
        <f>SUMIFS('Pre ISIC Consolidation'!$B9:$AQ9,'Pre ISIC Consolidation'!$B$24:$AQ$24,SoPEASbRIC!S$1)</f>
        <v>0</v>
      </c>
      <c r="T8">
        <f>SUMIFS('Pre ISIC Consolidation'!$B9:$AQ9,'Pre ISIC Consolidation'!$B$24:$AQ$24,SoPEASbRIC!T$1)</f>
        <v>0</v>
      </c>
      <c r="U8">
        <f>SUMIFS('Pre ISIC Consolidation'!$B9:$AQ9,'Pre ISIC Consolidation'!$B$24:$AQ$24,SoPEASbRIC!U$1)</f>
        <v>0</v>
      </c>
      <c r="V8">
        <f>SUMIFS('Pre ISIC Consolidation'!$B9:$AQ9,'Pre ISIC Consolidation'!$B$24:$AQ$24,SoPEASbRIC!V$1)</f>
        <v>0.5</v>
      </c>
      <c r="W8">
        <f>SUMIFS('Pre ISIC Consolidation'!$B9:$AQ9,'Pre ISIC Consolidation'!$B$24:$AQ$24,SoPEASbRIC!W$1)</f>
        <v>0</v>
      </c>
      <c r="X8">
        <f>SUMIFS('Pre ISIC Consolidation'!$B9:$AQ9,'Pre ISIC Consolidation'!$B$24:$AQ$24,SoPEASbRIC!X$1)</f>
        <v>0</v>
      </c>
      <c r="Y8">
        <f>SUMIFS('Pre ISIC Consolidation'!$B9:$AQ9,'Pre ISIC Consolidation'!$B$24:$AQ$24,SoPEASbRIC!Y$1)</f>
        <v>0.2</v>
      </c>
      <c r="Z8">
        <f>SUMIFS('Pre ISIC Consolidation'!$B9:$AQ9,'Pre ISIC Consolidation'!$B$24:$AQ$24,SoPEASbRIC!Z$1)</f>
        <v>0</v>
      </c>
      <c r="AA8">
        <f>SUMIFS('Pre ISIC Consolidation'!$B9:$AQ9,'Pre ISIC Consolidation'!$B$24:$AQ$24,SoPEASbRIC!AA$1)</f>
        <v>0</v>
      </c>
      <c r="AB8">
        <f>SUMIFS('Pre ISIC Consolidation'!$B9:$AQ9,'Pre ISIC Consolidation'!$B$24:$AQ$24,SoPEASbRIC!AB$1)</f>
        <v>0</v>
      </c>
      <c r="AC8">
        <f>SUMIFS('Pre ISIC Consolidation'!$B9:$AQ9,'Pre ISIC Consolidation'!$B$24:$AQ$24,SoPEASbRIC!AC$1)</f>
        <v>0</v>
      </c>
      <c r="AD8">
        <f>SUMIFS('Pre ISIC Consolidation'!$B9:$AQ9,'Pre ISIC Consolidation'!$B$24:$AQ$24,SoPEASbRIC!AD$1)</f>
        <v>0</v>
      </c>
      <c r="AE8">
        <f>SUMIFS('Pre ISIC Consolidation'!$B9:$AQ9,'Pre ISIC Consolidation'!$B$24:$AQ$24,SoPEASbRIC!AE$1)</f>
        <v>0</v>
      </c>
      <c r="AF8">
        <f>SUMIFS('Pre ISIC Consolidation'!$B9:$AQ9,'Pre ISIC Consolidation'!$B$24:$AQ$24,SoPEASbRIC!AF$1)</f>
        <v>0</v>
      </c>
      <c r="AG8">
        <f>SUMIFS('Pre ISIC Consolidation'!$B9:$AQ9,'Pre ISIC Consolidation'!$B$24:$AQ$24,SoPEASbRIC!AG$1)</f>
        <v>0</v>
      </c>
      <c r="AH8">
        <f>SUMIFS('Pre ISIC Consolidation'!$B9:$AQ9,'Pre ISIC Consolidation'!$B$24:$AQ$24,SoPEASbRIC!AH$1)</f>
        <v>0</v>
      </c>
      <c r="AI8">
        <f>SUMIFS('Pre ISIC Consolidation'!$B9:$AQ9,'Pre ISIC Consolidation'!$B$24:$AQ$24,SoPEASbRIC!AI$1)</f>
        <v>0</v>
      </c>
      <c r="AJ8">
        <f>SUMIFS('Pre ISIC Consolidation'!$B9:$AQ9,'Pre ISIC Consolidation'!$B$24:$AQ$24,SoPEASbRIC!AJ$1)</f>
        <v>0</v>
      </c>
      <c r="AK8">
        <f>SUMIFS('Pre ISIC Consolidation'!$B9:$AQ9,'Pre ISIC Consolidation'!$B$24:$AQ$24,SoPEASbRIC!AK$1)</f>
        <v>0</v>
      </c>
      <c r="AL8">
        <f>SUMIFS('Pre ISIC Consolidation'!$B9:$AQ9,'Pre ISIC Consolidation'!$B$24:$AQ$24,SoPEASbRIC!AL$1)</f>
        <v>0.3</v>
      </c>
      <c r="AM8">
        <f>SUMIFS('Pre ISIC Consolidation'!$B9:$AQ9,'Pre ISIC Consolidation'!$B$24:$AQ$24,SoPEASbRIC!AM$1)</f>
        <v>0</v>
      </c>
      <c r="AN8">
        <f>SUMIFS('Pre ISIC Consolidation'!$B9:$AQ9,'Pre ISIC Consolidation'!$B$24:$AQ$24,SoPEASbRIC!AN$1)</f>
        <v>0</v>
      </c>
      <c r="AO8">
        <f>SUMIFS('Pre ISIC Consolidation'!$B9:$AQ9,'Pre ISIC Consolidation'!$B$24:$AQ$24,SoPEASbRIC!AO$1)</f>
        <v>0</v>
      </c>
      <c r="AP8">
        <f>SUMIFS('Pre ISIC Consolidation'!$B9:$AQ9,'Pre ISIC Consolidation'!$B$24:$AQ$24,SoPEASbRIC!AP$1)</f>
        <v>0</v>
      </c>
      <c r="AQ8">
        <f>SUMIFS('Pre ISIC Consolidation'!$B9:$AQ9,'Pre ISIC Consolidation'!$B$24:$AQ$24,SoPEASbRIC!AQ$1)</f>
        <v>0</v>
      </c>
    </row>
    <row r="9" spans="1:43" x14ac:dyDescent="0.35">
      <c r="A9" t="s">
        <v>70</v>
      </c>
      <c r="B9">
        <f>SUMIFS('Pre ISIC Consolidation'!$B10:$AQ10,'Pre ISIC Consolidation'!$B$24:$AQ$24,SoPEASbRIC!B$1)</f>
        <v>0</v>
      </c>
      <c r="C9">
        <f>SUMIFS('Pre ISIC Consolidation'!$B10:$AQ10,'Pre ISIC Consolidation'!$B$24:$AQ$24,SoPEASbRIC!C$1)</f>
        <v>0</v>
      </c>
      <c r="D9">
        <f>SUMIFS('Pre ISIC Consolidation'!$B10:$AQ10,'Pre ISIC Consolidation'!$B$24:$AQ$24,SoPEASbRIC!D$1)</f>
        <v>0</v>
      </c>
      <c r="E9">
        <f>SUMIFS('Pre ISIC Consolidation'!$B10:$AQ10,'Pre ISIC Consolidation'!$B$24:$AQ$24,SoPEASbRIC!E$1)</f>
        <v>0</v>
      </c>
      <c r="F9">
        <f>SUMIFS('Pre ISIC Consolidation'!$B10:$AQ10,'Pre ISIC Consolidation'!$B$24:$AQ$24,SoPEASbRIC!F$1)</f>
        <v>0</v>
      </c>
      <c r="G9">
        <f>SUMIFS('Pre ISIC Consolidation'!$B10:$AQ10,'Pre ISIC Consolidation'!$B$24:$AQ$24,SoPEASbRIC!G$1)</f>
        <v>0</v>
      </c>
      <c r="H9">
        <f>SUMIFS('Pre ISIC Consolidation'!$B10:$AQ10,'Pre ISIC Consolidation'!$B$24:$AQ$24,SoPEASbRIC!H$1)</f>
        <v>0</v>
      </c>
      <c r="I9">
        <f>SUMIFS('Pre ISIC Consolidation'!$B10:$AQ10,'Pre ISIC Consolidation'!$B$24:$AQ$24,SoPEASbRIC!I$1)</f>
        <v>0</v>
      </c>
      <c r="J9">
        <f>SUMIFS('Pre ISIC Consolidation'!$B10:$AQ10,'Pre ISIC Consolidation'!$B$24:$AQ$24,SoPEASbRIC!J$1)</f>
        <v>0</v>
      </c>
      <c r="K9">
        <f>SUMIFS('Pre ISIC Consolidation'!$B10:$AQ10,'Pre ISIC Consolidation'!$B$24:$AQ$24,SoPEASbRIC!K$1)</f>
        <v>0</v>
      </c>
      <c r="L9">
        <f>SUMIFS('Pre ISIC Consolidation'!$B10:$AQ10,'Pre ISIC Consolidation'!$B$24:$AQ$24,SoPEASbRIC!L$1)</f>
        <v>0</v>
      </c>
      <c r="M9">
        <f>SUMIFS('Pre ISIC Consolidation'!$B10:$AQ10,'Pre ISIC Consolidation'!$B$24:$AQ$24,SoPEASbRIC!M$1)</f>
        <v>0</v>
      </c>
      <c r="N9">
        <f>SUMIFS('Pre ISIC Consolidation'!$B10:$AQ10,'Pre ISIC Consolidation'!$B$24:$AQ$24,SoPEASbRIC!N$1)</f>
        <v>0</v>
      </c>
      <c r="O9">
        <f>SUMIFS('Pre ISIC Consolidation'!$B10:$AQ10,'Pre ISIC Consolidation'!$B$24:$AQ$24,SoPEASbRIC!O$1)</f>
        <v>0</v>
      </c>
      <c r="P9">
        <f>SUMIFS('Pre ISIC Consolidation'!$B10:$AQ10,'Pre ISIC Consolidation'!$B$24:$AQ$24,SoPEASbRIC!P$1)</f>
        <v>0</v>
      </c>
      <c r="Q9">
        <f>SUMIFS('Pre ISIC Consolidation'!$B10:$AQ10,'Pre ISIC Consolidation'!$B$24:$AQ$24,SoPEASbRIC!Q$1)</f>
        <v>0</v>
      </c>
      <c r="R9">
        <f>SUMIFS('Pre ISIC Consolidation'!$B10:$AQ10,'Pre ISIC Consolidation'!$B$24:$AQ$24,SoPEASbRIC!R$1)</f>
        <v>0</v>
      </c>
      <c r="S9">
        <f>SUMIFS('Pre ISIC Consolidation'!$B10:$AQ10,'Pre ISIC Consolidation'!$B$24:$AQ$24,SoPEASbRIC!S$1)</f>
        <v>0</v>
      </c>
      <c r="T9">
        <f>SUMIFS('Pre ISIC Consolidation'!$B10:$AQ10,'Pre ISIC Consolidation'!$B$24:$AQ$24,SoPEASbRIC!T$1)</f>
        <v>0</v>
      </c>
      <c r="U9">
        <f>SUMIFS('Pre ISIC Consolidation'!$B10:$AQ10,'Pre ISIC Consolidation'!$B$24:$AQ$24,SoPEASbRIC!U$1)</f>
        <v>0</v>
      </c>
      <c r="V9">
        <f>SUMIFS('Pre ISIC Consolidation'!$B10:$AQ10,'Pre ISIC Consolidation'!$B$24:$AQ$24,SoPEASbRIC!V$1)</f>
        <v>0.5</v>
      </c>
      <c r="W9">
        <f>SUMIFS('Pre ISIC Consolidation'!$B10:$AQ10,'Pre ISIC Consolidation'!$B$24:$AQ$24,SoPEASbRIC!W$1)</f>
        <v>0</v>
      </c>
      <c r="X9">
        <f>SUMIFS('Pre ISIC Consolidation'!$B10:$AQ10,'Pre ISIC Consolidation'!$B$24:$AQ$24,SoPEASbRIC!X$1)</f>
        <v>0</v>
      </c>
      <c r="Y9">
        <f>SUMIFS('Pre ISIC Consolidation'!$B10:$AQ10,'Pre ISIC Consolidation'!$B$24:$AQ$24,SoPEASbRIC!Y$1)</f>
        <v>0.2</v>
      </c>
      <c r="Z9">
        <f>SUMIFS('Pre ISIC Consolidation'!$B10:$AQ10,'Pre ISIC Consolidation'!$B$24:$AQ$24,SoPEASbRIC!Z$1)</f>
        <v>0</v>
      </c>
      <c r="AA9">
        <f>SUMIFS('Pre ISIC Consolidation'!$B10:$AQ10,'Pre ISIC Consolidation'!$B$24:$AQ$24,SoPEASbRIC!AA$1)</f>
        <v>0</v>
      </c>
      <c r="AB9">
        <f>SUMIFS('Pre ISIC Consolidation'!$B10:$AQ10,'Pre ISIC Consolidation'!$B$24:$AQ$24,SoPEASbRIC!AB$1)</f>
        <v>0</v>
      </c>
      <c r="AC9">
        <f>SUMIFS('Pre ISIC Consolidation'!$B10:$AQ10,'Pre ISIC Consolidation'!$B$24:$AQ$24,SoPEASbRIC!AC$1)</f>
        <v>0</v>
      </c>
      <c r="AD9">
        <f>SUMIFS('Pre ISIC Consolidation'!$B10:$AQ10,'Pre ISIC Consolidation'!$B$24:$AQ$24,SoPEASbRIC!AD$1)</f>
        <v>0</v>
      </c>
      <c r="AE9">
        <f>SUMIFS('Pre ISIC Consolidation'!$B10:$AQ10,'Pre ISIC Consolidation'!$B$24:$AQ$24,SoPEASbRIC!AE$1)</f>
        <v>0</v>
      </c>
      <c r="AF9">
        <f>SUMIFS('Pre ISIC Consolidation'!$B10:$AQ10,'Pre ISIC Consolidation'!$B$24:$AQ$24,SoPEASbRIC!AF$1)</f>
        <v>0</v>
      </c>
      <c r="AG9">
        <f>SUMIFS('Pre ISIC Consolidation'!$B10:$AQ10,'Pre ISIC Consolidation'!$B$24:$AQ$24,SoPEASbRIC!AG$1)</f>
        <v>0</v>
      </c>
      <c r="AH9">
        <f>SUMIFS('Pre ISIC Consolidation'!$B10:$AQ10,'Pre ISIC Consolidation'!$B$24:$AQ$24,SoPEASbRIC!AH$1)</f>
        <v>0</v>
      </c>
      <c r="AI9">
        <f>SUMIFS('Pre ISIC Consolidation'!$B10:$AQ10,'Pre ISIC Consolidation'!$B$24:$AQ$24,SoPEASbRIC!AI$1)</f>
        <v>0</v>
      </c>
      <c r="AJ9">
        <f>SUMIFS('Pre ISIC Consolidation'!$B10:$AQ10,'Pre ISIC Consolidation'!$B$24:$AQ$24,SoPEASbRIC!AJ$1)</f>
        <v>0</v>
      </c>
      <c r="AK9">
        <f>SUMIFS('Pre ISIC Consolidation'!$B10:$AQ10,'Pre ISIC Consolidation'!$B$24:$AQ$24,SoPEASbRIC!AK$1)</f>
        <v>0</v>
      </c>
      <c r="AL9">
        <f>SUMIFS('Pre ISIC Consolidation'!$B10:$AQ10,'Pre ISIC Consolidation'!$B$24:$AQ$24,SoPEASbRIC!AL$1)</f>
        <v>0.3</v>
      </c>
      <c r="AM9">
        <f>SUMIFS('Pre ISIC Consolidation'!$B10:$AQ10,'Pre ISIC Consolidation'!$B$24:$AQ$24,SoPEASbRIC!AM$1)</f>
        <v>0</v>
      </c>
      <c r="AN9">
        <f>SUMIFS('Pre ISIC Consolidation'!$B10:$AQ10,'Pre ISIC Consolidation'!$B$24:$AQ$24,SoPEASbRIC!AN$1)</f>
        <v>0</v>
      </c>
      <c r="AO9">
        <f>SUMIFS('Pre ISIC Consolidation'!$B10:$AQ10,'Pre ISIC Consolidation'!$B$24:$AQ$24,SoPEASbRIC!AO$1)</f>
        <v>0</v>
      </c>
      <c r="AP9">
        <f>SUMIFS('Pre ISIC Consolidation'!$B10:$AQ10,'Pre ISIC Consolidation'!$B$24:$AQ$24,SoPEASbRIC!AP$1)</f>
        <v>0</v>
      </c>
      <c r="AQ9">
        <f>SUMIFS('Pre ISIC Consolidation'!$B10:$AQ10,'Pre ISIC Consolidation'!$B$24:$AQ$24,SoPEASbRIC!AQ$1)</f>
        <v>0</v>
      </c>
    </row>
    <row r="10" spans="1:43" x14ac:dyDescent="0.35">
      <c r="A10" t="s">
        <v>71</v>
      </c>
      <c r="B10">
        <f>SUMIFS('Pre ISIC Consolidation'!$B11:$AQ11,'Pre ISIC Consolidation'!$B$24:$AQ$24,SoPEASbRIC!B$1)</f>
        <v>0</v>
      </c>
      <c r="C10">
        <f>SUMIFS('Pre ISIC Consolidation'!$B11:$AQ11,'Pre ISIC Consolidation'!$B$24:$AQ$24,SoPEASbRIC!C$1)</f>
        <v>0</v>
      </c>
      <c r="D10">
        <f>SUMIFS('Pre ISIC Consolidation'!$B11:$AQ11,'Pre ISIC Consolidation'!$B$24:$AQ$24,SoPEASbRIC!D$1)</f>
        <v>0</v>
      </c>
      <c r="E10">
        <f>SUMIFS('Pre ISIC Consolidation'!$B11:$AQ11,'Pre ISIC Consolidation'!$B$24:$AQ$24,SoPEASbRIC!E$1)</f>
        <v>0</v>
      </c>
      <c r="F10">
        <f>SUMIFS('Pre ISIC Consolidation'!$B11:$AQ11,'Pre ISIC Consolidation'!$B$24:$AQ$24,SoPEASbRIC!F$1)</f>
        <v>0</v>
      </c>
      <c r="G10">
        <f>SUMIFS('Pre ISIC Consolidation'!$B11:$AQ11,'Pre ISIC Consolidation'!$B$24:$AQ$24,SoPEASbRIC!G$1)</f>
        <v>0</v>
      </c>
      <c r="H10">
        <f>SUMIFS('Pre ISIC Consolidation'!$B11:$AQ11,'Pre ISIC Consolidation'!$B$24:$AQ$24,SoPEASbRIC!H$1)</f>
        <v>0</v>
      </c>
      <c r="I10">
        <f>SUMIFS('Pre ISIC Consolidation'!$B11:$AQ11,'Pre ISIC Consolidation'!$B$24:$AQ$24,SoPEASbRIC!I$1)</f>
        <v>0</v>
      </c>
      <c r="J10">
        <f>SUMIFS('Pre ISIC Consolidation'!$B11:$AQ11,'Pre ISIC Consolidation'!$B$24:$AQ$24,SoPEASbRIC!J$1)</f>
        <v>0</v>
      </c>
      <c r="K10">
        <f>SUMIFS('Pre ISIC Consolidation'!$B11:$AQ11,'Pre ISIC Consolidation'!$B$24:$AQ$24,SoPEASbRIC!K$1)</f>
        <v>0</v>
      </c>
      <c r="L10">
        <f>SUMIFS('Pre ISIC Consolidation'!$B11:$AQ11,'Pre ISIC Consolidation'!$B$24:$AQ$24,SoPEASbRIC!L$1)</f>
        <v>0</v>
      </c>
      <c r="M10">
        <f>SUMIFS('Pre ISIC Consolidation'!$B11:$AQ11,'Pre ISIC Consolidation'!$B$24:$AQ$24,SoPEASbRIC!M$1)</f>
        <v>0</v>
      </c>
      <c r="N10">
        <f>SUMIFS('Pre ISIC Consolidation'!$B11:$AQ11,'Pre ISIC Consolidation'!$B$24:$AQ$24,SoPEASbRIC!N$1)</f>
        <v>0</v>
      </c>
      <c r="O10">
        <f>SUMIFS('Pre ISIC Consolidation'!$B11:$AQ11,'Pre ISIC Consolidation'!$B$24:$AQ$24,SoPEASbRIC!O$1)</f>
        <v>0</v>
      </c>
      <c r="P10">
        <f>SUMIFS('Pre ISIC Consolidation'!$B11:$AQ11,'Pre ISIC Consolidation'!$B$24:$AQ$24,SoPEASbRIC!P$1)</f>
        <v>0</v>
      </c>
      <c r="Q10">
        <f>SUMIFS('Pre ISIC Consolidation'!$B11:$AQ11,'Pre ISIC Consolidation'!$B$24:$AQ$24,SoPEASbRIC!Q$1)</f>
        <v>0</v>
      </c>
      <c r="R10">
        <f>SUMIFS('Pre ISIC Consolidation'!$B11:$AQ11,'Pre ISIC Consolidation'!$B$24:$AQ$24,SoPEASbRIC!R$1)</f>
        <v>0</v>
      </c>
      <c r="S10">
        <f>SUMIFS('Pre ISIC Consolidation'!$B11:$AQ11,'Pre ISIC Consolidation'!$B$24:$AQ$24,SoPEASbRIC!S$1)</f>
        <v>0</v>
      </c>
      <c r="T10">
        <f>SUMIFS('Pre ISIC Consolidation'!$B11:$AQ11,'Pre ISIC Consolidation'!$B$24:$AQ$24,SoPEASbRIC!T$1)</f>
        <v>0</v>
      </c>
      <c r="U10">
        <f>SUMIFS('Pre ISIC Consolidation'!$B11:$AQ11,'Pre ISIC Consolidation'!$B$24:$AQ$24,SoPEASbRIC!U$1)</f>
        <v>0</v>
      </c>
      <c r="V10">
        <f>SUMIFS('Pre ISIC Consolidation'!$B11:$AQ11,'Pre ISIC Consolidation'!$B$24:$AQ$24,SoPEASbRIC!V$1)</f>
        <v>0.5</v>
      </c>
      <c r="W10">
        <f>SUMIFS('Pre ISIC Consolidation'!$B11:$AQ11,'Pre ISIC Consolidation'!$B$24:$AQ$24,SoPEASbRIC!W$1)</f>
        <v>0</v>
      </c>
      <c r="X10">
        <f>SUMIFS('Pre ISIC Consolidation'!$B11:$AQ11,'Pre ISIC Consolidation'!$B$24:$AQ$24,SoPEASbRIC!X$1)</f>
        <v>0</v>
      </c>
      <c r="Y10">
        <f>SUMIFS('Pre ISIC Consolidation'!$B11:$AQ11,'Pre ISIC Consolidation'!$B$24:$AQ$24,SoPEASbRIC!Y$1)</f>
        <v>0.2</v>
      </c>
      <c r="Z10">
        <f>SUMIFS('Pre ISIC Consolidation'!$B11:$AQ11,'Pre ISIC Consolidation'!$B$24:$AQ$24,SoPEASbRIC!Z$1)</f>
        <v>0</v>
      </c>
      <c r="AA10">
        <f>SUMIFS('Pre ISIC Consolidation'!$B11:$AQ11,'Pre ISIC Consolidation'!$B$24:$AQ$24,SoPEASbRIC!AA$1)</f>
        <v>0</v>
      </c>
      <c r="AB10">
        <f>SUMIFS('Pre ISIC Consolidation'!$B11:$AQ11,'Pre ISIC Consolidation'!$B$24:$AQ$24,SoPEASbRIC!AB$1)</f>
        <v>0</v>
      </c>
      <c r="AC10">
        <f>SUMIFS('Pre ISIC Consolidation'!$B11:$AQ11,'Pre ISIC Consolidation'!$B$24:$AQ$24,SoPEASbRIC!AC$1)</f>
        <v>0</v>
      </c>
      <c r="AD10">
        <f>SUMIFS('Pre ISIC Consolidation'!$B11:$AQ11,'Pre ISIC Consolidation'!$B$24:$AQ$24,SoPEASbRIC!AD$1)</f>
        <v>0</v>
      </c>
      <c r="AE10">
        <f>SUMIFS('Pre ISIC Consolidation'!$B11:$AQ11,'Pre ISIC Consolidation'!$B$24:$AQ$24,SoPEASbRIC!AE$1)</f>
        <v>0</v>
      </c>
      <c r="AF10">
        <f>SUMIFS('Pre ISIC Consolidation'!$B11:$AQ11,'Pre ISIC Consolidation'!$B$24:$AQ$24,SoPEASbRIC!AF$1)</f>
        <v>0</v>
      </c>
      <c r="AG10">
        <f>SUMIFS('Pre ISIC Consolidation'!$B11:$AQ11,'Pre ISIC Consolidation'!$B$24:$AQ$24,SoPEASbRIC!AG$1)</f>
        <v>0</v>
      </c>
      <c r="AH10">
        <f>SUMIFS('Pre ISIC Consolidation'!$B11:$AQ11,'Pre ISIC Consolidation'!$B$24:$AQ$24,SoPEASbRIC!AH$1)</f>
        <v>0</v>
      </c>
      <c r="AI10">
        <f>SUMIFS('Pre ISIC Consolidation'!$B11:$AQ11,'Pre ISIC Consolidation'!$B$24:$AQ$24,SoPEASbRIC!AI$1)</f>
        <v>0</v>
      </c>
      <c r="AJ10">
        <f>SUMIFS('Pre ISIC Consolidation'!$B11:$AQ11,'Pre ISIC Consolidation'!$B$24:$AQ$24,SoPEASbRIC!AJ$1)</f>
        <v>0</v>
      </c>
      <c r="AK10">
        <f>SUMIFS('Pre ISIC Consolidation'!$B11:$AQ11,'Pre ISIC Consolidation'!$B$24:$AQ$24,SoPEASbRIC!AK$1)</f>
        <v>0</v>
      </c>
      <c r="AL10">
        <f>SUMIFS('Pre ISIC Consolidation'!$B11:$AQ11,'Pre ISIC Consolidation'!$B$24:$AQ$24,SoPEASbRIC!AL$1)</f>
        <v>0.3</v>
      </c>
      <c r="AM10">
        <f>SUMIFS('Pre ISIC Consolidation'!$B11:$AQ11,'Pre ISIC Consolidation'!$B$24:$AQ$24,SoPEASbRIC!AM$1)</f>
        <v>0</v>
      </c>
      <c r="AN10">
        <f>SUMIFS('Pre ISIC Consolidation'!$B11:$AQ11,'Pre ISIC Consolidation'!$B$24:$AQ$24,SoPEASbRIC!AN$1)</f>
        <v>0</v>
      </c>
      <c r="AO10">
        <f>SUMIFS('Pre ISIC Consolidation'!$B11:$AQ11,'Pre ISIC Consolidation'!$B$24:$AQ$24,SoPEASbRIC!AO$1)</f>
        <v>0</v>
      </c>
      <c r="AP10">
        <f>SUMIFS('Pre ISIC Consolidation'!$B11:$AQ11,'Pre ISIC Consolidation'!$B$24:$AQ$24,SoPEASbRIC!AP$1)</f>
        <v>0</v>
      </c>
      <c r="AQ10">
        <f>SUMIFS('Pre ISIC Consolidation'!$B11:$AQ11,'Pre ISIC Consolidation'!$B$24:$AQ$24,SoPEASbRIC!AQ$1)</f>
        <v>0</v>
      </c>
    </row>
    <row r="11" spans="1:43" x14ac:dyDescent="0.35">
      <c r="A11" t="s">
        <v>72</v>
      </c>
      <c r="B11">
        <f>SUMIFS('Pre ISIC Consolidation'!$B12:$AQ12,'Pre ISIC Consolidation'!$B$24:$AQ$24,SoPEASbRIC!B$1)</f>
        <v>0</v>
      </c>
      <c r="C11">
        <f>SUMIFS('Pre ISIC Consolidation'!$B12:$AQ12,'Pre ISIC Consolidation'!$B$24:$AQ$24,SoPEASbRIC!C$1)</f>
        <v>0</v>
      </c>
      <c r="D11">
        <f>SUMIFS('Pre ISIC Consolidation'!$B12:$AQ12,'Pre ISIC Consolidation'!$B$24:$AQ$24,SoPEASbRIC!D$1)</f>
        <v>0</v>
      </c>
      <c r="E11">
        <f>SUMIFS('Pre ISIC Consolidation'!$B12:$AQ12,'Pre ISIC Consolidation'!$B$24:$AQ$24,SoPEASbRIC!E$1)</f>
        <v>0</v>
      </c>
      <c r="F11">
        <f>SUMIFS('Pre ISIC Consolidation'!$B12:$AQ12,'Pre ISIC Consolidation'!$B$24:$AQ$24,SoPEASbRIC!F$1)</f>
        <v>0</v>
      </c>
      <c r="G11">
        <f>SUMIFS('Pre ISIC Consolidation'!$B12:$AQ12,'Pre ISIC Consolidation'!$B$24:$AQ$24,SoPEASbRIC!G$1)</f>
        <v>0</v>
      </c>
      <c r="H11">
        <f>SUMIFS('Pre ISIC Consolidation'!$B12:$AQ12,'Pre ISIC Consolidation'!$B$24:$AQ$24,SoPEASbRIC!H$1)</f>
        <v>0</v>
      </c>
      <c r="I11">
        <f>SUMIFS('Pre ISIC Consolidation'!$B12:$AQ12,'Pre ISIC Consolidation'!$B$24:$AQ$24,SoPEASbRIC!I$1)</f>
        <v>0</v>
      </c>
      <c r="J11">
        <f>SUMIFS('Pre ISIC Consolidation'!$B12:$AQ12,'Pre ISIC Consolidation'!$B$24:$AQ$24,SoPEASbRIC!J$1)</f>
        <v>0</v>
      </c>
      <c r="K11">
        <f>SUMIFS('Pre ISIC Consolidation'!$B12:$AQ12,'Pre ISIC Consolidation'!$B$24:$AQ$24,SoPEASbRIC!K$1)</f>
        <v>0</v>
      </c>
      <c r="L11">
        <f>SUMIFS('Pre ISIC Consolidation'!$B12:$AQ12,'Pre ISIC Consolidation'!$B$24:$AQ$24,SoPEASbRIC!L$1)</f>
        <v>0</v>
      </c>
      <c r="M11">
        <f>SUMIFS('Pre ISIC Consolidation'!$B12:$AQ12,'Pre ISIC Consolidation'!$B$24:$AQ$24,SoPEASbRIC!M$1)</f>
        <v>0</v>
      </c>
      <c r="N11">
        <f>SUMIFS('Pre ISIC Consolidation'!$B12:$AQ12,'Pre ISIC Consolidation'!$B$24:$AQ$24,SoPEASbRIC!N$1)</f>
        <v>0</v>
      </c>
      <c r="O11">
        <f>SUMIFS('Pre ISIC Consolidation'!$B12:$AQ12,'Pre ISIC Consolidation'!$B$24:$AQ$24,SoPEASbRIC!O$1)</f>
        <v>0</v>
      </c>
      <c r="P11">
        <f>SUMIFS('Pre ISIC Consolidation'!$B12:$AQ12,'Pre ISIC Consolidation'!$B$24:$AQ$24,SoPEASbRIC!P$1)</f>
        <v>0</v>
      </c>
      <c r="Q11">
        <f>SUMIFS('Pre ISIC Consolidation'!$B12:$AQ12,'Pre ISIC Consolidation'!$B$24:$AQ$24,SoPEASbRIC!Q$1)</f>
        <v>0</v>
      </c>
      <c r="R11">
        <f>SUMIFS('Pre ISIC Consolidation'!$B12:$AQ12,'Pre ISIC Consolidation'!$B$24:$AQ$24,SoPEASbRIC!R$1)</f>
        <v>0</v>
      </c>
      <c r="S11">
        <f>SUMIFS('Pre ISIC Consolidation'!$B12:$AQ12,'Pre ISIC Consolidation'!$B$24:$AQ$24,SoPEASbRIC!S$1)</f>
        <v>0</v>
      </c>
      <c r="T11">
        <f>SUMIFS('Pre ISIC Consolidation'!$B12:$AQ12,'Pre ISIC Consolidation'!$B$24:$AQ$24,SoPEASbRIC!T$1)</f>
        <v>0</v>
      </c>
      <c r="U11">
        <f>SUMIFS('Pre ISIC Consolidation'!$B12:$AQ12,'Pre ISIC Consolidation'!$B$24:$AQ$24,SoPEASbRIC!U$1)</f>
        <v>0</v>
      </c>
      <c r="V11">
        <f>SUMIFS('Pre ISIC Consolidation'!$B12:$AQ12,'Pre ISIC Consolidation'!$B$24:$AQ$24,SoPEASbRIC!V$1)</f>
        <v>0.5</v>
      </c>
      <c r="W11">
        <f>SUMIFS('Pre ISIC Consolidation'!$B12:$AQ12,'Pre ISIC Consolidation'!$B$24:$AQ$24,SoPEASbRIC!W$1)</f>
        <v>0</v>
      </c>
      <c r="X11">
        <f>SUMIFS('Pre ISIC Consolidation'!$B12:$AQ12,'Pre ISIC Consolidation'!$B$24:$AQ$24,SoPEASbRIC!X$1)</f>
        <v>0</v>
      </c>
      <c r="Y11">
        <f>SUMIFS('Pre ISIC Consolidation'!$B12:$AQ12,'Pre ISIC Consolidation'!$B$24:$AQ$24,SoPEASbRIC!Y$1)</f>
        <v>0.2</v>
      </c>
      <c r="Z11">
        <f>SUMIFS('Pre ISIC Consolidation'!$B12:$AQ12,'Pre ISIC Consolidation'!$B$24:$AQ$24,SoPEASbRIC!Z$1)</f>
        <v>0</v>
      </c>
      <c r="AA11">
        <f>SUMIFS('Pre ISIC Consolidation'!$B12:$AQ12,'Pre ISIC Consolidation'!$B$24:$AQ$24,SoPEASbRIC!AA$1)</f>
        <v>0</v>
      </c>
      <c r="AB11">
        <f>SUMIFS('Pre ISIC Consolidation'!$B12:$AQ12,'Pre ISIC Consolidation'!$B$24:$AQ$24,SoPEASbRIC!AB$1)</f>
        <v>0</v>
      </c>
      <c r="AC11">
        <f>SUMIFS('Pre ISIC Consolidation'!$B12:$AQ12,'Pre ISIC Consolidation'!$B$24:$AQ$24,SoPEASbRIC!AC$1)</f>
        <v>0</v>
      </c>
      <c r="AD11">
        <f>SUMIFS('Pre ISIC Consolidation'!$B12:$AQ12,'Pre ISIC Consolidation'!$B$24:$AQ$24,SoPEASbRIC!AD$1)</f>
        <v>0</v>
      </c>
      <c r="AE11">
        <f>SUMIFS('Pre ISIC Consolidation'!$B12:$AQ12,'Pre ISIC Consolidation'!$B$24:$AQ$24,SoPEASbRIC!AE$1)</f>
        <v>0</v>
      </c>
      <c r="AF11">
        <f>SUMIFS('Pre ISIC Consolidation'!$B12:$AQ12,'Pre ISIC Consolidation'!$B$24:$AQ$24,SoPEASbRIC!AF$1)</f>
        <v>0</v>
      </c>
      <c r="AG11">
        <f>SUMIFS('Pre ISIC Consolidation'!$B12:$AQ12,'Pre ISIC Consolidation'!$B$24:$AQ$24,SoPEASbRIC!AG$1)</f>
        <v>0</v>
      </c>
      <c r="AH11">
        <f>SUMIFS('Pre ISIC Consolidation'!$B12:$AQ12,'Pre ISIC Consolidation'!$B$24:$AQ$24,SoPEASbRIC!AH$1)</f>
        <v>0</v>
      </c>
      <c r="AI11">
        <f>SUMIFS('Pre ISIC Consolidation'!$B12:$AQ12,'Pre ISIC Consolidation'!$B$24:$AQ$24,SoPEASbRIC!AI$1)</f>
        <v>0</v>
      </c>
      <c r="AJ11">
        <f>SUMIFS('Pre ISIC Consolidation'!$B12:$AQ12,'Pre ISIC Consolidation'!$B$24:$AQ$24,SoPEASbRIC!AJ$1)</f>
        <v>0</v>
      </c>
      <c r="AK11">
        <f>SUMIFS('Pre ISIC Consolidation'!$B12:$AQ12,'Pre ISIC Consolidation'!$B$24:$AQ$24,SoPEASbRIC!AK$1)</f>
        <v>0</v>
      </c>
      <c r="AL11">
        <f>SUMIFS('Pre ISIC Consolidation'!$B12:$AQ12,'Pre ISIC Consolidation'!$B$24:$AQ$24,SoPEASbRIC!AL$1)</f>
        <v>0.3</v>
      </c>
      <c r="AM11">
        <f>SUMIFS('Pre ISIC Consolidation'!$B12:$AQ12,'Pre ISIC Consolidation'!$B$24:$AQ$24,SoPEASbRIC!AM$1)</f>
        <v>0</v>
      </c>
      <c r="AN11">
        <f>SUMIFS('Pre ISIC Consolidation'!$B12:$AQ12,'Pre ISIC Consolidation'!$B$24:$AQ$24,SoPEASbRIC!AN$1)</f>
        <v>0</v>
      </c>
      <c r="AO11">
        <f>SUMIFS('Pre ISIC Consolidation'!$B12:$AQ12,'Pre ISIC Consolidation'!$B$24:$AQ$24,SoPEASbRIC!AO$1)</f>
        <v>0</v>
      </c>
      <c r="AP11">
        <f>SUMIFS('Pre ISIC Consolidation'!$B12:$AQ12,'Pre ISIC Consolidation'!$B$24:$AQ$24,SoPEASbRIC!AP$1)</f>
        <v>0</v>
      </c>
      <c r="AQ11">
        <f>SUMIFS('Pre ISIC Consolidation'!$B12:$AQ12,'Pre ISIC Consolidation'!$B$24:$AQ$24,SoPEASbRIC!AQ$1)</f>
        <v>0</v>
      </c>
    </row>
    <row r="12" spans="1:43" x14ac:dyDescent="0.35">
      <c r="A12" t="s">
        <v>73</v>
      </c>
      <c r="B12">
        <f>SUMIFS('Pre ISIC Consolidation'!$B13:$AQ13,'Pre ISIC Consolidation'!$B$24:$AQ$24,SoPEASbRIC!B$1)</f>
        <v>0</v>
      </c>
      <c r="C12">
        <f>SUMIFS('Pre ISIC Consolidation'!$B13:$AQ13,'Pre ISIC Consolidation'!$B$24:$AQ$24,SoPEASbRIC!C$1)</f>
        <v>0</v>
      </c>
      <c r="D12">
        <f>SUMIFS('Pre ISIC Consolidation'!$B13:$AQ13,'Pre ISIC Consolidation'!$B$24:$AQ$24,SoPEASbRIC!D$1)</f>
        <v>0</v>
      </c>
      <c r="E12">
        <f>SUMIFS('Pre ISIC Consolidation'!$B13:$AQ13,'Pre ISIC Consolidation'!$B$24:$AQ$24,SoPEASbRIC!E$1)</f>
        <v>0</v>
      </c>
      <c r="F12">
        <f>SUMIFS('Pre ISIC Consolidation'!$B13:$AQ13,'Pre ISIC Consolidation'!$B$24:$AQ$24,SoPEASbRIC!F$1)</f>
        <v>0</v>
      </c>
      <c r="G12">
        <f>SUMIFS('Pre ISIC Consolidation'!$B13:$AQ13,'Pre ISIC Consolidation'!$B$24:$AQ$24,SoPEASbRIC!G$1)</f>
        <v>0</v>
      </c>
      <c r="H12">
        <f>SUMIFS('Pre ISIC Consolidation'!$B13:$AQ13,'Pre ISIC Consolidation'!$B$24:$AQ$24,SoPEASbRIC!H$1)</f>
        <v>0</v>
      </c>
      <c r="I12">
        <f>SUMIFS('Pre ISIC Consolidation'!$B13:$AQ13,'Pre ISIC Consolidation'!$B$24:$AQ$24,SoPEASbRIC!I$1)</f>
        <v>0</v>
      </c>
      <c r="J12">
        <f>SUMIFS('Pre ISIC Consolidation'!$B13:$AQ13,'Pre ISIC Consolidation'!$B$24:$AQ$24,SoPEASbRIC!J$1)</f>
        <v>0</v>
      </c>
      <c r="K12">
        <f>SUMIFS('Pre ISIC Consolidation'!$B13:$AQ13,'Pre ISIC Consolidation'!$B$24:$AQ$24,SoPEASbRIC!K$1)</f>
        <v>0</v>
      </c>
      <c r="L12">
        <f>SUMIFS('Pre ISIC Consolidation'!$B13:$AQ13,'Pre ISIC Consolidation'!$B$24:$AQ$24,SoPEASbRIC!L$1)</f>
        <v>0</v>
      </c>
      <c r="M12">
        <f>SUMIFS('Pre ISIC Consolidation'!$B13:$AQ13,'Pre ISIC Consolidation'!$B$24:$AQ$24,SoPEASbRIC!M$1)</f>
        <v>0</v>
      </c>
      <c r="N12">
        <f>SUMIFS('Pre ISIC Consolidation'!$B13:$AQ13,'Pre ISIC Consolidation'!$B$24:$AQ$24,SoPEASbRIC!N$1)</f>
        <v>0</v>
      </c>
      <c r="O12">
        <f>SUMIFS('Pre ISIC Consolidation'!$B13:$AQ13,'Pre ISIC Consolidation'!$B$24:$AQ$24,SoPEASbRIC!O$1)</f>
        <v>0</v>
      </c>
      <c r="P12">
        <f>SUMIFS('Pre ISIC Consolidation'!$B13:$AQ13,'Pre ISIC Consolidation'!$B$24:$AQ$24,SoPEASbRIC!P$1)</f>
        <v>0</v>
      </c>
      <c r="Q12">
        <f>SUMIFS('Pre ISIC Consolidation'!$B13:$AQ13,'Pre ISIC Consolidation'!$B$24:$AQ$24,SoPEASbRIC!Q$1)</f>
        <v>0</v>
      </c>
      <c r="R12">
        <f>SUMIFS('Pre ISIC Consolidation'!$B13:$AQ13,'Pre ISIC Consolidation'!$B$24:$AQ$24,SoPEASbRIC!R$1)</f>
        <v>0</v>
      </c>
      <c r="S12">
        <f>SUMIFS('Pre ISIC Consolidation'!$B13:$AQ13,'Pre ISIC Consolidation'!$B$24:$AQ$24,SoPEASbRIC!S$1)</f>
        <v>0</v>
      </c>
      <c r="T12">
        <f>SUMIFS('Pre ISIC Consolidation'!$B13:$AQ13,'Pre ISIC Consolidation'!$B$24:$AQ$24,SoPEASbRIC!T$1)</f>
        <v>0</v>
      </c>
      <c r="U12">
        <f>SUMIFS('Pre ISIC Consolidation'!$B13:$AQ13,'Pre ISIC Consolidation'!$B$24:$AQ$24,SoPEASbRIC!U$1)</f>
        <v>0</v>
      </c>
      <c r="V12">
        <f>SUMIFS('Pre ISIC Consolidation'!$B13:$AQ13,'Pre ISIC Consolidation'!$B$24:$AQ$24,SoPEASbRIC!V$1)</f>
        <v>0.5</v>
      </c>
      <c r="W12">
        <f>SUMIFS('Pre ISIC Consolidation'!$B13:$AQ13,'Pre ISIC Consolidation'!$B$24:$AQ$24,SoPEASbRIC!W$1)</f>
        <v>0</v>
      </c>
      <c r="X12">
        <f>SUMIFS('Pre ISIC Consolidation'!$B13:$AQ13,'Pre ISIC Consolidation'!$B$24:$AQ$24,SoPEASbRIC!X$1)</f>
        <v>0</v>
      </c>
      <c r="Y12">
        <f>SUMIFS('Pre ISIC Consolidation'!$B13:$AQ13,'Pre ISIC Consolidation'!$B$24:$AQ$24,SoPEASbRIC!Y$1)</f>
        <v>0.2</v>
      </c>
      <c r="Z12">
        <f>SUMIFS('Pre ISIC Consolidation'!$B13:$AQ13,'Pre ISIC Consolidation'!$B$24:$AQ$24,SoPEASbRIC!Z$1)</f>
        <v>0</v>
      </c>
      <c r="AA12">
        <f>SUMIFS('Pre ISIC Consolidation'!$B13:$AQ13,'Pre ISIC Consolidation'!$B$24:$AQ$24,SoPEASbRIC!AA$1)</f>
        <v>0</v>
      </c>
      <c r="AB12">
        <f>SUMIFS('Pre ISIC Consolidation'!$B13:$AQ13,'Pre ISIC Consolidation'!$B$24:$AQ$24,SoPEASbRIC!AB$1)</f>
        <v>0</v>
      </c>
      <c r="AC12">
        <f>SUMIFS('Pre ISIC Consolidation'!$B13:$AQ13,'Pre ISIC Consolidation'!$B$24:$AQ$24,SoPEASbRIC!AC$1)</f>
        <v>0</v>
      </c>
      <c r="AD12">
        <f>SUMIFS('Pre ISIC Consolidation'!$B13:$AQ13,'Pre ISIC Consolidation'!$B$24:$AQ$24,SoPEASbRIC!AD$1)</f>
        <v>0</v>
      </c>
      <c r="AE12">
        <f>SUMIFS('Pre ISIC Consolidation'!$B13:$AQ13,'Pre ISIC Consolidation'!$B$24:$AQ$24,SoPEASbRIC!AE$1)</f>
        <v>0</v>
      </c>
      <c r="AF12">
        <f>SUMIFS('Pre ISIC Consolidation'!$B13:$AQ13,'Pre ISIC Consolidation'!$B$24:$AQ$24,SoPEASbRIC!AF$1)</f>
        <v>0</v>
      </c>
      <c r="AG12">
        <f>SUMIFS('Pre ISIC Consolidation'!$B13:$AQ13,'Pre ISIC Consolidation'!$B$24:$AQ$24,SoPEASbRIC!AG$1)</f>
        <v>0</v>
      </c>
      <c r="AH12">
        <f>SUMIFS('Pre ISIC Consolidation'!$B13:$AQ13,'Pre ISIC Consolidation'!$B$24:$AQ$24,SoPEASbRIC!AH$1)</f>
        <v>0</v>
      </c>
      <c r="AI12">
        <f>SUMIFS('Pre ISIC Consolidation'!$B13:$AQ13,'Pre ISIC Consolidation'!$B$24:$AQ$24,SoPEASbRIC!AI$1)</f>
        <v>0</v>
      </c>
      <c r="AJ12">
        <f>SUMIFS('Pre ISIC Consolidation'!$B13:$AQ13,'Pre ISIC Consolidation'!$B$24:$AQ$24,SoPEASbRIC!AJ$1)</f>
        <v>0</v>
      </c>
      <c r="AK12">
        <f>SUMIFS('Pre ISIC Consolidation'!$B13:$AQ13,'Pre ISIC Consolidation'!$B$24:$AQ$24,SoPEASbRIC!AK$1)</f>
        <v>0</v>
      </c>
      <c r="AL12">
        <f>SUMIFS('Pre ISIC Consolidation'!$B13:$AQ13,'Pre ISIC Consolidation'!$B$24:$AQ$24,SoPEASbRIC!AL$1)</f>
        <v>0.3</v>
      </c>
      <c r="AM12">
        <f>SUMIFS('Pre ISIC Consolidation'!$B13:$AQ13,'Pre ISIC Consolidation'!$B$24:$AQ$24,SoPEASbRIC!AM$1)</f>
        <v>0</v>
      </c>
      <c r="AN12">
        <f>SUMIFS('Pre ISIC Consolidation'!$B13:$AQ13,'Pre ISIC Consolidation'!$B$24:$AQ$24,SoPEASbRIC!AN$1)</f>
        <v>0</v>
      </c>
      <c r="AO12">
        <f>SUMIFS('Pre ISIC Consolidation'!$B13:$AQ13,'Pre ISIC Consolidation'!$B$24:$AQ$24,SoPEASbRIC!AO$1)</f>
        <v>0</v>
      </c>
      <c r="AP12">
        <f>SUMIFS('Pre ISIC Consolidation'!$B13:$AQ13,'Pre ISIC Consolidation'!$B$24:$AQ$24,SoPEASbRIC!AP$1)</f>
        <v>0</v>
      </c>
      <c r="AQ12">
        <f>SUMIFS('Pre ISIC Consolidation'!$B13:$AQ13,'Pre ISIC Consolidation'!$B$24:$AQ$24,SoPEASbRIC!AQ$1)</f>
        <v>0</v>
      </c>
    </row>
    <row r="13" spans="1:43" x14ac:dyDescent="0.35">
      <c r="A13" t="s">
        <v>74</v>
      </c>
      <c r="B13">
        <f>SUMIFS('Pre ISIC Consolidation'!$B14:$AQ14,'Pre ISIC Consolidation'!$B$24:$AQ$24,SoPEASbRIC!B$1)</f>
        <v>0</v>
      </c>
      <c r="C13">
        <f>SUMIFS('Pre ISIC Consolidation'!$B14:$AQ14,'Pre ISIC Consolidation'!$B$24:$AQ$24,SoPEASbRIC!C$1)</f>
        <v>0</v>
      </c>
      <c r="D13">
        <f>SUMIFS('Pre ISIC Consolidation'!$B14:$AQ14,'Pre ISIC Consolidation'!$B$24:$AQ$24,SoPEASbRIC!D$1)</f>
        <v>0</v>
      </c>
      <c r="E13">
        <f>SUMIFS('Pre ISIC Consolidation'!$B14:$AQ14,'Pre ISIC Consolidation'!$B$24:$AQ$24,SoPEASbRIC!E$1)</f>
        <v>0</v>
      </c>
      <c r="F13">
        <f>SUMIFS('Pre ISIC Consolidation'!$B14:$AQ14,'Pre ISIC Consolidation'!$B$24:$AQ$24,SoPEASbRIC!F$1)</f>
        <v>0</v>
      </c>
      <c r="G13">
        <f>SUMIFS('Pre ISIC Consolidation'!$B14:$AQ14,'Pre ISIC Consolidation'!$B$24:$AQ$24,SoPEASbRIC!G$1)</f>
        <v>0</v>
      </c>
      <c r="H13">
        <f>SUMIFS('Pre ISIC Consolidation'!$B14:$AQ14,'Pre ISIC Consolidation'!$B$24:$AQ$24,SoPEASbRIC!H$1)</f>
        <v>0</v>
      </c>
      <c r="I13">
        <f>SUMIFS('Pre ISIC Consolidation'!$B14:$AQ14,'Pre ISIC Consolidation'!$B$24:$AQ$24,SoPEASbRIC!I$1)</f>
        <v>0</v>
      </c>
      <c r="J13">
        <f>SUMIFS('Pre ISIC Consolidation'!$B14:$AQ14,'Pre ISIC Consolidation'!$B$24:$AQ$24,SoPEASbRIC!J$1)</f>
        <v>0</v>
      </c>
      <c r="K13">
        <f>SUMIFS('Pre ISIC Consolidation'!$B14:$AQ14,'Pre ISIC Consolidation'!$B$24:$AQ$24,SoPEASbRIC!K$1)</f>
        <v>0</v>
      </c>
      <c r="L13">
        <f>SUMIFS('Pre ISIC Consolidation'!$B14:$AQ14,'Pre ISIC Consolidation'!$B$24:$AQ$24,SoPEASbRIC!L$1)</f>
        <v>0</v>
      </c>
      <c r="M13">
        <f>SUMIFS('Pre ISIC Consolidation'!$B14:$AQ14,'Pre ISIC Consolidation'!$B$24:$AQ$24,SoPEASbRIC!M$1)</f>
        <v>0</v>
      </c>
      <c r="N13">
        <f>SUMIFS('Pre ISIC Consolidation'!$B14:$AQ14,'Pre ISIC Consolidation'!$B$24:$AQ$24,SoPEASbRIC!N$1)</f>
        <v>0</v>
      </c>
      <c r="O13">
        <f>SUMIFS('Pre ISIC Consolidation'!$B14:$AQ14,'Pre ISIC Consolidation'!$B$24:$AQ$24,SoPEASbRIC!O$1)</f>
        <v>0</v>
      </c>
      <c r="P13">
        <f>SUMIFS('Pre ISIC Consolidation'!$B14:$AQ14,'Pre ISIC Consolidation'!$B$24:$AQ$24,SoPEASbRIC!P$1)</f>
        <v>0</v>
      </c>
      <c r="Q13">
        <f>SUMIFS('Pre ISIC Consolidation'!$B14:$AQ14,'Pre ISIC Consolidation'!$B$24:$AQ$24,SoPEASbRIC!Q$1)</f>
        <v>0</v>
      </c>
      <c r="R13">
        <f>SUMIFS('Pre ISIC Consolidation'!$B14:$AQ14,'Pre ISIC Consolidation'!$B$24:$AQ$24,SoPEASbRIC!R$1)</f>
        <v>0</v>
      </c>
      <c r="S13">
        <f>SUMIFS('Pre ISIC Consolidation'!$B14:$AQ14,'Pre ISIC Consolidation'!$B$24:$AQ$24,SoPEASbRIC!S$1)</f>
        <v>0</v>
      </c>
      <c r="T13">
        <f>SUMIFS('Pre ISIC Consolidation'!$B14:$AQ14,'Pre ISIC Consolidation'!$B$24:$AQ$24,SoPEASbRIC!T$1)</f>
        <v>0</v>
      </c>
      <c r="U13">
        <f>SUMIFS('Pre ISIC Consolidation'!$B14:$AQ14,'Pre ISIC Consolidation'!$B$24:$AQ$24,SoPEASbRIC!U$1)</f>
        <v>0</v>
      </c>
      <c r="V13">
        <f>SUMIFS('Pre ISIC Consolidation'!$B14:$AQ14,'Pre ISIC Consolidation'!$B$24:$AQ$24,SoPEASbRIC!V$1)</f>
        <v>0.5</v>
      </c>
      <c r="W13">
        <f>SUMIFS('Pre ISIC Consolidation'!$B14:$AQ14,'Pre ISIC Consolidation'!$B$24:$AQ$24,SoPEASbRIC!W$1)</f>
        <v>0</v>
      </c>
      <c r="X13">
        <f>SUMIFS('Pre ISIC Consolidation'!$B14:$AQ14,'Pre ISIC Consolidation'!$B$24:$AQ$24,SoPEASbRIC!X$1)</f>
        <v>0</v>
      </c>
      <c r="Y13">
        <f>SUMIFS('Pre ISIC Consolidation'!$B14:$AQ14,'Pre ISIC Consolidation'!$B$24:$AQ$24,SoPEASbRIC!Y$1)</f>
        <v>0.2</v>
      </c>
      <c r="Z13">
        <f>SUMIFS('Pre ISIC Consolidation'!$B14:$AQ14,'Pre ISIC Consolidation'!$B$24:$AQ$24,SoPEASbRIC!Z$1)</f>
        <v>0</v>
      </c>
      <c r="AA13">
        <f>SUMIFS('Pre ISIC Consolidation'!$B14:$AQ14,'Pre ISIC Consolidation'!$B$24:$AQ$24,SoPEASbRIC!AA$1)</f>
        <v>0</v>
      </c>
      <c r="AB13">
        <f>SUMIFS('Pre ISIC Consolidation'!$B14:$AQ14,'Pre ISIC Consolidation'!$B$24:$AQ$24,SoPEASbRIC!AB$1)</f>
        <v>0</v>
      </c>
      <c r="AC13">
        <f>SUMIFS('Pre ISIC Consolidation'!$B14:$AQ14,'Pre ISIC Consolidation'!$B$24:$AQ$24,SoPEASbRIC!AC$1)</f>
        <v>0</v>
      </c>
      <c r="AD13">
        <f>SUMIFS('Pre ISIC Consolidation'!$B14:$AQ14,'Pre ISIC Consolidation'!$B$24:$AQ$24,SoPEASbRIC!AD$1)</f>
        <v>0</v>
      </c>
      <c r="AE13">
        <f>SUMIFS('Pre ISIC Consolidation'!$B14:$AQ14,'Pre ISIC Consolidation'!$B$24:$AQ$24,SoPEASbRIC!AE$1)</f>
        <v>0</v>
      </c>
      <c r="AF13">
        <f>SUMIFS('Pre ISIC Consolidation'!$B14:$AQ14,'Pre ISIC Consolidation'!$B$24:$AQ$24,SoPEASbRIC!AF$1)</f>
        <v>0</v>
      </c>
      <c r="AG13">
        <f>SUMIFS('Pre ISIC Consolidation'!$B14:$AQ14,'Pre ISIC Consolidation'!$B$24:$AQ$24,SoPEASbRIC!AG$1)</f>
        <v>0</v>
      </c>
      <c r="AH13">
        <f>SUMIFS('Pre ISIC Consolidation'!$B14:$AQ14,'Pre ISIC Consolidation'!$B$24:$AQ$24,SoPEASbRIC!AH$1)</f>
        <v>0</v>
      </c>
      <c r="AI13">
        <f>SUMIFS('Pre ISIC Consolidation'!$B14:$AQ14,'Pre ISIC Consolidation'!$B$24:$AQ$24,SoPEASbRIC!AI$1)</f>
        <v>0</v>
      </c>
      <c r="AJ13">
        <f>SUMIFS('Pre ISIC Consolidation'!$B14:$AQ14,'Pre ISIC Consolidation'!$B$24:$AQ$24,SoPEASbRIC!AJ$1)</f>
        <v>0</v>
      </c>
      <c r="AK13">
        <f>SUMIFS('Pre ISIC Consolidation'!$B14:$AQ14,'Pre ISIC Consolidation'!$B$24:$AQ$24,SoPEASbRIC!AK$1)</f>
        <v>0</v>
      </c>
      <c r="AL13">
        <f>SUMIFS('Pre ISIC Consolidation'!$B14:$AQ14,'Pre ISIC Consolidation'!$B$24:$AQ$24,SoPEASbRIC!AL$1)</f>
        <v>0.3</v>
      </c>
      <c r="AM13">
        <f>SUMIFS('Pre ISIC Consolidation'!$B14:$AQ14,'Pre ISIC Consolidation'!$B$24:$AQ$24,SoPEASbRIC!AM$1)</f>
        <v>0</v>
      </c>
      <c r="AN13">
        <f>SUMIFS('Pre ISIC Consolidation'!$B14:$AQ14,'Pre ISIC Consolidation'!$B$24:$AQ$24,SoPEASbRIC!AN$1)</f>
        <v>0</v>
      </c>
      <c r="AO13">
        <f>SUMIFS('Pre ISIC Consolidation'!$B14:$AQ14,'Pre ISIC Consolidation'!$B$24:$AQ$24,SoPEASbRIC!AO$1)</f>
        <v>0</v>
      </c>
      <c r="AP13">
        <f>SUMIFS('Pre ISIC Consolidation'!$B14:$AQ14,'Pre ISIC Consolidation'!$B$24:$AQ$24,SoPEASbRIC!AP$1)</f>
        <v>0</v>
      </c>
      <c r="AQ13">
        <f>SUMIFS('Pre ISIC Consolidation'!$B14:$AQ14,'Pre ISIC Consolidation'!$B$24:$AQ$24,SoPEASbRIC!AQ$1)</f>
        <v>0</v>
      </c>
    </row>
    <row r="14" spans="1:43" x14ac:dyDescent="0.35">
      <c r="A14" t="s">
        <v>75</v>
      </c>
      <c r="B14">
        <f>SUMIFS('Pre ISIC Consolidation'!$B15:$AQ15,'Pre ISIC Consolidation'!$B$24:$AQ$24,SoPEASbRIC!B$1)</f>
        <v>0</v>
      </c>
      <c r="C14">
        <f>SUMIFS('Pre ISIC Consolidation'!$B15:$AQ15,'Pre ISIC Consolidation'!$B$24:$AQ$24,SoPEASbRIC!C$1)</f>
        <v>0</v>
      </c>
      <c r="D14">
        <f>SUMIFS('Pre ISIC Consolidation'!$B15:$AQ15,'Pre ISIC Consolidation'!$B$24:$AQ$24,SoPEASbRIC!D$1)</f>
        <v>0</v>
      </c>
      <c r="E14">
        <f>SUMIFS('Pre ISIC Consolidation'!$B15:$AQ15,'Pre ISIC Consolidation'!$B$24:$AQ$24,SoPEASbRIC!E$1)</f>
        <v>0</v>
      </c>
      <c r="F14">
        <f>SUMIFS('Pre ISIC Consolidation'!$B15:$AQ15,'Pre ISIC Consolidation'!$B$24:$AQ$24,SoPEASbRIC!F$1)</f>
        <v>0</v>
      </c>
      <c r="G14">
        <f>SUMIFS('Pre ISIC Consolidation'!$B15:$AQ15,'Pre ISIC Consolidation'!$B$24:$AQ$24,SoPEASbRIC!G$1)</f>
        <v>0</v>
      </c>
      <c r="H14">
        <f>SUMIFS('Pre ISIC Consolidation'!$B15:$AQ15,'Pre ISIC Consolidation'!$B$24:$AQ$24,SoPEASbRIC!H$1)</f>
        <v>0</v>
      </c>
      <c r="I14">
        <f>SUMIFS('Pre ISIC Consolidation'!$B15:$AQ15,'Pre ISIC Consolidation'!$B$24:$AQ$24,SoPEASbRIC!I$1)</f>
        <v>0</v>
      </c>
      <c r="J14">
        <f>SUMIFS('Pre ISIC Consolidation'!$B15:$AQ15,'Pre ISIC Consolidation'!$B$24:$AQ$24,SoPEASbRIC!J$1)</f>
        <v>0</v>
      </c>
      <c r="K14">
        <f>SUMIFS('Pre ISIC Consolidation'!$B15:$AQ15,'Pre ISIC Consolidation'!$B$24:$AQ$24,SoPEASbRIC!K$1)</f>
        <v>0</v>
      </c>
      <c r="L14">
        <f>SUMIFS('Pre ISIC Consolidation'!$B15:$AQ15,'Pre ISIC Consolidation'!$B$24:$AQ$24,SoPEASbRIC!L$1)</f>
        <v>0</v>
      </c>
      <c r="M14">
        <f>SUMIFS('Pre ISIC Consolidation'!$B15:$AQ15,'Pre ISIC Consolidation'!$B$24:$AQ$24,SoPEASbRIC!M$1)</f>
        <v>0</v>
      </c>
      <c r="N14">
        <f>SUMIFS('Pre ISIC Consolidation'!$B15:$AQ15,'Pre ISIC Consolidation'!$B$24:$AQ$24,SoPEASbRIC!N$1)</f>
        <v>0</v>
      </c>
      <c r="O14">
        <f>SUMIFS('Pre ISIC Consolidation'!$B15:$AQ15,'Pre ISIC Consolidation'!$B$24:$AQ$24,SoPEASbRIC!O$1)</f>
        <v>0</v>
      </c>
      <c r="P14">
        <f>SUMIFS('Pre ISIC Consolidation'!$B15:$AQ15,'Pre ISIC Consolidation'!$B$24:$AQ$24,SoPEASbRIC!P$1)</f>
        <v>0</v>
      </c>
      <c r="Q14">
        <f>SUMIFS('Pre ISIC Consolidation'!$B15:$AQ15,'Pre ISIC Consolidation'!$B$24:$AQ$24,SoPEASbRIC!Q$1)</f>
        <v>0</v>
      </c>
      <c r="R14">
        <f>SUMIFS('Pre ISIC Consolidation'!$B15:$AQ15,'Pre ISIC Consolidation'!$B$24:$AQ$24,SoPEASbRIC!R$1)</f>
        <v>0</v>
      </c>
      <c r="S14">
        <f>SUMIFS('Pre ISIC Consolidation'!$B15:$AQ15,'Pre ISIC Consolidation'!$B$24:$AQ$24,SoPEASbRIC!S$1)</f>
        <v>0</v>
      </c>
      <c r="T14">
        <f>SUMIFS('Pre ISIC Consolidation'!$B15:$AQ15,'Pre ISIC Consolidation'!$B$24:$AQ$24,SoPEASbRIC!T$1)</f>
        <v>0</v>
      </c>
      <c r="U14">
        <f>SUMIFS('Pre ISIC Consolidation'!$B15:$AQ15,'Pre ISIC Consolidation'!$B$24:$AQ$24,SoPEASbRIC!U$1)</f>
        <v>0</v>
      </c>
      <c r="V14">
        <f>SUMIFS('Pre ISIC Consolidation'!$B15:$AQ15,'Pre ISIC Consolidation'!$B$24:$AQ$24,SoPEASbRIC!V$1)</f>
        <v>0.5</v>
      </c>
      <c r="W14">
        <f>SUMIFS('Pre ISIC Consolidation'!$B15:$AQ15,'Pre ISIC Consolidation'!$B$24:$AQ$24,SoPEASbRIC!W$1)</f>
        <v>0</v>
      </c>
      <c r="X14">
        <f>SUMIFS('Pre ISIC Consolidation'!$B15:$AQ15,'Pre ISIC Consolidation'!$B$24:$AQ$24,SoPEASbRIC!X$1)</f>
        <v>0</v>
      </c>
      <c r="Y14">
        <f>SUMIFS('Pre ISIC Consolidation'!$B15:$AQ15,'Pre ISIC Consolidation'!$B$24:$AQ$24,SoPEASbRIC!Y$1)</f>
        <v>0.2</v>
      </c>
      <c r="Z14">
        <f>SUMIFS('Pre ISIC Consolidation'!$B15:$AQ15,'Pre ISIC Consolidation'!$B$24:$AQ$24,SoPEASbRIC!Z$1)</f>
        <v>0</v>
      </c>
      <c r="AA14">
        <f>SUMIFS('Pre ISIC Consolidation'!$B15:$AQ15,'Pre ISIC Consolidation'!$B$24:$AQ$24,SoPEASbRIC!AA$1)</f>
        <v>0</v>
      </c>
      <c r="AB14">
        <f>SUMIFS('Pre ISIC Consolidation'!$B15:$AQ15,'Pre ISIC Consolidation'!$B$24:$AQ$24,SoPEASbRIC!AB$1)</f>
        <v>0</v>
      </c>
      <c r="AC14">
        <f>SUMIFS('Pre ISIC Consolidation'!$B15:$AQ15,'Pre ISIC Consolidation'!$B$24:$AQ$24,SoPEASbRIC!AC$1)</f>
        <v>0</v>
      </c>
      <c r="AD14">
        <f>SUMIFS('Pre ISIC Consolidation'!$B15:$AQ15,'Pre ISIC Consolidation'!$B$24:$AQ$24,SoPEASbRIC!AD$1)</f>
        <v>0</v>
      </c>
      <c r="AE14">
        <f>SUMIFS('Pre ISIC Consolidation'!$B15:$AQ15,'Pre ISIC Consolidation'!$B$24:$AQ$24,SoPEASbRIC!AE$1)</f>
        <v>0</v>
      </c>
      <c r="AF14">
        <f>SUMIFS('Pre ISIC Consolidation'!$B15:$AQ15,'Pre ISIC Consolidation'!$B$24:$AQ$24,SoPEASbRIC!AF$1)</f>
        <v>0</v>
      </c>
      <c r="AG14">
        <f>SUMIFS('Pre ISIC Consolidation'!$B15:$AQ15,'Pre ISIC Consolidation'!$B$24:$AQ$24,SoPEASbRIC!AG$1)</f>
        <v>0</v>
      </c>
      <c r="AH14">
        <f>SUMIFS('Pre ISIC Consolidation'!$B15:$AQ15,'Pre ISIC Consolidation'!$B$24:$AQ$24,SoPEASbRIC!AH$1)</f>
        <v>0</v>
      </c>
      <c r="AI14">
        <f>SUMIFS('Pre ISIC Consolidation'!$B15:$AQ15,'Pre ISIC Consolidation'!$B$24:$AQ$24,SoPEASbRIC!AI$1)</f>
        <v>0</v>
      </c>
      <c r="AJ14">
        <f>SUMIFS('Pre ISIC Consolidation'!$B15:$AQ15,'Pre ISIC Consolidation'!$B$24:$AQ$24,SoPEASbRIC!AJ$1)</f>
        <v>0</v>
      </c>
      <c r="AK14">
        <f>SUMIFS('Pre ISIC Consolidation'!$B15:$AQ15,'Pre ISIC Consolidation'!$B$24:$AQ$24,SoPEASbRIC!AK$1)</f>
        <v>0</v>
      </c>
      <c r="AL14">
        <f>SUMIFS('Pre ISIC Consolidation'!$B15:$AQ15,'Pre ISIC Consolidation'!$B$24:$AQ$24,SoPEASbRIC!AL$1)</f>
        <v>0.3</v>
      </c>
      <c r="AM14">
        <f>SUMIFS('Pre ISIC Consolidation'!$B15:$AQ15,'Pre ISIC Consolidation'!$B$24:$AQ$24,SoPEASbRIC!AM$1)</f>
        <v>0</v>
      </c>
      <c r="AN14">
        <f>SUMIFS('Pre ISIC Consolidation'!$B15:$AQ15,'Pre ISIC Consolidation'!$B$24:$AQ$24,SoPEASbRIC!AN$1)</f>
        <v>0</v>
      </c>
      <c r="AO14">
        <f>SUMIFS('Pre ISIC Consolidation'!$B15:$AQ15,'Pre ISIC Consolidation'!$B$24:$AQ$24,SoPEASbRIC!AO$1)</f>
        <v>0</v>
      </c>
      <c r="AP14">
        <f>SUMIFS('Pre ISIC Consolidation'!$B15:$AQ15,'Pre ISIC Consolidation'!$B$24:$AQ$24,SoPEASbRIC!AP$1)</f>
        <v>0</v>
      </c>
      <c r="AQ14">
        <f>SUMIFS('Pre ISIC Consolidation'!$B15:$AQ15,'Pre ISIC Consolidation'!$B$24:$AQ$24,SoPEASbRIC!AQ$1)</f>
        <v>0</v>
      </c>
    </row>
    <row r="15" spans="1:43" x14ac:dyDescent="0.35">
      <c r="A15" t="s">
        <v>76</v>
      </c>
      <c r="B15">
        <f>SUMIFS('Pre ISIC Consolidation'!$B16:$AQ16,'Pre ISIC Consolidation'!$B$24:$AQ$24,SoPEASbRIC!B$1)</f>
        <v>1</v>
      </c>
      <c r="C15">
        <f>SUMIFS('Pre ISIC Consolidation'!$B16:$AQ16,'Pre ISIC Consolidation'!$B$24:$AQ$24,SoPEASbRIC!C$1)</f>
        <v>0</v>
      </c>
      <c r="D15">
        <f>SUMIFS('Pre ISIC Consolidation'!$B16:$AQ16,'Pre ISIC Consolidation'!$B$24:$AQ$24,SoPEASbRIC!D$1)</f>
        <v>0</v>
      </c>
      <c r="E15">
        <f>SUMIFS('Pre ISIC Consolidation'!$B16:$AQ16,'Pre ISIC Consolidation'!$B$24:$AQ$24,SoPEASbRIC!E$1)</f>
        <v>0</v>
      </c>
      <c r="F15">
        <f>SUMIFS('Pre ISIC Consolidation'!$B16:$AQ16,'Pre ISIC Consolidation'!$B$24:$AQ$24,SoPEASbRIC!F$1)</f>
        <v>0</v>
      </c>
      <c r="G15">
        <f>SUMIFS('Pre ISIC Consolidation'!$B16:$AQ16,'Pre ISIC Consolidation'!$B$24:$AQ$24,SoPEASbRIC!G$1)</f>
        <v>0</v>
      </c>
      <c r="H15">
        <f>SUMIFS('Pre ISIC Consolidation'!$B16:$AQ16,'Pre ISIC Consolidation'!$B$24:$AQ$24,SoPEASbRIC!H$1)</f>
        <v>0</v>
      </c>
      <c r="I15">
        <f>SUMIFS('Pre ISIC Consolidation'!$B16:$AQ16,'Pre ISIC Consolidation'!$B$24:$AQ$24,SoPEASbRIC!I$1)</f>
        <v>0</v>
      </c>
      <c r="J15">
        <f>SUMIFS('Pre ISIC Consolidation'!$B16:$AQ16,'Pre ISIC Consolidation'!$B$24:$AQ$24,SoPEASbRIC!J$1)</f>
        <v>0</v>
      </c>
      <c r="K15">
        <f>SUMIFS('Pre ISIC Consolidation'!$B16:$AQ16,'Pre ISIC Consolidation'!$B$24:$AQ$24,SoPEASbRIC!K$1)</f>
        <v>0</v>
      </c>
      <c r="L15">
        <f>SUMIFS('Pre ISIC Consolidation'!$B16:$AQ16,'Pre ISIC Consolidation'!$B$24:$AQ$24,SoPEASbRIC!L$1)</f>
        <v>0</v>
      </c>
      <c r="M15">
        <f>SUMIFS('Pre ISIC Consolidation'!$B16:$AQ16,'Pre ISIC Consolidation'!$B$24:$AQ$24,SoPEASbRIC!M$1)</f>
        <v>0</v>
      </c>
      <c r="N15">
        <f>SUMIFS('Pre ISIC Consolidation'!$B16:$AQ16,'Pre ISIC Consolidation'!$B$24:$AQ$24,SoPEASbRIC!N$1)</f>
        <v>0</v>
      </c>
      <c r="O15">
        <f>SUMIFS('Pre ISIC Consolidation'!$B16:$AQ16,'Pre ISIC Consolidation'!$B$24:$AQ$24,SoPEASbRIC!O$1)</f>
        <v>0</v>
      </c>
      <c r="P15">
        <f>SUMIFS('Pre ISIC Consolidation'!$B16:$AQ16,'Pre ISIC Consolidation'!$B$24:$AQ$24,SoPEASbRIC!P$1)</f>
        <v>0</v>
      </c>
      <c r="Q15">
        <f>SUMIFS('Pre ISIC Consolidation'!$B16:$AQ16,'Pre ISIC Consolidation'!$B$24:$AQ$24,SoPEASbRIC!Q$1)</f>
        <v>0</v>
      </c>
      <c r="R15">
        <f>SUMIFS('Pre ISIC Consolidation'!$B16:$AQ16,'Pre ISIC Consolidation'!$B$24:$AQ$24,SoPEASbRIC!R$1)</f>
        <v>0</v>
      </c>
      <c r="S15">
        <f>SUMIFS('Pre ISIC Consolidation'!$B16:$AQ16,'Pre ISIC Consolidation'!$B$24:$AQ$24,SoPEASbRIC!S$1)</f>
        <v>0</v>
      </c>
      <c r="T15">
        <f>SUMIFS('Pre ISIC Consolidation'!$B16:$AQ16,'Pre ISIC Consolidation'!$B$24:$AQ$24,SoPEASbRIC!T$1)</f>
        <v>0</v>
      </c>
      <c r="U15">
        <f>SUMIFS('Pre ISIC Consolidation'!$B16:$AQ16,'Pre ISIC Consolidation'!$B$24:$AQ$24,SoPEASbRIC!U$1)</f>
        <v>0</v>
      </c>
      <c r="V15">
        <f>SUMIFS('Pre ISIC Consolidation'!$B16:$AQ16,'Pre ISIC Consolidation'!$B$24:$AQ$24,SoPEASbRIC!V$1)</f>
        <v>0</v>
      </c>
      <c r="W15">
        <f>SUMIFS('Pre ISIC Consolidation'!$B16:$AQ16,'Pre ISIC Consolidation'!$B$24:$AQ$24,SoPEASbRIC!W$1)</f>
        <v>0</v>
      </c>
      <c r="X15">
        <f>SUMIFS('Pre ISIC Consolidation'!$B16:$AQ16,'Pre ISIC Consolidation'!$B$24:$AQ$24,SoPEASbRIC!X$1)</f>
        <v>0</v>
      </c>
      <c r="Y15">
        <f>SUMIFS('Pre ISIC Consolidation'!$B16:$AQ16,'Pre ISIC Consolidation'!$B$24:$AQ$24,SoPEASbRIC!Y$1)</f>
        <v>0</v>
      </c>
      <c r="Z15">
        <f>SUMIFS('Pre ISIC Consolidation'!$B16:$AQ16,'Pre ISIC Consolidation'!$B$24:$AQ$24,SoPEASbRIC!Z$1)</f>
        <v>0</v>
      </c>
      <c r="AA15">
        <f>SUMIFS('Pre ISIC Consolidation'!$B16:$AQ16,'Pre ISIC Consolidation'!$B$24:$AQ$24,SoPEASbRIC!AA$1)</f>
        <v>0</v>
      </c>
      <c r="AB15">
        <f>SUMIFS('Pre ISIC Consolidation'!$B16:$AQ16,'Pre ISIC Consolidation'!$B$24:$AQ$24,SoPEASbRIC!AB$1)</f>
        <v>0</v>
      </c>
      <c r="AC15">
        <f>SUMIFS('Pre ISIC Consolidation'!$B16:$AQ16,'Pre ISIC Consolidation'!$B$24:$AQ$24,SoPEASbRIC!AC$1)</f>
        <v>0</v>
      </c>
      <c r="AD15">
        <f>SUMIFS('Pre ISIC Consolidation'!$B16:$AQ16,'Pre ISIC Consolidation'!$B$24:$AQ$24,SoPEASbRIC!AD$1)</f>
        <v>0</v>
      </c>
      <c r="AE15">
        <f>SUMIFS('Pre ISIC Consolidation'!$B16:$AQ16,'Pre ISIC Consolidation'!$B$24:$AQ$24,SoPEASbRIC!AE$1)</f>
        <v>0</v>
      </c>
      <c r="AF15">
        <f>SUMIFS('Pre ISIC Consolidation'!$B16:$AQ16,'Pre ISIC Consolidation'!$B$24:$AQ$24,SoPEASbRIC!AF$1)</f>
        <v>0</v>
      </c>
      <c r="AG15">
        <f>SUMIFS('Pre ISIC Consolidation'!$B16:$AQ16,'Pre ISIC Consolidation'!$B$24:$AQ$24,SoPEASbRIC!AG$1)</f>
        <v>0</v>
      </c>
      <c r="AH15">
        <f>SUMIFS('Pre ISIC Consolidation'!$B16:$AQ16,'Pre ISIC Consolidation'!$B$24:$AQ$24,SoPEASbRIC!AH$1)</f>
        <v>0</v>
      </c>
      <c r="AI15">
        <f>SUMIFS('Pre ISIC Consolidation'!$B16:$AQ16,'Pre ISIC Consolidation'!$B$24:$AQ$24,SoPEASbRIC!AI$1)</f>
        <v>0</v>
      </c>
      <c r="AJ15">
        <f>SUMIFS('Pre ISIC Consolidation'!$B16:$AQ16,'Pre ISIC Consolidation'!$B$24:$AQ$24,SoPEASbRIC!AJ$1)</f>
        <v>0</v>
      </c>
      <c r="AK15">
        <f>SUMIFS('Pre ISIC Consolidation'!$B16:$AQ16,'Pre ISIC Consolidation'!$B$24:$AQ$24,SoPEASbRIC!AK$1)</f>
        <v>0</v>
      </c>
      <c r="AL15">
        <f>SUMIFS('Pre ISIC Consolidation'!$B16:$AQ16,'Pre ISIC Consolidation'!$B$24:$AQ$24,SoPEASbRIC!AL$1)</f>
        <v>0</v>
      </c>
      <c r="AM15">
        <f>SUMIFS('Pre ISIC Consolidation'!$B16:$AQ16,'Pre ISIC Consolidation'!$B$24:$AQ$24,SoPEASbRIC!AM$1)</f>
        <v>0</v>
      </c>
      <c r="AN15">
        <f>SUMIFS('Pre ISIC Consolidation'!$B16:$AQ16,'Pre ISIC Consolidation'!$B$24:$AQ$24,SoPEASbRIC!AN$1)</f>
        <v>0</v>
      </c>
      <c r="AO15">
        <f>SUMIFS('Pre ISIC Consolidation'!$B16:$AQ16,'Pre ISIC Consolidation'!$B$24:$AQ$24,SoPEASbRIC!AO$1)</f>
        <v>0</v>
      </c>
      <c r="AP15">
        <f>SUMIFS('Pre ISIC Consolidation'!$B16:$AQ16,'Pre ISIC Consolidation'!$B$24:$AQ$24,SoPEASbRIC!AP$1)</f>
        <v>0</v>
      </c>
      <c r="AQ15">
        <f>SUMIFS('Pre ISIC Consolidation'!$B16:$AQ16,'Pre ISIC Consolidation'!$B$24:$AQ$24,SoPEASbRIC!AQ$1)</f>
        <v>0</v>
      </c>
    </row>
    <row r="16" spans="1:43" x14ac:dyDescent="0.35">
      <c r="A16" t="s">
        <v>66</v>
      </c>
      <c r="B16">
        <f>SUMIFS('Pre ISIC Consolidation'!$B17:$AQ17,'Pre ISIC Consolidation'!$B$24:$AQ$24,SoPEASbRIC!B$1)</f>
        <v>0</v>
      </c>
      <c r="C16">
        <f>SUMIFS('Pre ISIC Consolidation'!$B17:$AQ17,'Pre ISIC Consolidation'!$B$24:$AQ$24,SoPEASbRIC!C$1)</f>
        <v>0</v>
      </c>
      <c r="D16">
        <f>SUMIFS('Pre ISIC Consolidation'!$B17:$AQ17,'Pre ISIC Consolidation'!$B$24:$AQ$24,SoPEASbRIC!D$1)</f>
        <v>0</v>
      </c>
      <c r="E16">
        <f>SUMIFS('Pre ISIC Consolidation'!$B17:$AQ17,'Pre ISIC Consolidation'!$B$24:$AQ$24,SoPEASbRIC!E$1)</f>
        <v>0</v>
      </c>
      <c r="F16">
        <f>SUMIFS('Pre ISIC Consolidation'!$B17:$AQ17,'Pre ISIC Consolidation'!$B$24:$AQ$24,SoPEASbRIC!F$1)</f>
        <v>0</v>
      </c>
      <c r="G16">
        <f>SUMIFS('Pre ISIC Consolidation'!$B17:$AQ17,'Pre ISIC Consolidation'!$B$24:$AQ$24,SoPEASbRIC!G$1)</f>
        <v>0</v>
      </c>
      <c r="H16">
        <f>SUMIFS('Pre ISIC Consolidation'!$B17:$AQ17,'Pre ISIC Consolidation'!$B$24:$AQ$24,SoPEASbRIC!H$1)</f>
        <v>0</v>
      </c>
      <c r="I16">
        <f>SUMIFS('Pre ISIC Consolidation'!$B17:$AQ17,'Pre ISIC Consolidation'!$B$24:$AQ$24,SoPEASbRIC!I$1)</f>
        <v>0</v>
      </c>
      <c r="J16">
        <f>SUMIFS('Pre ISIC Consolidation'!$B17:$AQ17,'Pre ISIC Consolidation'!$B$24:$AQ$24,SoPEASbRIC!J$1)</f>
        <v>0</v>
      </c>
      <c r="K16">
        <f>SUMIFS('Pre ISIC Consolidation'!$B17:$AQ17,'Pre ISIC Consolidation'!$B$24:$AQ$24,SoPEASbRIC!K$1)</f>
        <v>0</v>
      </c>
      <c r="L16">
        <f>SUMIFS('Pre ISIC Consolidation'!$B17:$AQ17,'Pre ISIC Consolidation'!$B$24:$AQ$24,SoPEASbRIC!L$1)</f>
        <v>0</v>
      </c>
      <c r="M16">
        <f>SUMIFS('Pre ISIC Consolidation'!$B17:$AQ17,'Pre ISIC Consolidation'!$B$24:$AQ$24,SoPEASbRIC!M$1)</f>
        <v>0</v>
      </c>
      <c r="N16">
        <f>SUMIFS('Pre ISIC Consolidation'!$B17:$AQ17,'Pre ISIC Consolidation'!$B$24:$AQ$24,SoPEASbRIC!N$1)</f>
        <v>0</v>
      </c>
      <c r="O16">
        <f>SUMIFS('Pre ISIC Consolidation'!$B17:$AQ17,'Pre ISIC Consolidation'!$B$24:$AQ$24,SoPEASbRIC!O$1)</f>
        <v>0</v>
      </c>
      <c r="P16">
        <f>SUMIFS('Pre ISIC Consolidation'!$B17:$AQ17,'Pre ISIC Consolidation'!$B$24:$AQ$24,SoPEASbRIC!P$1)</f>
        <v>0</v>
      </c>
      <c r="Q16">
        <f>SUMIFS('Pre ISIC Consolidation'!$B17:$AQ17,'Pre ISIC Consolidation'!$B$24:$AQ$24,SoPEASbRIC!Q$1)</f>
        <v>0</v>
      </c>
      <c r="R16">
        <f>SUMIFS('Pre ISIC Consolidation'!$B17:$AQ17,'Pre ISIC Consolidation'!$B$24:$AQ$24,SoPEASbRIC!R$1)</f>
        <v>0</v>
      </c>
      <c r="S16">
        <f>SUMIFS('Pre ISIC Consolidation'!$B17:$AQ17,'Pre ISIC Consolidation'!$B$24:$AQ$24,SoPEASbRIC!S$1)</f>
        <v>0</v>
      </c>
      <c r="T16">
        <f>SUMIFS('Pre ISIC Consolidation'!$B17:$AQ17,'Pre ISIC Consolidation'!$B$24:$AQ$24,SoPEASbRIC!T$1)</f>
        <v>0</v>
      </c>
      <c r="U16">
        <f>SUMIFS('Pre ISIC Consolidation'!$B17:$AQ17,'Pre ISIC Consolidation'!$B$24:$AQ$24,SoPEASbRIC!U$1)</f>
        <v>0</v>
      </c>
      <c r="V16">
        <f>SUMIFS('Pre ISIC Consolidation'!$B17:$AQ17,'Pre ISIC Consolidation'!$B$24:$AQ$24,SoPEASbRIC!V$1)</f>
        <v>0.5</v>
      </c>
      <c r="W16">
        <f>SUMIFS('Pre ISIC Consolidation'!$B17:$AQ17,'Pre ISIC Consolidation'!$B$24:$AQ$24,SoPEASbRIC!W$1)</f>
        <v>0</v>
      </c>
      <c r="X16">
        <f>SUMIFS('Pre ISIC Consolidation'!$B17:$AQ17,'Pre ISIC Consolidation'!$B$24:$AQ$24,SoPEASbRIC!X$1)</f>
        <v>0</v>
      </c>
      <c r="Y16">
        <f>SUMIFS('Pre ISIC Consolidation'!$B17:$AQ17,'Pre ISIC Consolidation'!$B$24:$AQ$24,SoPEASbRIC!Y$1)</f>
        <v>0.2</v>
      </c>
      <c r="Z16">
        <f>SUMIFS('Pre ISIC Consolidation'!$B17:$AQ17,'Pre ISIC Consolidation'!$B$24:$AQ$24,SoPEASbRIC!Z$1)</f>
        <v>0</v>
      </c>
      <c r="AA16">
        <f>SUMIFS('Pre ISIC Consolidation'!$B17:$AQ17,'Pre ISIC Consolidation'!$B$24:$AQ$24,SoPEASbRIC!AA$1)</f>
        <v>0</v>
      </c>
      <c r="AB16">
        <f>SUMIFS('Pre ISIC Consolidation'!$B17:$AQ17,'Pre ISIC Consolidation'!$B$24:$AQ$24,SoPEASbRIC!AB$1)</f>
        <v>0</v>
      </c>
      <c r="AC16">
        <f>SUMIFS('Pre ISIC Consolidation'!$B17:$AQ17,'Pre ISIC Consolidation'!$B$24:$AQ$24,SoPEASbRIC!AC$1)</f>
        <v>0</v>
      </c>
      <c r="AD16">
        <f>SUMIFS('Pre ISIC Consolidation'!$B17:$AQ17,'Pre ISIC Consolidation'!$B$24:$AQ$24,SoPEASbRIC!AD$1)</f>
        <v>0</v>
      </c>
      <c r="AE16">
        <f>SUMIFS('Pre ISIC Consolidation'!$B17:$AQ17,'Pre ISIC Consolidation'!$B$24:$AQ$24,SoPEASbRIC!AE$1)</f>
        <v>0</v>
      </c>
      <c r="AF16">
        <f>SUMIFS('Pre ISIC Consolidation'!$B17:$AQ17,'Pre ISIC Consolidation'!$B$24:$AQ$24,SoPEASbRIC!AF$1)</f>
        <v>0</v>
      </c>
      <c r="AG16">
        <f>SUMIFS('Pre ISIC Consolidation'!$B17:$AQ17,'Pre ISIC Consolidation'!$B$24:$AQ$24,SoPEASbRIC!AG$1)</f>
        <v>0</v>
      </c>
      <c r="AH16">
        <f>SUMIFS('Pre ISIC Consolidation'!$B17:$AQ17,'Pre ISIC Consolidation'!$B$24:$AQ$24,SoPEASbRIC!AH$1)</f>
        <v>0</v>
      </c>
      <c r="AI16">
        <f>SUMIFS('Pre ISIC Consolidation'!$B17:$AQ17,'Pre ISIC Consolidation'!$B$24:$AQ$24,SoPEASbRIC!AI$1)</f>
        <v>0</v>
      </c>
      <c r="AJ16">
        <f>SUMIFS('Pre ISIC Consolidation'!$B17:$AQ17,'Pre ISIC Consolidation'!$B$24:$AQ$24,SoPEASbRIC!AJ$1)</f>
        <v>0</v>
      </c>
      <c r="AK16">
        <f>SUMIFS('Pre ISIC Consolidation'!$B17:$AQ17,'Pre ISIC Consolidation'!$B$24:$AQ$24,SoPEASbRIC!AK$1)</f>
        <v>0</v>
      </c>
      <c r="AL16">
        <f>SUMIFS('Pre ISIC Consolidation'!$B17:$AQ17,'Pre ISIC Consolidation'!$B$24:$AQ$24,SoPEASbRIC!AL$1)</f>
        <v>0.3</v>
      </c>
      <c r="AM16">
        <f>SUMIFS('Pre ISIC Consolidation'!$B17:$AQ17,'Pre ISIC Consolidation'!$B$24:$AQ$24,SoPEASbRIC!AM$1)</f>
        <v>0</v>
      </c>
      <c r="AN16">
        <f>SUMIFS('Pre ISIC Consolidation'!$B17:$AQ17,'Pre ISIC Consolidation'!$B$24:$AQ$24,SoPEASbRIC!AN$1)</f>
        <v>0</v>
      </c>
      <c r="AO16">
        <f>SUMIFS('Pre ISIC Consolidation'!$B17:$AQ17,'Pre ISIC Consolidation'!$B$24:$AQ$24,SoPEASbRIC!AO$1)</f>
        <v>0</v>
      </c>
      <c r="AP16">
        <f>SUMIFS('Pre ISIC Consolidation'!$B17:$AQ17,'Pre ISIC Consolidation'!$B$24:$AQ$24,SoPEASbRIC!AP$1)</f>
        <v>0</v>
      </c>
      <c r="AQ16">
        <f>SUMIFS('Pre ISIC Consolidation'!$B17:$AQ17,'Pre ISIC Consolidation'!$B$24:$AQ$24,SoPEASbRIC!AQ$1)</f>
        <v>0</v>
      </c>
    </row>
    <row r="17" spans="1:43" x14ac:dyDescent="0.35">
      <c r="A17" t="s">
        <v>350</v>
      </c>
      <c r="B17">
        <f>SUMIFS('Pre ISIC Consolidation'!$B18:$AQ18,'Pre ISIC Consolidation'!$B$24:$AQ$24,SoPEASbRIC!B$1)</f>
        <v>1</v>
      </c>
      <c r="C17">
        <f>SUMIFS('Pre ISIC Consolidation'!$B18:$AQ18,'Pre ISIC Consolidation'!$B$24:$AQ$24,SoPEASbRIC!C$1)</f>
        <v>0</v>
      </c>
      <c r="D17">
        <f>SUMIFS('Pre ISIC Consolidation'!$B18:$AQ18,'Pre ISIC Consolidation'!$B$24:$AQ$24,SoPEASbRIC!D$1)</f>
        <v>0</v>
      </c>
      <c r="E17">
        <f>SUMIFS('Pre ISIC Consolidation'!$B18:$AQ18,'Pre ISIC Consolidation'!$B$24:$AQ$24,SoPEASbRIC!E$1)</f>
        <v>0</v>
      </c>
      <c r="F17">
        <f>SUMIFS('Pre ISIC Consolidation'!$B18:$AQ18,'Pre ISIC Consolidation'!$B$24:$AQ$24,SoPEASbRIC!F$1)</f>
        <v>0</v>
      </c>
      <c r="G17">
        <f>SUMIFS('Pre ISIC Consolidation'!$B18:$AQ18,'Pre ISIC Consolidation'!$B$24:$AQ$24,SoPEASbRIC!G$1)</f>
        <v>0</v>
      </c>
      <c r="H17">
        <f>SUMIFS('Pre ISIC Consolidation'!$B18:$AQ18,'Pre ISIC Consolidation'!$B$24:$AQ$24,SoPEASbRIC!H$1)</f>
        <v>0</v>
      </c>
      <c r="I17">
        <f>SUMIFS('Pre ISIC Consolidation'!$B18:$AQ18,'Pre ISIC Consolidation'!$B$24:$AQ$24,SoPEASbRIC!I$1)</f>
        <v>0</v>
      </c>
      <c r="J17">
        <f>SUMIFS('Pre ISIC Consolidation'!$B18:$AQ18,'Pre ISIC Consolidation'!$B$24:$AQ$24,SoPEASbRIC!J$1)</f>
        <v>0</v>
      </c>
      <c r="K17">
        <f>SUMIFS('Pre ISIC Consolidation'!$B18:$AQ18,'Pre ISIC Consolidation'!$B$24:$AQ$24,SoPEASbRIC!K$1)</f>
        <v>0</v>
      </c>
      <c r="L17">
        <f>SUMIFS('Pre ISIC Consolidation'!$B18:$AQ18,'Pre ISIC Consolidation'!$B$24:$AQ$24,SoPEASbRIC!L$1)</f>
        <v>0</v>
      </c>
      <c r="M17">
        <f>SUMIFS('Pre ISIC Consolidation'!$B18:$AQ18,'Pre ISIC Consolidation'!$B$24:$AQ$24,SoPEASbRIC!M$1)</f>
        <v>0</v>
      </c>
      <c r="N17">
        <f>SUMIFS('Pre ISIC Consolidation'!$B18:$AQ18,'Pre ISIC Consolidation'!$B$24:$AQ$24,SoPEASbRIC!N$1)</f>
        <v>0</v>
      </c>
      <c r="O17">
        <f>SUMIFS('Pre ISIC Consolidation'!$B18:$AQ18,'Pre ISIC Consolidation'!$B$24:$AQ$24,SoPEASbRIC!O$1)</f>
        <v>0</v>
      </c>
      <c r="P17">
        <f>SUMIFS('Pre ISIC Consolidation'!$B18:$AQ18,'Pre ISIC Consolidation'!$B$24:$AQ$24,SoPEASbRIC!P$1)</f>
        <v>0</v>
      </c>
      <c r="Q17">
        <f>SUMIFS('Pre ISIC Consolidation'!$B18:$AQ18,'Pre ISIC Consolidation'!$B$24:$AQ$24,SoPEASbRIC!Q$1)</f>
        <v>0</v>
      </c>
      <c r="R17">
        <f>SUMIFS('Pre ISIC Consolidation'!$B18:$AQ18,'Pre ISIC Consolidation'!$B$24:$AQ$24,SoPEASbRIC!R$1)</f>
        <v>0</v>
      </c>
      <c r="S17">
        <f>SUMIFS('Pre ISIC Consolidation'!$B18:$AQ18,'Pre ISIC Consolidation'!$B$24:$AQ$24,SoPEASbRIC!S$1)</f>
        <v>0</v>
      </c>
      <c r="T17">
        <f>SUMIFS('Pre ISIC Consolidation'!$B18:$AQ18,'Pre ISIC Consolidation'!$B$24:$AQ$24,SoPEASbRIC!T$1)</f>
        <v>0</v>
      </c>
      <c r="U17">
        <f>SUMIFS('Pre ISIC Consolidation'!$B18:$AQ18,'Pre ISIC Consolidation'!$B$24:$AQ$24,SoPEASbRIC!U$1)</f>
        <v>0</v>
      </c>
      <c r="V17">
        <f>SUMIFS('Pre ISIC Consolidation'!$B18:$AQ18,'Pre ISIC Consolidation'!$B$24:$AQ$24,SoPEASbRIC!V$1)</f>
        <v>0</v>
      </c>
      <c r="W17">
        <f>SUMIFS('Pre ISIC Consolidation'!$B18:$AQ18,'Pre ISIC Consolidation'!$B$24:$AQ$24,SoPEASbRIC!W$1)</f>
        <v>0</v>
      </c>
      <c r="X17">
        <f>SUMIFS('Pre ISIC Consolidation'!$B18:$AQ18,'Pre ISIC Consolidation'!$B$24:$AQ$24,SoPEASbRIC!X$1)</f>
        <v>0</v>
      </c>
      <c r="Y17">
        <f>SUMIFS('Pre ISIC Consolidation'!$B18:$AQ18,'Pre ISIC Consolidation'!$B$24:$AQ$24,SoPEASbRIC!Y$1)</f>
        <v>0</v>
      </c>
      <c r="Z17">
        <f>SUMIFS('Pre ISIC Consolidation'!$B18:$AQ18,'Pre ISIC Consolidation'!$B$24:$AQ$24,SoPEASbRIC!Z$1)</f>
        <v>0</v>
      </c>
      <c r="AA17">
        <f>SUMIFS('Pre ISIC Consolidation'!$B18:$AQ18,'Pre ISIC Consolidation'!$B$24:$AQ$24,SoPEASbRIC!AA$1)</f>
        <v>0</v>
      </c>
      <c r="AB17">
        <f>SUMIFS('Pre ISIC Consolidation'!$B18:$AQ18,'Pre ISIC Consolidation'!$B$24:$AQ$24,SoPEASbRIC!AB$1)</f>
        <v>0</v>
      </c>
      <c r="AC17">
        <f>SUMIFS('Pre ISIC Consolidation'!$B18:$AQ18,'Pre ISIC Consolidation'!$B$24:$AQ$24,SoPEASbRIC!AC$1)</f>
        <v>0</v>
      </c>
      <c r="AD17">
        <f>SUMIFS('Pre ISIC Consolidation'!$B18:$AQ18,'Pre ISIC Consolidation'!$B$24:$AQ$24,SoPEASbRIC!AD$1)</f>
        <v>0</v>
      </c>
      <c r="AE17">
        <f>SUMIFS('Pre ISIC Consolidation'!$B18:$AQ18,'Pre ISIC Consolidation'!$B$24:$AQ$24,SoPEASbRIC!AE$1)</f>
        <v>0</v>
      </c>
      <c r="AF17">
        <f>SUMIFS('Pre ISIC Consolidation'!$B18:$AQ18,'Pre ISIC Consolidation'!$B$24:$AQ$24,SoPEASbRIC!AF$1)</f>
        <v>0</v>
      </c>
      <c r="AG17">
        <f>SUMIFS('Pre ISIC Consolidation'!$B18:$AQ18,'Pre ISIC Consolidation'!$B$24:$AQ$24,SoPEASbRIC!AG$1)</f>
        <v>0</v>
      </c>
      <c r="AH17">
        <f>SUMIFS('Pre ISIC Consolidation'!$B18:$AQ18,'Pre ISIC Consolidation'!$B$24:$AQ$24,SoPEASbRIC!AH$1)</f>
        <v>0</v>
      </c>
      <c r="AI17">
        <f>SUMIFS('Pre ISIC Consolidation'!$B18:$AQ18,'Pre ISIC Consolidation'!$B$24:$AQ$24,SoPEASbRIC!AI$1)</f>
        <v>0</v>
      </c>
      <c r="AJ17">
        <f>SUMIFS('Pre ISIC Consolidation'!$B18:$AQ18,'Pre ISIC Consolidation'!$B$24:$AQ$24,SoPEASbRIC!AJ$1)</f>
        <v>0</v>
      </c>
      <c r="AK17">
        <f>SUMIFS('Pre ISIC Consolidation'!$B18:$AQ18,'Pre ISIC Consolidation'!$B$24:$AQ$24,SoPEASbRIC!AK$1)</f>
        <v>0</v>
      </c>
      <c r="AL17">
        <f>SUMIFS('Pre ISIC Consolidation'!$B18:$AQ18,'Pre ISIC Consolidation'!$B$24:$AQ$24,SoPEASbRIC!AL$1)</f>
        <v>0</v>
      </c>
      <c r="AM17">
        <f>SUMIFS('Pre ISIC Consolidation'!$B18:$AQ18,'Pre ISIC Consolidation'!$B$24:$AQ$24,SoPEASbRIC!AM$1)</f>
        <v>0</v>
      </c>
      <c r="AN17">
        <f>SUMIFS('Pre ISIC Consolidation'!$B18:$AQ18,'Pre ISIC Consolidation'!$B$24:$AQ$24,SoPEASbRIC!AN$1)</f>
        <v>0</v>
      </c>
      <c r="AO17">
        <f>SUMIFS('Pre ISIC Consolidation'!$B18:$AQ18,'Pre ISIC Consolidation'!$B$24:$AQ$24,SoPEASbRIC!AO$1)</f>
        <v>0</v>
      </c>
      <c r="AP17">
        <f>SUMIFS('Pre ISIC Consolidation'!$B18:$AQ18,'Pre ISIC Consolidation'!$B$24:$AQ$24,SoPEASbRIC!AP$1)</f>
        <v>0</v>
      </c>
      <c r="AQ17">
        <f>SUMIFS('Pre ISIC Consolidation'!$B18:$AQ18,'Pre ISIC Consolidation'!$B$24:$AQ$24,SoPEASbRIC!AQ$1)</f>
        <v>0</v>
      </c>
    </row>
    <row r="18" spans="1:43" x14ac:dyDescent="0.35">
      <c r="A18" t="s">
        <v>349</v>
      </c>
      <c r="B18">
        <f>SUMIFS('Pre ISIC Consolidation'!$B19:$AQ19,'Pre ISIC Consolidation'!$B$24:$AQ$24,SoPEASbRIC!B$1)</f>
        <v>0</v>
      </c>
      <c r="C18">
        <f>SUMIFS('Pre ISIC Consolidation'!$B19:$AQ19,'Pre ISIC Consolidation'!$B$24:$AQ$24,SoPEASbRIC!C$1)</f>
        <v>0</v>
      </c>
      <c r="D18">
        <f>SUMIFS('Pre ISIC Consolidation'!$B19:$AQ19,'Pre ISIC Consolidation'!$B$24:$AQ$24,SoPEASbRIC!D$1)</f>
        <v>0</v>
      </c>
      <c r="E18">
        <f>SUMIFS('Pre ISIC Consolidation'!$B19:$AQ19,'Pre ISIC Consolidation'!$B$24:$AQ$24,SoPEASbRIC!E$1)</f>
        <v>0</v>
      </c>
      <c r="F18">
        <f>SUMIFS('Pre ISIC Consolidation'!$B19:$AQ19,'Pre ISIC Consolidation'!$B$24:$AQ$24,SoPEASbRIC!F$1)</f>
        <v>0</v>
      </c>
      <c r="G18">
        <f>SUMIFS('Pre ISIC Consolidation'!$B19:$AQ19,'Pre ISIC Consolidation'!$B$24:$AQ$24,SoPEASbRIC!G$1)</f>
        <v>0</v>
      </c>
      <c r="H18">
        <f>SUMIFS('Pre ISIC Consolidation'!$B19:$AQ19,'Pre ISIC Consolidation'!$B$24:$AQ$24,SoPEASbRIC!H$1)</f>
        <v>0</v>
      </c>
      <c r="I18">
        <f>SUMIFS('Pre ISIC Consolidation'!$B19:$AQ19,'Pre ISIC Consolidation'!$B$24:$AQ$24,SoPEASbRIC!I$1)</f>
        <v>0</v>
      </c>
      <c r="J18">
        <f>SUMIFS('Pre ISIC Consolidation'!$B19:$AQ19,'Pre ISIC Consolidation'!$B$24:$AQ$24,SoPEASbRIC!J$1)</f>
        <v>0</v>
      </c>
      <c r="K18">
        <f>SUMIFS('Pre ISIC Consolidation'!$B19:$AQ19,'Pre ISIC Consolidation'!$B$24:$AQ$24,SoPEASbRIC!K$1)</f>
        <v>0</v>
      </c>
      <c r="L18">
        <f>SUMIFS('Pre ISIC Consolidation'!$B19:$AQ19,'Pre ISIC Consolidation'!$B$24:$AQ$24,SoPEASbRIC!L$1)</f>
        <v>0</v>
      </c>
      <c r="M18">
        <f>SUMIFS('Pre ISIC Consolidation'!$B19:$AQ19,'Pre ISIC Consolidation'!$B$24:$AQ$24,SoPEASbRIC!M$1)</f>
        <v>0</v>
      </c>
      <c r="N18">
        <f>SUMIFS('Pre ISIC Consolidation'!$B19:$AQ19,'Pre ISIC Consolidation'!$B$24:$AQ$24,SoPEASbRIC!N$1)</f>
        <v>0</v>
      </c>
      <c r="O18">
        <f>SUMIFS('Pre ISIC Consolidation'!$B19:$AQ19,'Pre ISIC Consolidation'!$B$24:$AQ$24,SoPEASbRIC!O$1)</f>
        <v>0</v>
      </c>
      <c r="P18">
        <f>SUMIFS('Pre ISIC Consolidation'!$B19:$AQ19,'Pre ISIC Consolidation'!$B$24:$AQ$24,SoPEASbRIC!P$1)</f>
        <v>0</v>
      </c>
      <c r="Q18">
        <f>SUMIFS('Pre ISIC Consolidation'!$B19:$AQ19,'Pre ISIC Consolidation'!$B$24:$AQ$24,SoPEASbRIC!Q$1)</f>
        <v>0</v>
      </c>
      <c r="R18">
        <f>SUMIFS('Pre ISIC Consolidation'!$B19:$AQ19,'Pre ISIC Consolidation'!$B$24:$AQ$24,SoPEASbRIC!R$1)</f>
        <v>0</v>
      </c>
      <c r="S18">
        <f>SUMIFS('Pre ISIC Consolidation'!$B19:$AQ19,'Pre ISIC Consolidation'!$B$24:$AQ$24,SoPEASbRIC!S$1)</f>
        <v>0</v>
      </c>
      <c r="T18">
        <f>SUMIFS('Pre ISIC Consolidation'!$B19:$AQ19,'Pre ISIC Consolidation'!$B$24:$AQ$24,SoPEASbRIC!T$1)</f>
        <v>0</v>
      </c>
      <c r="U18">
        <f>SUMIFS('Pre ISIC Consolidation'!$B19:$AQ19,'Pre ISIC Consolidation'!$B$24:$AQ$24,SoPEASbRIC!U$1)</f>
        <v>0</v>
      </c>
      <c r="V18">
        <f>SUMIFS('Pre ISIC Consolidation'!$B19:$AQ19,'Pre ISIC Consolidation'!$B$24:$AQ$24,SoPEASbRIC!V$1)</f>
        <v>0.5</v>
      </c>
      <c r="W18">
        <f>SUMIFS('Pre ISIC Consolidation'!$B19:$AQ19,'Pre ISIC Consolidation'!$B$24:$AQ$24,SoPEASbRIC!W$1)</f>
        <v>0</v>
      </c>
      <c r="X18">
        <f>SUMIFS('Pre ISIC Consolidation'!$B19:$AQ19,'Pre ISIC Consolidation'!$B$24:$AQ$24,SoPEASbRIC!X$1)</f>
        <v>0</v>
      </c>
      <c r="Y18">
        <f>SUMIFS('Pre ISIC Consolidation'!$B19:$AQ19,'Pre ISIC Consolidation'!$B$24:$AQ$24,SoPEASbRIC!Y$1)</f>
        <v>0.2</v>
      </c>
      <c r="Z18">
        <f>SUMIFS('Pre ISIC Consolidation'!$B19:$AQ19,'Pre ISIC Consolidation'!$B$24:$AQ$24,SoPEASbRIC!Z$1)</f>
        <v>0</v>
      </c>
      <c r="AA18">
        <f>SUMIFS('Pre ISIC Consolidation'!$B19:$AQ19,'Pre ISIC Consolidation'!$B$24:$AQ$24,SoPEASbRIC!AA$1)</f>
        <v>0</v>
      </c>
      <c r="AB18">
        <f>SUMIFS('Pre ISIC Consolidation'!$B19:$AQ19,'Pre ISIC Consolidation'!$B$24:$AQ$24,SoPEASbRIC!AB$1)</f>
        <v>0</v>
      </c>
      <c r="AC18">
        <f>SUMIFS('Pre ISIC Consolidation'!$B19:$AQ19,'Pre ISIC Consolidation'!$B$24:$AQ$24,SoPEASbRIC!AC$1)</f>
        <v>0</v>
      </c>
      <c r="AD18">
        <f>SUMIFS('Pre ISIC Consolidation'!$B19:$AQ19,'Pre ISIC Consolidation'!$B$24:$AQ$24,SoPEASbRIC!AD$1)</f>
        <v>0</v>
      </c>
      <c r="AE18">
        <f>SUMIFS('Pre ISIC Consolidation'!$B19:$AQ19,'Pre ISIC Consolidation'!$B$24:$AQ$24,SoPEASbRIC!AE$1)</f>
        <v>0</v>
      </c>
      <c r="AF18">
        <f>SUMIFS('Pre ISIC Consolidation'!$B19:$AQ19,'Pre ISIC Consolidation'!$B$24:$AQ$24,SoPEASbRIC!AF$1)</f>
        <v>0</v>
      </c>
      <c r="AG18">
        <f>SUMIFS('Pre ISIC Consolidation'!$B19:$AQ19,'Pre ISIC Consolidation'!$B$24:$AQ$24,SoPEASbRIC!AG$1)</f>
        <v>0</v>
      </c>
      <c r="AH18">
        <f>SUMIFS('Pre ISIC Consolidation'!$B19:$AQ19,'Pre ISIC Consolidation'!$B$24:$AQ$24,SoPEASbRIC!AH$1)</f>
        <v>0</v>
      </c>
      <c r="AI18">
        <f>SUMIFS('Pre ISIC Consolidation'!$B19:$AQ19,'Pre ISIC Consolidation'!$B$24:$AQ$24,SoPEASbRIC!AI$1)</f>
        <v>0</v>
      </c>
      <c r="AJ18">
        <f>SUMIFS('Pre ISIC Consolidation'!$B19:$AQ19,'Pre ISIC Consolidation'!$B$24:$AQ$24,SoPEASbRIC!AJ$1)</f>
        <v>0</v>
      </c>
      <c r="AK18">
        <f>SUMIFS('Pre ISIC Consolidation'!$B19:$AQ19,'Pre ISIC Consolidation'!$B$24:$AQ$24,SoPEASbRIC!AK$1)</f>
        <v>0</v>
      </c>
      <c r="AL18">
        <f>SUMIFS('Pre ISIC Consolidation'!$B19:$AQ19,'Pre ISIC Consolidation'!$B$24:$AQ$24,SoPEASbRIC!AL$1)</f>
        <v>0.3</v>
      </c>
      <c r="AM18">
        <f>SUMIFS('Pre ISIC Consolidation'!$B19:$AQ19,'Pre ISIC Consolidation'!$B$24:$AQ$24,SoPEASbRIC!AM$1)</f>
        <v>0</v>
      </c>
      <c r="AN18">
        <f>SUMIFS('Pre ISIC Consolidation'!$B19:$AQ19,'Pre ISIC Consolidation'!$B$24:$AQ$24,SoPEASbRIC!AN$1)</f>
        <v>0</v>
      </c>
      <c r="AO18">
        <f>SUMIFS('Pre ISIC Consolidation'!$B19:$AQ19,'Pre ISIC Consolidation'!$B$24:$AQ$24,SoPEASbRIC!AO$1)</f>
        <v>0</v>
      </c>
      <c r="AP18">
        <f>SUMIFS('Pre ISIC Consolidation'!$B19:$AQ19,'Pre ISIC Consolidation'!$B$24:$AQ$24,SoPEASbRIC!AP$1)</f>
        <v>0</v>
      </c>
      <c r="AQ18">
        <f>SUMIFS('Pre ISIC Consolidation'!$B19:$AQ19,'Pre ISIC Consolidation'!$B$24:$AQ$24,SoPEASbRIC!AQ$1)</f>
        <v>0</v>
      </c>
    </row>
    <row r="19" spans="1:43" x14ac:dyDescent="0.35">
      <c r="A19" t="s">
        <v>351</v>
      </c>
      <c r="B19">
        <f>SUMIFS('Pre ISIC Consolidation'!$B20:$AQ20,'Pre ISIC Consolidation'!$B$24:$AQ$24,SoPEASbRIC!B$1)</f>
        <v>0</v>
      </c>
      <c r="C19">
        <f>SUMIFS('Pre ISIC Consolidation'!$B20:$AQ20,'Pre ISIC Consolidation'!$B$24:$AQ$24,SoPEASbRIC!C$1)</f>
        <v>0</v>
      </c>
      <c r="D19">
        <f>SUMIFS('Pre ISIC Consolidation'!$B20:$AQ20,'Pre ISIC Consolidation'!$B$24:$AQ$24,SoPEASbRIC!D$1)</f>
        <v>0</v>
      </c>
      <c r="E19">
        <f>SUMIFS('Pre ISIC Consolidation'!$B20:$AQ20,'Pre ISIC Consolidation'!$B$24:$AQ$24,SoPEASbRIC!E$1)</f>
        <v>0</v>
      </c>
      <c r="F19">
        <f>SUMIFS('Pre ISIC Consolidation'!$B20:$AQ20,'Pre ISIC Consolidation'!$B$24:$AQ$24,SoPEASbRIC!F$1)</f>
        <v>0</v>
      </c>
      <c r="G19">
        <f>SUMIFS('Pre ISIC Consolidation'!$B20:$AQ20,'Pre ISIC Consolidation'!$B$24:$AQ$24,SoPEASbRIC!G$1)</f>
        <v>0</v>
      </c>
      <c r="H19">
        <f>SUMIFS('Pre ISIC Consolidation'!$B20:$AQ20,'Pre ISIC Consolidation'!$B$24:$AQ$24,SoPEASbRIC!H$1)</f>
        <v>0</v>
      </c>
      <c r="I19">
        <f>SUMIFS('Pre ISIC Consolidation'!$B20:$AQ20,'Pre ISIC Consolidation'!$B$24:$AQ$24,SoPEASbRIC!I$1)</f>
        <v>0</v>
      </c>
      <c r="J19">
        <f>SUMIFS('Pre ISIC Consolidation'!$B20:$AQ20,'Pre ISIC Consolidation'!$B$24:$AQ$24,SoPEASbRIC!J$1)</f>
        <v>0</v>
      </c>
      <c r="K19">
        <f>SUMIFS('Pre ISIC Consolidation'!$B20:$AQ20,'Pre ISIC Consolidation'!$B$24:$AQ$24,SoPEASbRIC!K$1)</f>
        <v>0</v>
      </c>
      <c r="L19">
        <f>SUMIFS('Pre ISIC Consolidation'!$B20:$AQ20,'Pre ISIC Consolidation'!$B$24:$AQ$24,SoPEASbRIC!L$1)</f>
        <v>0</v>
      </c>
      <c r="M19">
        <f>SUMIFS('Pre ISIC Consolidation'!$B20:$AQ20,'Pre ISIC Consolidation'!$B$24:$AQ$24,SoPEASbRIC!M$1)</f>
        <v>0</v>
      </c>
      <c r="N19">
        <f>SUMIFS('Pre ISIC Consolidation'!$B20:$AQ20,'Pre ISIC Consolidation'!$B$24:$AQ$24,SoPEASbRIC!N$1)</f>
        <v>0</v>
      </c>
      <c r="O19">
        <f>SUMIFS('Pre ISIC Consolidation'!$B20:$AQ20,'Pre ISIC Consolidation'!$B$24:$AQ$24,SoPEASbRIC!O$1)</f>
        <v>0</v>
      </c>
      <c r="P19">
        <f>SUMIFS('Pre ISIC Consolidation'!$B20:$AQ20,'Pre ISIC Consolidation'!$B$24:$AQ$24,SoPEASbRIC!P$1)</f>
        <v>0</v>
      </c>
      <c r="Q19">
        <f>SUMIFS('Pre ISIC Consolidation'!$B20:$AQ20,'Pre ISIC Consolidation'!$B$24:$AQ$24,SoPEASbRIC!Q$1)</f>
        <v>0</v>
      </c>
      <c r="R19">
        <f>SUMIFS('Pre ISIC Consolidation'!$B20:$AQ20,'Pre ISIC Consolidation'!$B$24:$AQ$24,SoPEASbRIC!R$1)</f>
        <v>0</v>
      </c>
      <c r="S19">
        <f>SUMIFS('Pre ISIC Consolidation'!$B20:$AQ20,'Pre ISIC Consolidation'!$B$24:$AQ$24,SoPEASbRIC!S$1)</f>
        <v>0</v>
      </c>
      <c r="T19">
        <f>SUMIFS('Pre ISIC Consolidation'!$B20:$AQ20,'Pre ISIC Consolidation'!$B$24:$AQ$24,SoPEASbRIC!T$1)</f>
        <v>0</v>
      </c>
      <c r="U19">
        <f>SUMIFS('Pre ISIC Consolidation'!$B20:$AQ20,'Pre ISIC Consolidation'!$B$24:$AQ$24,SoPEASbRIC!U$1)</f>
        <v>0</v>
      </c>
      <c r="V19">
        <f>SUMIFS('Pre ISIC Consolidation'!$B20:$AQ20,'Pre ISIC Consolidation'!$B$24:$AQ$24,SoPEASbRIC!V$1)</f>
        <v>0.5</v>
      </c>
      <c r="W19">
        <f>SUMIFS('Pre ISIC Consolidation'!$B20:$AQ20,'Pre ISIC Consolidation'!$B$24:$AQ$24,SoPEASbRIC!W$1)</f>
        <v>0</v>
      </c>
      <c r="X19">
        <f>SUMIFS('Pre ISIC Consolidation'!$B20:$AQ20,'Pre ISIC Consolidation'!$B$24:$AQ$24,SoPEASbRIC!X$1)</f>
        <v>0</v>
      </c>
      <c r="Y19">
        <f>SUMIFS('Pre ISIC Consolidation'!$B20:$AQ20,'Pre ISIC Consolidation'!$B$24:$AQ$24,SoPEASbRIC!Y$1)</f>
        <v>0.2</v>
      </c>
      <c r="Z19">
        <f>SUMIFS('Pre ISIC Consolidation'!$B20:$AQ20,'Pre ISIC Consolidation'!$B$24:$AQ$24,SoPEASbRIC!Z$1)</f>
        <v>0</v>
      </c>
      <c r="AA19">
        <f>SUMIFS('Pre ISIC Consolidation'!$B20:$AQ20,'Pre ISIC Consolidation'!$B$24:$AQ$24,SoPEASbRIC!AA$1)</f>
        <v>0</v>
      </c>
      <c r="AB19">
        <f>SUMIFS('Pre ISIC Consolidation'!$B20:$AQ20,'Pre ISIC Consolidation'!$B$24:$AQ$24,SoPEASbRIC!AB$1)</f>
        <v>0</v>
      </c>
      <c r="AC19">
        <f>SUMIFS('Pre ISIC Consolidation'!$B20:$AQ20,'Pre ISIC Consolidation'!$B$24:$AQ$24,SoPEASbRIC!AC$1)</f>
        <v>0</v>
      </c>
      <c r="AD19">
        <f>SUMIFS('Pre ISIC Consolidation'!$B20:$AQ20,'Pre ISIC Consolidation'!$B$24:$AQ$24,SoPEASbRIC!AD$1)</f>
        <v>0</v>
      </c>
      <c r="AE19">
        <f>SUMIFS('Pre ISIC Consolidation'!$B20:$AQ20,'Pre ISIC Consolidation'!$B$24:$AQ$24,SoPEASbRIC!AE$1)</f>
        <v>0</v>
      </c>
      <c r="AF19">
        <f>SUMIFS('Pre ISIC Consolidation'!$B20:$AQ20,'Pre ISIC Consolidation'!$B$24:$AQ$24,SoPEASbRIC!AF$1)</f>
        <v>0</v>
      </c>
      <c r="AG19">
        <f>SUMIFS('Pre ISIC Consolidation'!$B20:$AQ20,'Pre ISIC Consolidation'!$B$24:$AQ$24,SoPEASbRIC!AG$1)</f>
        <v>0</v>
      </c>
      <c r="AH19">
        <f>SUMIFS('Pre ISIC Consolidation'!$B20:$AQ20,'Pre ISIC Consolidation'!$B$24:$AQ$24,SoPEASbRIC!AH$1)</f>
        <v>0</v>
      </c>
      <c r="AI19">
        <f>SUMIFS('Pre ISIC Consolidation'!$B20:$AQ20,'Pre ISIC Consolidation'!$B$24:$AQ$24,SoPEASbRIC!AI$1)</f>
        <v>0</v>
      </c>
      <c r="AJ19">
        <f>SUMIFS('Pre ISIC Consolidation'!$B20:$AQ20,'Pre ISIC Consolidation'!$B$24:$AQ$24,SoPEASbRIC!AJ$1)</f>
        <v>0</v>
      </c>
      <c r="AK19">
        <f>SUMIFS('Pre ISIC Consolidation'!$B20:$AQ20,'Pre ISIC Consolidation'!$B$24:$AQ$24,SoPEASbRIC!AK$1)</f>
        <v>0</v>
      </c>
      <c r="AL19">
        <f>SUMIFS('Pre ISIC Consolidation'!$B20:$AQ20,'Pre ISIC Consolidation'!$B$24:$AQ$24,SoPEASbRIC!AL$1)</f>
        <v>0.3</v>
      </c>
      <c r="AM19">
        <f>SUMIFS('Pre ISIC Consolidation'!$B20:$AQ20,'Pre ISIC Consolidation'!$B$24:$AQ$24,SoPEASbRIC!AM$1)</f>
        <v>0</v>
      </c>
      <c r="AN19">
        <f>SUMIFS('Pre ISIC Consolidation'!$B20:$AQ20,'Pre ISIC Consolidation'!$B$24:$AQ$24,SoPEASbRIC!AN$1)</f>
        <v>0</v>
      </c>
      <c r="AO19">
        <f>SUMIFS('Pre ISIC Consolidation'!$B20:$AQ20,'Pre ISIC Consolidation'!$B$24:$AQ$24,SoPEASbRIC!AO$1)</f>
        <v>0</v>
      </c>
      <c r="AP19">
        <f>SUMIFS('Pre ISIC Consolidation'!$B20:$AQ20,'Pre ISIC Consolidation'!$B$24:$AQ$24,SoPEASbRIC!AP$1)</f>
        <v>0</v>
      </c>
      <c r="AQ19">
        <f>SUMIFS('Pre ISIC Consolidation'!$B20:$AQ20,'Pre ISIC Consolidation'!$B$24:$AQ$24,SoPEASbRIC!AQ$1)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Pre ISIC Consolidation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Daniel O'Brien</cp:lastModifiedBy>
  <dcterms:created xsi:type="dcterms:W3CDTF">2020-08-20T21:19:16Z</dcterms:created>
  <dcterms:modified xsi:type="dcterms:W3CDTF">2023-01-09T19:50:46Z</dcterms:modified>
</cp:coreProperties>
</file>